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drawings/drawing2.xml" ContentType="application/vnd.openxmlformats-officedocument.drawingml.chartshapes+xml"/>
  <Override PartName="/xl/charts/chart16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drawings/drawing5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5600" windowHeight="9285" tabRatio="599" firstSheet="5" activeTab="9"/>
  </bookViews>
  <sheets>
    <sheet name="คำชี้แจง" sheetId="1" r:id="rId1"/>
    <sheet name="1.ข้อมูลทั่วไป+ครู" sheetId="2" r:id="rId2"/>
    <sheet name="2.ข้อมูลนักเรียน" sheetId="3" r:id="rId3"/>
    <sheet name="3.ผลสัมฤทธิ์" sheetId="4" r:id="rId4"/>
    <sheet name="4.ผล NT" sheetId="5" r:id="rId5"/>
    <sheet name="5.ผล Onet " sheetId="6" r:id="rId6"/>
    <sheet name="6.ประกันภายใน" sheetId="9" r:id="rId7"/>
    <sheet name="7.print out" sheetId="7" r:id="rId8"/>
    <sheet name="8.กราฟแนบส่วนที่ 2" sheetId="8" r:id="rId9"/>
    <sheet name="Sheet1" sheetId="10" r:id="rId10"/>
  </sheets>
  <calcPr calcId="144525"/>
  <customWorkbookViews>
    <customWorkbookView name="pin - มุมมองส่วนบุคคล" guid="{6088E1CD-C14E-4ADC-8095-890E4A2CC5BD}" mergeInterval="0" personalView="1" maximized="1" windowWidth="1436" windowHeight="634" activeSheetId="3"/>
  </customWorkbookViews>
</workbook>
</file>

<file path=xl/calcChain.xml><?xml version="1.0" encoding="utf-8"?>
<calcChain xmlns="http://schemas.openxmlformats.org/spreadsheetml/2006/main">
  <c r="F7" i="9" l="1"/>
  <c r="F8" i="9"/>
  <c r="F9" i="9"/>
  <c r="F10" i="9"/>
  <c r="F11" i="9"/>
  <c r="F12" i="9"/>
  <c r="F13" i="9"/>
  <c r="F6" i="9"/>
  <c r="D7" i="9"/>
  <c r="D8" i="9"/>
  <c r="D9" i="9"/>
  <c r="D10" i="9"/>
  <c r="D11" i="9"/>
  <c r="D12" i="9"/>
  <c r="D13" i="9"/>
  <c r="D6" i="9"/>
  <c r="E14" i="9" l="1"/>
  <c r="F14" i="9" s="1"/>
  <c r="C14" i="9"/>
  <c r="D14" i="9" s="1"/>
  <c r="M10" i="5" l="1"/>
  <c r="L10" i="5"/>
  <c r="H9" i="3"/>
  <c r="D231" i="7" l="1"/>
  <c r="D230" i="7"/>
  <c r="D229" i="7"/>
  <c r="C231" i="7"/>
  <c r="C230" i="7"/>
  <c r="C229" i="7"/>
  <c r="C232" i="7" s="1"/>
  <c r="D232" i="7" l="1"/>
  <c r="E232" i="7"/>
  <c r="E231" i="7"/>
  <c r="E230" i="7"/>
  <c r="E229" i="7"/>
  <c r="M9" i="5" l="1"/>
  <c r="L8" i="5"/>
  <c r="D80" i="7" l="1"/>
  <c r="D79" i="7"/>
  <c r="D78" i="7"/>
  <c r="D76" i="7"/>
  <c r="D75" i="7"/>
  <c r="D74" i="7"/>
  <c r="D73" i="7"/>
  <c r="D72" i="7"/>
  <c r="D71" i="7"/>
  <c r="D69" i="7"/>
  <c r="D68" i="7"/>
  <c r="C80" i="7"/>
  <c r="C79" i="7"/>
  <c r="C78" i="7"/>
  <c r="C76" i="7"/>
  <c r="C75" i="7"/>
  <c r="C74" i="7"/>
  <c r="C73" i="7"/>
  <c r="C72" i="7"/>
  <c r="C71" i="7"/>
  <c r="C69" i="7"/>
  <c r="C68" i="7"/>
  <c r="B80" i="7"/>
  <c r="B79" i="7"/>
  <c r="B78" i="7"/>
  <c r="B76" i="7"/>
  <c r="B75" i="7"/>
  <c r="B74" i="7"/>
  <c r="B73" i="7"/>
  <c r="B72" i="7"/>
  <c r="B71" i="7"/>
  <c r="B69" i="7"/>
  <c r="B68" i="7"/>
  <c r="D45" i="7"/>
  <c r="D44" i="7"/>
  <c r="D43" i="7"/>
  <c r="D42" i="7"/>
  <c r="D41" i="7"/>
  <c r="D40" i="7"/>
  <c r="D39" i="7"/>
  <c r="D38" i="7"/>
  <c r="D37" i="7"/>
  <c r="D36" i="7"/>
  <c r="C45" i="7"/>
  <c r="C44" i="7"/>
  <c r="C43" i="7"/>
  <c r="C42" i="7"/>
  <c r="C41" i="7"/>
  <c r="C40" i="7"/>
  <c r="C39" i="7"/>
  <c r="C38" i="7"/>
  <c r="C37" i="7"/>
  <c r="C36" i="7"/>
  <c r="A45" i="7"/>
  <c r="A44" i="7"/>
  <c r="A43" i="7"/>
  <c r="A42" i="7"/>
  <c r="A41" i="7"/>
  <c r="A40" i="7"/>
  <c r="A39" i="7"/>
  <c r="A38" i="7"/>
  <c r="A37" i="7"/>
  <c r="A36" i="7"/>
  <c r="F18" i="7"/>
  <c r="E18" i="7"/>
  <c r="D18" i="7"/>
  <c r="C18" i="7"/>
  <c r="B18" i="7"/>
  <c r="D11" i="7"/>
  <c r="B11" i="7"/>
  <c r="D9" i="7"/>
  <c r="B10" i="7"/>
  <c r="B9" i="7"/>
  <c r="B8" i="7"/>
  <c r="B7" i="7"/>
  <c r="B6" i="7"/>
  <c r="D42" i="6"/>
  <c r="C42" i="6"/>
  <c r="E41" i="6"/>
  <c r="E40" i="6"/>
  <c r="E39" i="6"/>
  <c r="E38" i="6"/>
  <c r="E37" i="6"/>
  <c r="E25" i="6"/>
  <c r="E26" i="6"/>
  <c r="E27" i="6"/>
  <c r="E28" i="6"/>
  <c r="E24" i="6"/>
  <c r="H17" i="6"/>
  <c r="H16" i="6"/>
  <c r="H15" i="6"/>
  <c r="H18" i="6"/>
  <c r="H8" i="6"/>
  <c r="H9" i="6"/>
  <c r="H10" i="6"/>
  <c r="H7" i="6"/>
  <c r="D29" i="6"/>
  <c r="C29" i="6"/>
  <c r="E29" i="6" l="1"/>
  <c r="E42" i="6"/>
  <c r="B70" i="7"/>
  <c r="B77" i="7"/>
  <c r="B81" i="7"/>
  <c r="E69" i="7"/>
  <c r="F69" i="7" s="1"/>
  <c r="E72" i="7"/>
  <c r="F72" i="7" s="1"/>
  <c r="E74" i="7"/>
  <c r="F74" i="7" s="1"/>
  <c r="E76" i="7"/>
  <c r="F76" i="7" s="1"/>
  <c r="E79" i="7"/>
  <c r="F79" i="7" s="1"/>
  <c r="D70" i="7"/>
  <c r="D77" i="7"/>
  <c r="D81" i="7"/>
  <c r="E80" i="7"/>
  <c r="F80" i="7" s="1"/>
  <c r="E71" i="7"/>
  <c r="F71" i="7" s="1"/>
  <c r="E73" i="7"/>
  <c r="F73" i="7" s="1"/>
  <c r="E75" i="7"/>
  <c r="F75" i="7" s="1"/>
  <c r="C70" i="7"/>
  <c r="C81" i="7"/>
  <c r="E68" i="7"/>
  <c r="F68" i="7" s="1"/>
  <c r="E78" i="7"/>
  <c r="F78" i="7" s="1"/>
  <c r="C77" i="7"/>
  <c r="C46" i="7"/>
  <c r="G18" i="7"/>
  <c r="M8" i="5"/>
  <c r="N8" i="5" s="1"/>
  <c r="K8" i="5"/>
  <c r="H8" i="5"/>
  <c r="E8" i="5"/>
  <c r="I62" i="4"/>
  <c r="G62" i="4"/>
  <c r="E62" i="4"/>
  <c r="C62" i="4"/>
  <c r="I58" i="4"/>
  <c r="G58" i="4"/>
  <c r="G63" i="4" s="1"/>
  <c r="E58" i="4"/>
  <c r="C58" i="4"/>
  <c r="E77" i="7" l="1"/>
  <c r="E70" i="7"/>
  <c r="B82" i="7"/>
  <c r="D82" i="7"/>
  <c r="E81" i="7"/>
  <c r="C82" i="7"/>
  <c r="I63" i="4"/>
  <c r="E63" i="4"/>
  <c r="C63" i="4"/>
  <c r="I39" i="4"/>
  <c r="G39" i="4"/>
  <c r="E39" i="4"/>
  <c r="C39" i="4"/>
  <c r="I35" i="4"/>
  <c r="G35" i="4"/>
  <c r="E35" i="4"/>
  <c r="C35" i="4"/>
  <c r="S18" i="4"/>
  <c r="S14" i="4"/>
  <c r="Q18" i="4"/>
  <c r="Q14" i="4"/>
  <c r="O18" i="4"/>
  <c r="O14" i="4"/>
  <c r="M18" i="4"/>
  <c r="M14" i="4"/>
  <c r="K18" i="4"/>
  <c r="K14" i="4"/>
  <c r="I18" i="4"/>
  <c r="I14" i="4"/>
  <c r="G18" i="4"/>
  <c r="G14" i="4"/>
  <c r="E18" i="4"/>
  <c r="E14" i="4"/>
  <c r="C18" i="4"/>
  <c r="C14" i="4"/>
  <c r="O27" i="3"/>
  <c r="O28" i="3" s="1"/>
  <c r="N27" i="3"/>
  <c r="N28" i="3" s="1"/>
  <c r="M27" i="3"/>
  <c r="M28" i="3" s="1"/>
  <c r="K27" i="3"/>
  <c r="K28" i="3" s="1"/>
  <c r="J27" i="3"/>
  <c r="J28" i="3" s="1"/>
  <c r="I27" i="3"/>
  <c r="I28" i="3" s="1"/>
  <c r="H27" i="3"/>
  <c r="H28" i="3" s="1"/>
  <c r="G27" i="3"/>
  <c r="G28" i="3" s="1"/>
  <c r="F27" i="3"/>
  <c r="F28" i="3" s="1"/>
  <c r="D27" i="3"/>
  <c r="D28" i="3" s="1"/>
  <c r="C27" i="3"/>
  <c r="C28" i="3" s="1"/>
  <c r="P26" i="3"/>
  <c r="L26" i="3"/>
  <c r="E26" i="3"/>
  <c r="P25" i="3"/>
  <c r="L25" i="3"/>
  <c r="E25" i="3"/>
  <c r="P24" i="3"/>
  <c r="L24" i="3"/>
  <c r="Q24" i="3" s="1"/>
  <c r="E24" i="3"/>
  <c r="O18" i="3"/>
  <c r="O19" i="3" s="1"/>
  <c r="N18" i="3"/>
  <c r="N19" i="3" s="1"/>
  <c r="M18" i="3"/>
  <c r="M19" i="3" s="1"/>
  <c r="K18" i="3"/>
  <c r="K19" i="3" s="1"/>
  <c r="J18" i="3"/>
  <c r="J19" i="3" s="1"/>
  <c r="I18" i="3"/>
  <c r="I19" i="3" s="1"/>
  <c r="H18" i="3"/>
  <c r="H19" i="3" s="1"/>
  <c r="G18" i="3"/>
  <c r="G19" i="3" s="1"/>
  <c r="F18" i="3"/>
  <c r="F19" i="3" s="1"/>
  <c r="D18" i="3"/>
  <c r="D19" i="3" s="1"/>
  <c r="C18" i="3"/>
  <c r="C19" i="3" s="1"/>
  <c r="P17" i="3"/>
  <c r="L17" i="3"/>
  <c r="E17" i="3"/>
  <c r="P16" i="3"/>
  <c r="L16" i="3"/>
  <c r="E16" i="3"/>
  <c r="P15" i="3"/>
  <c r="L15" i="3"/>
  <c r="Q15" i="3" s="1"/>
  <c r="E15" i="3"/>
  <c r="P7" i="3"/>
  <c r="P8" i="3"/>
  <c r="P6" i="3"/>
  <c r="L7" i="3"/>
  <c r="L8" i="3"/>
  <c r="L6" i="3"/>
  <c r="E7" i="3"/>
  <c r="E9" i="3" s="1"/>
  <c r="E8" i="3"/>
  <c r="E6" i="3"/>
  <c r="D9" i="3"/>
  <c r="D10" i="3" s="1"/>
  <c r="F9" i="3"/>
  <c r="B8" i="4" s="1"/>
  <c r="T8" i="4" s="1"/>
  <c r="G9" i="3"/>
  <c r="G10" i="3" s="1"/>
  <c r="I9" i="3"/>
  <c r="J9" i="3"/>
  <c r="K9" i="3"/>
  <c r="B13" i="4" s="1"/>
  <c r="T13" i="4" s="1"/>
  <c r="M9" i="3"/>
  <c r="N9" i="3"/>
  <c r="O9" i="3"/>
  <c r="C9" i="3"/>
  <c r="C10" i="3" s="1"/>
  <c r="B33" i="2"/>
  <c r="I19" i="2"/>
  <c r="G15" i="2"/>
  <c r="C40" i="4" l="1"/>
  <c r="E82" i="7"/>
  <c r="D64" i="7" s="1"/>
  <c r="Q25" i="3"/>
  <c r="O10" i="3"/>
  <c r="B38" i="4"/>
  <c r="F38" i="4" s="1"/>
  <c r="B61" i="4"/>
  <c r="B17" i="4"/>
  <c r="B60" i="4"/>
  <c r="B37" i="4"/>
  <c r="F37" i="4" s="1"/>
  <c r="K10" i="3"/>
  <c r="B57" i="4"/>
  <c r="B34" i="4"/>
  <c r="J34" i="4" s="1"/>
  <c r="B30" i="4"/>
  <c r="J30" i="4" s="1"/>
  <c r="B53" i="4"/>
  <c r="N10" i="3"/>
  <c r="B9" i="4"/>
  <c r="B16" i="4"/>
  <c r="D13" i="4"/>
  <c r="F13" i="4"/>
  <c r="H13" i="4"/>
  <c r="J13" i="4"/>
  <c r="L13" i="4"/>
  <c r="N13" i="4"/>
  <c r="P13" i="4"/>
  <c r="R13" i="4"/>
  <c r="M10" i="3"/>
  <c r="B59" i="4"/>
  <c r="B36" i="4"/>
  <c r="J36" i="4" s="1"/>
  <c r="B15" i="4"/>
  <c r="B18" i="4" s="1"/>
  <c r="B56" i="4"/>
  <c r="B33" i="4"/>
  <c r="J10" i="3"/>
  <c r="B12" i="4"/>
  <c r="B31" i="4"/>
  <c r="J31" i="4" s="1"/>
  <c r="B54" i="4"/>
  <c r="B10" i="4"/>
  <c r="H10" i="3"/>
  <c r="D8" i="4"/>
  <c r="R8" i="4"/>
  <c r="B29" i="4"/>
  <c r="F29" i="4" s="1"/>
  <c r="B52" i="4"/>
  <c r="F10" i="3"/>
  <c r="F8" i="4"/>
  <c r="H8" i="4"/>
  <c r="L8" i="4"/>
  <c r="P8" i="4"/>
  <c r="J8" i="4"/>
  <c r="N8" i="4"/>
  <c r="B32" i="4"/>
  <c r="J32" i="4" s="1"/>
  <c r="B55" i="4"/>
  <c r="B11" i="4"/>
  <c r="I10" i="3"/>
  <c r="I40" i="4"/>
  <c r="G40" i="4"/>
  <c r="E40" i="4"/>
  <c r="E18" i="3"/>
  <c r="Q17" i="3"/>
  <c r="Q16" i="3"/>
  <c r="C19" i="4"/>
  <c r="S19" i="4"/>
  <c r="Q19" i="4"/>
  <c r="O19" i="4"/>
  <c r="M19" i="4"/>
  <c r="K19" i="4"/>
  <c r="I19" i="4"/>
  <c r="G19" i="4"/>
  <c r="E19" i="4"/>
  <c r="E27" i="3"/>
  <c r="Q26" i="3"/>
  <c r="L27" i="3"/>
  <c r="P27" i="3"/>
  <c r="L18" i="3"/>
  <c r="P18" i="3"/>
  <c r="P9" i="3"/>
  <c r="Q7" i="3"/>
  <c r="L9" i="3"/>
  <c r="Q8" i="3"/>
  <c r="Q6" i="3"/>
  <c r="K10" i="5"/>
  <c r="K9" i="5"/>
  <c r="H10" i="5"/>
  <c r="H9" i="5"/>
  <c r="N10" i="5"/>
  <c r="E10" i="5"/>
  <c r="L9" i="5"/>
  <c r="E9" i="5"/>
  <c r="D37" i="4" l="1"/>
  <c r="J37" i="4"/>
  <c r="N9" i="5"/>
  <c r="D36" i="4"/>
  <c r="D38" i="4"/>
  <c r="H38" i="4"/>
  <c r="H37" i="4"/>
  <c r="J38" i="4"/>
  <c r="T9" i="4"/>
  <c r="R9" i="4"/>
  <c r="P9" i="4"/>
  <c r="H9" i="4"/>
  <c r="N9" i="4"/>
  <c r="L9" i="4"/>
  <c r="J9" i="4"/>
  <c r="F9" i="4"/>
  <c r="D9" i="4"/>
  <c r="H53" i="4"/>
  <c r="D53" i="4"/>
  <c r="F53" i="4"/>
  <c r="J53" i="4"/>
  <c r="H60" i="4"/>
  <c r="F60" i="4"/>
  <c r="D60" i="4"/>
  <c r="J60" i="4"/>
  <c r="D61" i="4"/>
  <c r="H61" i="4"/>
  <c r="J61" i="4"/>
  <c r="F61" i="4"/>
  <c r="H36" i="4"/>
  <c r="T16" i="4"/>
  <c r="N16" i="4"/>
  <c r="L16" i="4"/>
  <c r="F16" i="4"/>
  <c r="D16" i="4"/>
  <c r="R16" i="4"/>
  <c r="P16" i="4"/>
  <c r="J16" i="4"/>
  <c r="H16" i="4"/>
  <c r="F30" i="4"/>
  <c r="D30" i="4"/>
  <c r="H30" i="4"/>
  <c r="H57" i="4"/>
  <c r="D57" i="4"/>
  <c r="J57" i="4"/>
  <c r="F57" i="4"/>
  <c r="T17" i="4"/>
  <c r="R17" i="4"/>
  <c r="P17" i="4"/>
  <c r="N17" i="4"/>
  <c r="L17" i="4"/>
  <c r="J17" i="4"/>
  <c r="H17" i="4"/>
  <c r="F17" i="4"/>
  <c r="D17" i="4"/>
  <c r="F34" i="4"/>
  <c r="H34" i="4"/>
  <c r="D34" i="4"/>
  <c r="P18" i="4"/>
  <c r="N18" i="4"/>
  <c r="L18" i="4"/>
  <c r="J18" i="4"/>
  <c r="H18" i="4"/>
  <c r="D18" i="4"/>
  <c r="R18" i="4"/>
  <c r="H15" i="4"/>
  <c r="R15" i="4"/>
  <c r="D15" i="4"/>
  <c r="T15" i="4"/>
  <c r="P15" i="4"/>
  <c r="N15" i="4"/>
  <c r="L15" i="4"/>
  <c r="J15" i="4"/>
  <c r="F15" i="4"/>
  <c r="D59" i="4"/>
  <c r="H59" i="4"/>
  <c r="B62" i="4"/>
  <c r="J59" i="4"/>
  <c r="F59" i="4"/>
  <c r="T18" i="4"/>
  <c r="F18" i="4"/>
  <c r="F36" i="4"/>
  <c r="B39" i="4"/>
  <c r="F39" i="4" s="1"/>
  <c r="N12" i="4"/>
  <c r="J12" i="4"/>
  <c r="F12" i="4"/>
  <c r="D12" i="4"/>
  <c r="T12" i="4"/>
  <c r="R12" i="4"/>
  <c r="P12" i="4"/>
  <c r="L12" i="4"/>
  <c r="H12" i="4"/>
  <c r="F33" i="4"/>
  <c r="H33" i="4"/>
  <c r="D33" i="4"/>
  <c r="J33" i="4"/>
  <c r="B14" i="4"/>
  <c r="F14" i="4" s="1"/>
  <c r="H56" i="4"/>
  <c r="F56" i="4"/>
  <c r="J56" i="4"/>
  <c r="D56" i="4"/>
  <c r="H54" i="4"/>
  <c r="F54" i="4"/>
  <c r="J54" i="4"/>
  <c r="D54" i="4"/>
  <c r="T10" i="4"/>
  <c r="P10" i="4"/>
  <c r="N10" i="4"/>
  <c r="L10" i="4"/>
  <c r="J10" i="4"/>
  <c r="H10" i="4"/>
  <c r="F10" i="4"/>
  <c r="R10" i="4"/>
  <c r="D10" i="4"/>
  <c r="F31" i="4"/>
  <c r="D31" i="4"/>
  <c r="H31" i="4"/>
  <c r="D29" i="4"/>
  <c r="H29" i="4"/>
  <c r="J29" i="4"/>
  <c r="P14" i="4"/>
  <c r="H52" i="4"/>
  <c r="F52" i="4"/>
  <c r="J52" i="4"/>
  <c r="D52" i="4"/>
  <c r="H55" i="4"/>
  <c r="B58" i="4"/>
  <c r="D55" i="4"/>
  <c r="J55" i="4"/>
  <c r="F55" i="4"/>
  <c r="R11" i="4"/>
  <c r="D11" i="4"/>
  <c r="T11" i="4"/>
  <c r="P11" i="4"/>
  <c r="N11" i="4"/>
  <c r="L11" i="4"/>
  <c r="J11" i="4"/>
  <c r="H11" i="4"/>
  <c r="F11" i="4"/>
  <c r="F32" i="4"/>
  <c r="B35" i="4"/>
  <c r="D32" i="4"/>
  <c r="H32" i="4"/>
  <c r="Q27" i="3"/>
  <c r="F21" i="3" s="1"/>
  <c r="Q18" i="3"/>
  <c r="F12" i="3" s="1"/>
  <c r="Q9" i="3"/>
  <c r="F2" i="3" s="1"/>
  <c r="R14" i="4" l="1"/>
  <c r="J39" i="4"/>
  <c r="J14" i="4"/>
  <c r="D14" i="4"/>
  <c r="L14" i="4"/>
  <c r="D39" i="4"/>
  <c r="N14" i="4"/>
  <c r="H14" i="4"/>
  <c r="T14" i="4"/>
  <c r="B19" i="4"/>
  <c r="N19" i="4" s="1"/>
  <c r="H62" i="4"/>
  <c r="F62" i="4"/>
  <c r="J62" i="4"/>
  <c r="D62" i="4"/>
  <c r="H39" i="4"/>
  <c r="B40" i="4"/>
  <c r="H40" i="4" s="1"/>
  <c r="F35" i="4"/>
  <c r="D35" i="4"/>
  <c r="J35" i="4"/>
  <c r="H35" i="4"/>
  <c r="B63" i="4"/>
  <c r="H58" i="4"/>
  <c r="D58" i="4"/>
  <c r="J58" i="4"/>
  <c r="F58" i="4"/>
  <c r="F19" i="4" l="1"/>
  <c r="P19" i="4"/>
  <c r="R19" i="4"/>
  <c r="J19" i="4"/>
  <c r="F40" i="4"/>
  <c r="H19" i="4"/>
  <c r="D19" i="4"/>
  <c r="L19" i="4"/>
  <c r="T19" i="4"/>
  <c r="J40" i="4"/>
  <c r="D40" i="4"/>
  <c r="D63" i="4"/>
  <c r="J63" i="4"/>
  <c r="H63" i="4"/>
  <c r="F63" i="4"/>
</calcChain>
</file>

<file path=xl/sharedStrings.xml><?xml version="1.0" encoding="utf-8"?>
<sst xmlns="http://schemas.openxmlformats.org/spreadsheetml/2006/main" count="436" uniqueCount="205">
  <si>
    <t>1.1 ข้อมูลทั่วไป</t>
  </si>
  <si>
    <t>ชื่อโรงเรียน</t>
  </si>
  <si>
    <t>ที่อยู่</t>
  </si>
  <si>
    <t>สังกัด</t>
  </si>
  <si>
    <t>โทรศัพท์</t>
  </si>
  <si>
    <t>โทรสาร</t>
  </si>
  <si>
    <t>เปิดสอนระดับชั้น</t>
  </si>
  <si>
    <t>ถึงระดับชั้น</t>
  </si>
  <si>
    <t>1.2 ข้อมูลบุคลากรของสถานศึกษา</t>
  </si>
  <si>
    <t>บุคลากร</t>
  </si>
  <si>
    <t>ผู้บริหาร</t>
  </si>
  <si>
    <t>ครูผู้สอน</t>
  </si>
  <si>
    <t>พนักงานราชการ</t>
  </si>
  <si>
    <t>ครูอัตราจ้าง</t>
  </si>
  <si>
    <t>เจ้าหน้าที่อื่นๆ</t>
  </si>
  <si>
    <t>ปีการศึกษา 2559</t>
  </si>
  <si>
    <t>ด้านภาษา</t>
  </si>
  <si>
    <t>ด้านคำนวณ</t>
  </si>
  <si>
    <t>ด้านเหตุผล</t>
  </si>
  <si>
    <t>ที่</t>
  </si>
  <si>
    <t>ระดับ</t>
  </si>
  <si>
    <t>ผลต่าง</t>
  </si>
  <si>
    <t>สพป.พะเยา เขต 2</t>
  </si>
  <si>
    <t>ระดับประเทศ</t>
  </si>
  <si>
    <t>รวมทั้งหมด</t>
  </si>
  <si>
    <t>1) จำนวนบุคลากร</t>
  </si>
  <si>
    <t>2) วุฒิการศึกษาสูงสุดของบุคลากร</t>
  </si>
  <si>
    <t>วุฒิการศึกษา</t>
  </si>
  <si>
    <t>จำนวน(คน)</t>
  </si>
  <si>
    <t>ปริญญาเอก</t>
  </si>
  <si>
    <t>ปริญญาโท</t>
  </si>
  <si>
    <t>ปริญญาตรี</t>
  </si>
  <si>
    <t>ประกาศนียบัตรบัณฑิต</t>
  </si>
  <si>
    <t>ปวส.</t>
  </si>
  <si>
    <t>ปวช.</t>
  </si>
  <si>
    <t>ต่ำกว่า ปวช.</t>
  </si>
  <si>
    <t>3) สาขาวิชาที่จบการศึกษาและภาระงานสอน</t>
  </si>
  <si>
    <t>สาขาวิชา</t>
  </si>
  <si>
    <t>จำนวน (คน)</t>
  </si>
  <si>
    <t>คณิตศาสตร์</t>
  </si>
  <si>
    <t>วิทยาศาสตร์</t>
  </si>
  <si>
    <t>ภาษาไทย</t>
  </si>
  <si>
    <t>ภาษาอังกฤษ</t>
  </si>
  <si>
    <t>ภาระงานสอนเฉลี่ยของครู 1 คน ในแต่ละสาขาวิชา (ชม./สัปดาห์)</t>
  </si>
  <si>
    <t>รวม</t>
  </si>
  <si>
    <t>1.3 ข้อมูลนักเรียน</t>
  </si>
  <si>
    <t>คน</t>
  </si>
  <si>
    <t>ระดับชั้นเรียน</t>
  </si>
  <si>
    <t>จำนวนห้อง</t>
  </si>
  <si>
    <t>เพศ</t>
  </si>
  <si>
    <t>เฉลี่ยต่อห้อง</t>
  </si>
  <si>
    <t>ชาย</t>
  </si>
  <si>
    <t>หญิง</t>
  </si>
  <si>
    <t>อ.1</t>
  </si>
  <si>
    <t>อ.2</t>
  </si>
  <si>
    <t>ป.1</t>
  </si>
  <si>
    <t>ป.2</t>
  </si>
  <si>
    <t>ป.3</t>
  </si>
  <si>
    <t>ป.4</t>
  </si>
  <si>
    <t>ป.5</t>
  </si>
  <si>
    <t>ป.6</t>
  </si>
  <si>
    <t>ม.1</t>
  </si>
  <si>
    <t>ม.2</t>
  </si>
  <si>
    <t>ม.3</t>
  </si>
  <si>
    <t>1.4  ข้อมูลผลสัมฤทธิ์ทางการเรียนระดับสถานศึกษา</t>
  </si>
  <si>
    <t>1) ผลสัมฤทธิ์ทางการเรียนปีการศึกษา 2559</t>
  </si>
  <si>
    <t>ระดับชั้น</t>
  </si>
  <si>
    <t>รวมทั้งสิ้น</t>
  </si>
  <si>
    <t>จำนวนนักเรียนที่มีผลสัมฤทธิ์ทางการเรียนแต่ละรายวิชาในระดับ 3 ขึ้นไป ปีการศึกษา 2559</t>
  </si>
  <si>
    <t>สังคมศึกษาฯ</t>
  </si>
  <si>
    <t>ประวัติศาสตร์</t>
  </si>
  <si>
    <t>สุขศึกษาฯ</t>
  </si>
  <si>
    <t>ศิลปะ ดนตรี</t>
  </si>
  <si>
    <t>การงานฯ</t>
  </si>
  <si>
    <t>ร้อยละ</t>
  </si>
  <si>
    <t>จำนวน</t>
  </si>
  <si>
    <t>2) ผลประเมินคุณลักษณะอันพึงประสงค์</t>
  </si>
  <si>
    <t>ดี่เยี่ยม</t>
  </si>
  <si>
    <t>ดี</t>
  </si>
  <si>
    <t>ผ่าน</t>
  </si>
  <si>
    <t>ไม่ผ่าน</t>
  </si>
  <si>
    <t>จำนวน นร.ทั้งหมด</t>
  </si>
  <si>
    <t>จำนวนนักเรียนที่มีผลการประเมินคุณลักษณะอันพึงประสงค์</t>
  </si>
  <si>
    <t xml:space="preserve">E-mail :  </t>
  </si>
  <si>
    <t>จำนวนนักเรียนที่มีผลการประเมินการอ่าน คิดวิเคราะห์และเขียน</t>
  </si>
  <si>
    <t>3) ผลการประเมินการอ่าน คิดวิเคราะห์และเขียน</t>
  </si>
  <si>
    <t>1.5 ผลการประเมินการทดสอบความสามารถพื้นฐานของผู้เรียนระดับชาติ (National Test : NT)  ระดับชั้นประถมศึกษาปีที่ 3</t>
  </si>
  <si>
    <t>1) ผลการประเมินการทดสอบความสามารถพื้นฐานของผู้เรียนระดับชาติ (NT) ประจำปีการศึกษา 2559</t>
  </si>
  <si>
    <t>ปรับปรุง</t>
  </si>
  <si>
    <t>พอใช้</t>
  </si>
  <si>
    <t>1.1.คะแนนเฉลี่ยร้อยละ ปีการศึกษา 2558 - 2559   เปรียบเทียบระดับต่างๆ</t>
  </si>
  <si>
    <t>1.2. ร้อยละของจำนวนนักเรียน ปีการศึกษา 2558 -2559 จำแนกตามระดับคุณภาพ</t>
  </si>
  <si>
    <t>ดีมาก</t>
  </si>
  <si>
    <t>คะแนนรวมเฉลี่ย</t>
  </si>
  <si>
    <t>จำนวนนักเรียน</t>
  </si>
  <si>
    <t>ผลการพัฒนา</t>
  </si>
  <si>
    <t>ระดับสังกัด สพฐ.</t>
  </si>
  <si>
    <t>ระดับโรงเรียน</t>
  </si>
  <si>
    <t>1) ผลการทดสอบทางการศึกษาระดับชาติขั้นพื้นฐาน (O-NET)  ประจำปีการศึกษา 2559</t>
  </si>
  <si>
    <t>ระดับ/รายวิชา</t>
  </si>
  <si>
    <t>2)เปรียบเทียบผลการทดสอบทางการศึกษาระดับชาติขั้นพื้นฐาน (O-NET)  ประจำปีการศึกษา 2558 - 2559</t>
  </si>
  <si>
    <t>คะแนนเฉลี่ยระดับโรงเรียน</t>
  </si>
  <si>
    <t>รายวิชา/ปีการศึกษา</t>
  </si>
  <si>
    <t xml:space="preserve">     1) จำนวนบุคลากร</t>
  </si>
  <si>
    <t xml:space="preserve">     2) วุฒิการศึกษาสูงสุดของบุคลากร</t>
  </si>
  <si>
    <t xml:space="preserve">     3) สาขาวิชาที่จบการศึกษาและภาระงานสอน</t>
  </si>
  <si>
    <t xml:space="preserve">  1. บริหารการศึกษา</t>
  </si>
  <si>
    <t xml:space="preserve">  2. คณิตศาสตร์</t>
  </si>
  <si>
    <t xml:space="preserve">  3. วิทยาศาสตร์</t>
  </si>
  <si>
    <t xml:space="preserve">  4. ภาษาไทย</t>
  </si>
  <si>
    <t xml:space="preserve">  5. ภาษาอังกฤษ</t>
  </si>
  <si>
    <t xml:space="preserve">  6. สังคมศึกษา</t>
  </si>
  <si>
    <t xml:space="preserve">  7. การงานอาชีพและเทคโนโลยี</t>
  </si>
  <si>
    <t xml:space="preserve">  8. ศิลปะ</t>
  </si>
  <si>
    <t xml:space="preserve">  9. ปฐมวัย</t>
  </si>
  <si>
    <t xml:space="preserve">  10……………………………</t>
  </si>
  <si>
    <t xml:space="preserve">     จำนวนนักเรียนปีการศึกษา 2559       รวมทั้งสิ้น</t>
  </si>
  <si>
    <t>จำนวนห้องเรียน</t>
  </si>
  <si>
    <t>ปฐมวัย</t>
  </si>
  <si>
    <t>3) จำนวนนักเรียนปีการศึกษา       รวมทั้งสิ้น</t>
  </si>
  <si>
    <t xml:space="preserve">2) จำนวนนักเรียนปีการศึกษา  </t>
  </si>
  <si>
    <t xml:space="preserve"> 1) จำนวนนักเรียนปีการศึกษา       </t>
  </si>
  <si>
    <t>ม.ต้น</t>
  </si>
  <si>
    <t>ประถมฯ</t>
  </si>
  <si>
    <t xml:space="preserve">     1) ผลสัมฤทธิ์ทางการเรียนปีการศึกษา 2559</t>
  </si>
  <si>
    <t xml:space="preserve">     2) ผลประเมินคุณลักษณะอันพึงประสงค์</t>
  </si>
  <si>
    <t xml:space="preserve">     3) ผลการประเมินการอ่าน คิดวิเคราะห์และเขียน</t>
  </si>
  <si>
    <t xml:space="preserve">     1) ผลการประเมินการทดสอบความสามารถพื้นฐานของผู้เรียนระดับชาติ (NT) ประจำปีการศึกษา 2559</t>
  </si>
  <si>
    <t>เฉลี่ยทั้ง 3 ด้าน</t>
  </si>
  <si>
    <t>ร้อยละของจำนวนนักเรียน ปี 2558</t>
  </si>
  <si>
    <t>ร้อยละของจำนวนนักเรียน ปี 2559</t>
  </si>
  <si>
    <t xml:space="preserve">          2.1) เปรียบเทียบผลการประเมินการทดสอบความสามารถพื้นฐานของผู้เรียนระดับชาติ (NT)  และร้อยละของผลต่างระหว่างปีการศึกษา 2558 - 2559</t>
  </si>
  <si>
    <t>ความสามารถ</t>
  </si>
  <si>
    <t>ปีการศึกษา</t>
  </si>
  <si>
    <t>ร้อยละของผลต่าง</t>
  </si>
  <si>
    <t>ระว่างปีการศึกษา</t>
  </si>
  <si>
    <t>คะแนนเฉลี่ยร้อยละ</t>
  </si>
  <si>
    <t xml:space="preserve"> ด้านภาษา</t>
  </si>
  <si>
    <t xml:space="preserve">     ด้านภาษา</t>
  </si>
  <si>
    <t xml:space="preserve">     ด้านคำนวณ</t>
  </si>
  <si>
    <t xml:space="preserve">     ด้านเหตุผล</t>
  </si>
  <si>
    <t xml:space="preserve">     รวมความสามารถเฉลี่ยทั้ง 3 ด้าน</t>
  </si>
  <si>
    <t xml:space="preserve">          2.2) เปรียบเทียบผลการประเมินการทดสอบความสามารถพื้นฐานของผู้เรียนระดับชาติ (NT)  และร้อยละของผลต่างระหว่างปีการศึกษา 2558 - 2559  จำแนกตามร้อยละของระดับคุณภาพ</t>
  </si>
  <si>
    <t xml:space="preserve">1.6 ผลการทดสอบทางการศึกษาระดับชาติขั้นพื้นฐาน (O-NET)  </t>
  </si>
  <si>
    <t xml:space="preserve">     1) ผลการทดสอบทางการศึกษาระดับชาติขั้นพื้นฐาน (O-NET)  ประจำปีการศึกษา 2559</t>
  </si>
  <si>
    <t xml:space="preserve">สังคมศึกษา </t>
  </si>
  <si>
    <t>สังคมศึกษา</t>
  </si>
  <si>
    <t>คำชี้แจง</t>
  </si>
  <si>
    <t>1.แบบฟอร์มนี้เป็นแบบฟอร์มสำหรับบันทึกผลของ SAR ปีการศึกษา 2559 ในส่วนที่ 1 ข้อมูลพื้นฐาน</t>
  </si>
  <si>
    <t>2.1 ข้อมูลพื้นฐานของสถานศึกษา</t>
  </si>
  <si>
    <t>2.2 ข้อมูลนักเรียน</t>
  </si>
  <si>
    <t>2.3 ข้อมูลผลสัมฤทธิ์ของนักเรียน</t>
  </si>
  <si>
    <t>2.4 ข้อมูลผลการทดสอบระดับชาติ NT ชั้นประถมศึกษาปีที่ 3</t>
  </si>
  <si>
    <t>2.5 ข้อมูลผลการทดสอบระดับชาติ O-net ชั้นประถมศึกษาปีที่ 6 และชั้นมัธยมศึกษาปีที่ 3</t>
  </si>
  <si>
    <t>1.1 ผลการทดสอบทางการศึกษาระดับชาติขั้นพื้นฐาน (O-NET)    ชั้นประถมศึกษาปีที่ 6</t>
  </si>
  <si>
    <t>1.2 ผลการทดสอบทางการศึกษาระดับชาติขั้นพื้นฐาน (O-NET)    ชั้นมัธยมศึกษาปีที่ 3</t>
  </si>
  <si>
    <t>2.1 เปรียบเทียบผลการทดสอบทางการศึกษาระดับชาติขั้นพื้นฐาน (O-NET)    ชั้นประถมศึกษาปีที่ 6</t>
  </si>
  <si>
    <t>2.2 เปรียบเทียบผลการทดสอบทางการศึกษาระดับชาติขั้นพื้นฐาน (O-NET)    ชั้นมัธยมศึกษาปีที่ 3</t>
  </si>
  <si>
    <t>มีข้อสงสัยในการกรอกข้อมูล ติดต่อ</t>
  </si>
  <si>
    <t>ศน.ปิ่นนรา   บัวอิ่น</t>
  </si>
  <si>
    <t>โทร. 081-724-5045</t>
  </si>
  <si>
    <t xml:space="preserve">     2) ผลการทดสอบทางการศึกษาระดับชาติขั้นพื้นฐาน (O-NET)  ประจำปีการศึกษา 2559</t>
  </si>
  <si>
    <t xml:space="preserve">     3) ผลประเมินคุณลักษณะอันพึงประสงค์</t>
  </si>
  <si>
    <t xml:space="preserve">     4) ผลการประเมินการอ่าน คิดวิเคราะห์และเขียน</t>
  </si>
  <si>
    <t xml:space="preserve">     2) ผลการประเมินการทดสอบความสามารถพื้นฐานของผู้เรียนระดับชาติ (NT) ปีการศึกษา 2558 - 2559</t>
  </si>
  <si>
    <t xml:space="preserve">     2)เปรียบเทียบผลการทดสอบทางการศึกษาระดับชาติขั้นพื้นฐาน (O-NET)  ปีการศึกษา 2558 - 2559</t>
  </si>
  <si>
    <t xml:space="preserve">ส่วนที่ 1 </t>
  </si>
  <si>
    <t>ข้อมูลพื้นฐาน</t>
  </si>
  <si>
    <t>1.3 ข้อมูลนักเรียน   (ข้อมูล ณ 10 มิถุนายน 2559)</t>
  </si>
  <si>
    <t>(ข้อมูล ณ 10 มิถุนายน 2559)</t>
  </si>
  <si>
    <t>(ข้อมูล ณ 10 มิถุนายน 2557)</t>
  </si>
  <si>
    <t>(ข้อมูล ณ 10 มิถุนายน 2558)</t>
  </si>
  <si>
    <t>(ข้อมูลนักเรียน ณ 31 มีนาคม 2560)</t>
  </si>
  <si>
    <t>1.4  ข้อมูลผลสัมฤทธิ์ทางการเรียนระดับสถานศึกษา (ข้อมูล ณ 31 มีนาคม 2560)</t>
  </si>
  <si>
    <t>องค์ประกอบ</t>
  </si>
  <si>
    <t>แปลผล</t>
  </si>
  <si>
    <t>1.7 ผลการประเมินระบบประกันคุณภาพภายในของสถานศึกษา</t>
  </si>
  <si>
    <t>ปีการศึกษา 2558</t>
  </si>
  <si>
    <t>ผลการประเมินรวมเฉลี่ย</t>
  </si>
  <si>
    <t xml:space="preserve"> การกำหนดมาตรฐานการศึกษาของสถานศึกษา</t>
  </si>
  <si>
    <t>องค์ประกอบที่ 1</t>
  </si>
  <si>
    <t xml:space="preserve"> การจัดทำแผนพัฒนาการจัดการศึกษาของสถานศึกษาที่มุ่งคุณภาพตามมาตรฐานการศึกษาของสถานศึกษา</t>
  </si>
  <si>
    <t>องค์ประกอบที่ 2</t>
  </si>
  <si>
    <t xml:space="preserve"> การจัดระบบบริหารและสารสนเทศ</t>
  </si>
  <si>
    <t>องค์ประกอบที่ 3</t>
  </si>
  <si>
    <t xml:space="preserve"> การดำเนินงานตามแผนพัฒนาการจัดการศึกษาของสถานศึกษา</t>
  </si>
  <si>
    <t>องค์ประกอบที่ 4</t>
  </si>
  <si>
    <t xml:space="preserve"> การจัดให้มีการติดตามตรวจสอบคุณภาพการศึกษา</t>
  </si>
  <si>
    <t>องค์ประกอบที่ 5</t>
  </si>
  <si>
    <t xml:space="preserve"> การจัดให้มีการประเมินคุณภาพภายในตามมาตรฐานการศึกษาของสถานศึกษา</t>
  </si>
  <si>
    <t>องค์ประกอบที่ 6</t>
  </si>
  <si>
    <t xml:space="preserve"> การจัดทำรายงานประจำปีที่เป็นรายงานประเมินคุณภาพภายใน</t>
  </si>
  <si>
    <t>องค์ประกอบที่ 7</t>
  </si>
  <si>
    <t xml:space="preserve"> การจัดให้มีการพัฒนาคุณภาพการศึกษาอย่างต่อเนื่อง</t>
  </si>
  <si>
    <t>องค์ประกอบที่ 8</t>
  </si>
  <si>
    <t>ผลการประเมินของสถานศึกษา</t>
  </si>
  <si>
    <t xml:space="preserve">     5) ผลการประเมินระบบประกันคุณภาพภายในของสถานศึกษา</t>
  </si>
  <si>
    <t>2.แบบฟอร์มนี้มีทั้งหมด 9 sheet  ประกอบด้วย</t>
  </si>
  <si>
    <t>2.6 ข้อมูลผลการประเมินระบบประกันคุณภาพภายในของสถานศึกษา</t>
  </si>
  <si>
    <t>2.7 Print out (รายงานผลข้อมูลพื้นฐาน SAR 2559)</t>
  </si>
  <si>
    <t>2.8 กราฟแสดงข้อมูลผลทดสอบ สำหรับ coppy ไปวางในส่วนที่ 2</t>
  </si>
  <si>
    <t>3. ให้สถานศึกษากรอกข้อมูลในช่องว่าง ที่กล่องเป็นสีขาว ใน Sheet ที่ 1 - 6 ให้ครบถ้วน</t>
  </si>
  <si>
    <r>
      <t>4. ให้สถานศึกษาพิมพ์เอกสารจาก sheet  7</t>
    </r>
    <r>
      <rPr>
        <b/>
        <sz val="18"/>
        <color theme="1"/>
        <rFont val="TH SarabunPSK"/>
        <family val="2"/>
      </rPr>
      <t>.print out</t>
    </r>
    <r>
      <rPr>
        <sz val="18"/>
        <color theme="1"/>
        <rFont val="TH SarabunPSK"/>
        <family val="2"/>
      </rPr>
      <t xml:space="preserve">  เพื่อจัดทำรายงาน SAR ปี 2559 ในส่วนที่ 1</t>
    </r>
  </si>
  <si>
    <t>5. ข้อมูลใน Sheet ที่ 1 - 6  สามารถ นำมาเป็นข้อมูลอ้างอิงในภาคผนวกของรายงาน SAR ปี 2559</t>
  </si>
  <si>
    <t xml:space="preserve">6. โรงเรียนสามารถ coppy กราฟใน Sheet 8.กราฟแสดงข้อมูล เพื่อใช้แนบในส่วนที่ 2 ผลการประเมินตามความเหมาะสม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</si>
</sst>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87" formatCode="[$-10409]#,##0.00;\-#,##0.00"/>
    <numFmt numFmtId="188" formatCode="0.0"/>
    <numFmt numFmtId="189" formatCode="[&lt;=99999999][$-1000000]0\-####\-####;[$-1000000]#\-####\-####"/>
  </numFmts>
  <fonts count="21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0"/>
      <name val="Arial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5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indexed="8"/>
      <name val="TH SarabunPSK"/>
      <family val="2"/>
    </font>
    <font>
      <sz val="16"/>
      <color theme="1" tint="4.9989318521683403E-2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1"/>
      <color theme="1"/>
      <name val="TH SarabunPSK"/>
      <family val="2"/>
    </font>
    <font>
      <sz val="14"/>
      <name val="TH SarabunPSK"/>
      <family val="2"/>
    </font>
    <font>
      <sz val="20"/>
      <color theme="1"/>
      <name val="TH SarabunPSK"/>
      <family val="2"/>
    </font>
    <font>
      <b/>
      <u val="double"/>
      <sz val="24"/>
      <color theme="1"/>
      <name val="TH SarabunPSK"/>
      <family val="2"/>
    </font>
    <font>
      <sz val="18"/>
      <name val="TH SarabunPSK"/>
      <family val="2"/>
    </font>
    <font>
      <b/>
      <sz val="22"/>
      <color rgb="FF000000"/>
      <name val="TH SarabunPSK"/>
      <family val="2"/>
    </font>
    <font>
      <b/>
      <sz val="20"/>
      <color rgb="FF000000"/>
      <name val="TH SarabunPSK"/>
      <family val="2"/>
    </font>
    <font>
      <sz val="18"/>
      <color theme="1"/>
      <name val="TH SarabunPSK"/>
      <family val="2"/>
    </font>
    <font>
      <sz val="14"/>
      <color theme="1"/>
      <name val="Tahoma"/>
      <family val="2"/>
      <charset val="22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84EA9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9FF99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65">
    <xf numFmtId="0" fontId="0" fillId="0" borderId="0" xfId="0"/>
    <xf numFmtId="2" fontId="3" fillId="0" borderId="1" xfId="1" applyNumberFormat="1" applyFont="1" applyBorder="1" applyAlignment="1" applyProtection="1">
      <alignment vertical="top" wrapText="1" readingOrder="1"/>
      <protection locked="0"/>
    </xf>
    <xf numFmtId="2" fontId="9" fillId="0" borderId="1" xfId="0" applyNumberFormat="1" applyFont="1" applyBorder="1" applyAlignment="1" applyProtection="1">
      <alignment horizontal="right" vertical="top" wrapText="1" readingOrder="1"/>
      <protection locked="0"/>
    </xf>
    <xf numFmtId="2" fontId="9" fillId="0" borderId="4" xfId="0" applyNumberFormat="1" applyFont="1" applyBorder="1" applyAlignment="1" applyProtection="1">
      <alignment horizontal="right" vertical="top" wrapText="1" readingOrder="1"/>
      <protection locked="0"/>
    </xf>
    <xf numFmtId="2" fontId="9" fillId="0" borderId="8" xfId="0" applyNumberFormat="1" applyFont="1" applyBorder="1" applyAlignment="1" applyProtection="1">
      <alignment horizontal="right" vertical="top" wrapText="1" readingOrder="1"/>
      <protection locked="0"/>
    </xf>
    <xf numFmtId="2" fontId="9" fillId="0" borderId="5" xfId="0" applyNumberFormat="1" applyFont="1" applyBorder="1" applyAlignment="1" applyProtection="1">
      <alignment horizontal="right" vertical="top" wrapText="1" readingOrder="1"/>
      <protection locked="0"/>
    </xf>
    <xf numFmtId="2" fontId="9" fillId="0" borderId="9" xfId="0" applyNumberFormat="1" applyFont="1" applyBorder="1" applyAlignment="1" applyProtection="1">
      <alignment horizontal="right" vertical="top" wrapText="1" readingOrder="1"/>
      <protection locked="0"/>
    </xf>
    <xf numFmtId="2" fontId="9" fillId="0" borderId="6" xfId="0" applyNumberFormat="1" applyFont="1" applyBorder="1" applyAlignment="1" applyProtection="1">
      <alignment horizontal="right" vertical="top" wrapText="1" readingOrder="1"/>
      <protection locked="0"/>
    </xf>
    <xf numFmtId="2" fontId="9" fillId="0" borderId="15" xfId="0" applyNumberFormat="1" applyFont="1" applyBorder="1" applyAlignment="1" applyProtection="1">
      <alignment horizontal="right" vertical="top" wrapText="1" readingOrder="1"/>
      <protection locked="0"/>
    </xf>
    <xf numFmtId="2" fontId="9" fillId="0" borderId="16" xfId="0" applyNumberFormat="1" applyFont="1" applyBorder="1" applyAlignment="1" applyProtection="1">
      <alignment horizontal="right" vertical="top" wrapText="1" readingOrder="1"/>
      <protection locked="0"/>
    </xf>
    <xf numFmtId="2" fontId="9" fillId="0" borderId="17" xfId="0" applyNumberFormat="1" applyFont="1" applyBorder="1" applyAlignment="1" applyProtection="1">
      <alignment horizontal="right" vertical="top" wrapText="1" readingOrder="1"/>
      <protection locked="0"/>
    </xf>
    <xf numFmtId="187" fontId="1" fillId="0" borderId="5" xfId="0" applyNumberFormat="1" applyFont="1" applyFill="1" applyBorder="1" applyAlignment="1" applyProtection="1">
      <alignment vertical="top" wrapText="1" readingOrder="1"/>
      <protection locked="0"/>
    </xf>
    <xf numFmtId="2" fontId="3" fillId="0" borderId="6" xfId="1" applyNumberFormat="1" applyFont="1" applyBorder="1" applyAlignment="1" applyProtection="1">
      <alignment vertical="top" wrapText="1" readingOrder="1"/>
      <protection locked="0"/>
    </xf>
    <xf numFmtId="2" fontId="1" fillId="0" borderId="1" xfId="1" applyNumberFormat="1" applyFont="1" applyBorder="1" applyAlignment="1" applyProtection="1">
      <alignment horizontal="right" vertical="top" wrapText="1" readingOrder="1"/>
      <protection locked="0"/>
    </xf>
    <xf numFmtId="2" fontId="3" fillId="0" borderId="1" xfId="1" applyNumberFormat="1" applyFont="1" applyBorder="1" applyAlignment="1" applyProtection="1">
      <alignment horizontal="right" vertical="top" wrapText="1" readingOrder="1"/>
      <protection locked="0"/>
    </xf>
    <xf numFmtId="0" fontId="14" fillId="0" borderId="0" xfId="0" applyFont="1"/>
    <xf numFmtId="0" fontId="1" fillId="0" borderId="1" xfId="0" applyFont="1" applyBorder="1" applyAlignment="1" applyProtection="1">
      <alignment horizontal="center"/>
      <protection locked="0"/>
    </xf>
    <xf numFmtId="0" fontId="5" fillId="8" borderId="1" xfId="0" applyFont="1" applyFill="1" applyBorder="1" applyAlignment="1" applyProtection="1">
      <alignment horizontal="center"/>
    </xf>
    <xf numFmtId="0" fontId="5" fillId="8" borderId="1" xfId="0" applyFont="1" applyFill="1" applyBorder="1" applyAlignment="1" applyProtection="1">
      <alignment horizontal="right"/>
    </xf>
    <xf numFmtId="0" fontId="5" fillId="8" borderId="1" xfId="0" applyFont="1" applyFill="1" applyBorder="1" applyProtection="1"/>
    <xf numFmtId="0" fontId="5" fillId="2" borderId="1" xfId="0" applyFont="1" applyFill="1" applyBorder="1" applyProtection="1"/>
    <xf numFmtId="0" fontId="1" fillId="3" borderId="1" xfId="0" applyNumberFormat="1" applyFont="1" applyFill="1" applyBorder="1" applyAlignment="1" applyProtection="1">
      <alignment horizontal="center"/>
    </xf>
    <xf numFmtId="1" fontId="1" fillId="3" borderId="1" xfId="0" applyNumberFormat="1" applyFont="1" applyFill="1" applyBorder="1" applyAlignment="1" applyProtection="1">
      <alignment horizontal="center"/>
    </xf>
    <xf numFmtId="188" fontId="1" fillId="7" borderId="1" xfId="0" applyNumberFormat="1" applyFont="1" applyFill="1" applyBorder="1" applyAlignment="1" applyProtection="1">
      <alignment horizontal="center"/>
    </xf>
    <xf numFmtId="188" fontId="1" fillId="7" borderId="1" xfId="0" applyNumberFormat="1" applyFont="1" applyFill="1" applyBorder="1" applyProtection="1"/>
    <xf numFmtId="0" fontId="1" fillId="7" borderId="1" xfId="0" applyFont="1" applyFill="1" applyBorder="1" applyProtection="1"/>
    <xf numFmtId="0" fontId="1" fillId="6" borderId="1" xfId="0" applyFont="1" applyFill="1" applyBorder="1" applyProtection="1"/>
    <xf numFmtId="0" fontId="1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12" fillId="0" borderId="0" xfId="0" applyFont="1" applyProtection="1">
      <protection locked="0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11" borderId="1" xfId="0" applyFont="1" applyFill="1" applyBorder="1" applyAlignment="1" applyProtection="1">
      <protection locked="0"/>
    </xf>
    <xf numFmtId="2" fontId="1" fillId="0" borderId="1" xfId="0" applyNumberFormat="1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Protection="1"/>
    <xf numFmtId="0" fontId="11" fillId="0" borderId="0" xfId="0" applyFont="1" applyProtection="1"/>
    <xf numFmtId="0" fontId="12" fillId="0" borderId="0" xfId="0" applyFont="1" applyProtection="1"/>
    <xf numFmtId="0" fontId="11" fillId="0" borderId="0" xfId="0" applyFont="1" applyBorder="1" applyProtection="1"/>
    <xf numFmtId="0" fontId="1" fillId="6" borderId="1" xfId="0" applyFont="1" applyFill="1" applyBorder="1" applyAlignment="1" applyProtection="1">
      <alignment horizontal="center"/>
    </xf>
    <xf numFmtId="0" fontId="1" fillId="11" borderId="1" xfId="0" applyFont="1" applyFill="1" applyBorder="1" applyAlignment="1" applyProtection="1">
      <alignment horizontal="center"/>
    </xf>
    <xf numFmtId="0" fontId="1" fillId="11" borderId="1" xfId="0" applyFont="1" applyFill="1" applyBorder="1" applyProtection="1"/>
    <xf numFmtId="2" fontId="5" fillId="11" borderId="1" xfId="0" applyNumberFormat="1" applyFont="1" applyFill="1" applyBorder="1" applyAlignment="1" applyProtection="1">
      <alignment horizontal="center"/>
    </xf>
    <xf numFmtId="2" fontId="4" fillId="0" borderId="9" xfId="1" applyNumberFormat="1" applyFont="1" applyBorder="1" applyAlignment="1" applyProtection="1">
      <alignment vertical="top" wrapText="1" readingOrder="1"/>
    </xf>
    <xf numFmtId="0" fontId="7" fillId="0" borderId="0" xfId="0" applyFont="1" applyProtection="1"/>
    <xf numFmtId="0" fontId="1" fillId="0" borderId="0" xfId="0" applyFont="1" applyProtection="1"/>
    <xf numFmtId="0" fontId="10" fillId="0" borderId="0" xfId="0" applyFont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 vertical="center"/>
    </xf>
    <xf numFmtId="0" fontId="1" fillId="5" borderId="5" xfId="0" applyFont="1" applyFill="1" applyBorder="1" applyAlignment="1" applyProtection="1">
      <alignment horizontal="center" vertical="center"/>
    </xf>
    <xf numFmtId="0" fontId="1" fillId="0" borderId="0" xfId="0" applyFont="1" applyFill="1" applyProtection="1"/>
    <xf numFmtId="0" fontId="5" fillId="0" borderId="0" xfId="0" applyFont="1" applyFill="1" applyProtection="1"/>
    <xf numFmtId="0" fontId="1" fillId="10" borderId="2" xfId="0" applyFont="1" applyFill="1" applyBorder="1" applyAlignment="1" applyProtection="1">
      <alignment horizontal="center" vertical="center"/>
    </xf>
    <xf numFmtId="0" fontId="1" fillId="10" borderId="5" xfId="0" applyFont="1" applyFill="1" applyBorder="1" applyAlignment="1" applyProtection="1">
      <alignment horizontal="center" vertical="center"/>
    </xf>
    <xf numFmtId="0" fontId="1" fillId="6" borderId="1" xfId="0" applyFont="1" applyFill="1" applyBorder="1" applyAlignment="1" applyProtection="1"/>
    <xf numFmtId="0" fontId="1" fillId="11" borderId="1" xfId="0" applyFont="1" applyFill="1" applyBorder="1" applyAlignment="1" applyProtection="1"/>
    <xf numFmtId="2" fontId="5" fillId="6" borderId="1" xfId="0" applyNumberFormat="1" applyFont="1" applyFill="1" applyBorder="1" applyAlignment="1" applyProtection="1">
      <alignment horizontal="center"/>
    </xf>
    <xf numFmtId="2" fontId="5" fillId="11" borderId="1" xfId="0" applyNumberFormat="1" applyFont="1" applyFill="1" applyBorder="1" applyAlignment="1" applyProtection="1">
      <alignment horizontal="center" vertical="center"/>
    </xf>
    <xf numFmtId="2" fontId="1" fillId="0" borderId="5" xfId="0" applyNumberFormat="1" applyFont="1" applyBorder="1" applyProtection="1">
      <protection locked="0"/>
    </xf>
    <xf numFmtId="2" fontId="1" fillId="0" borderId="1" xfId="0" applyNumberFormat="1" applyFont="1" applyBorder="1" applyProtection="1">
      <protection locked="0"/>
    </xf>
    <xf numFmtId="2" fontId="1" fillId="0" borderId="15" xfId="0" applyNumberFormat="1" applyFont="1" applyBorder="1" applyProtection="1">
      <protection locked="0"/>
    </xf>
    <xf numFmtId="0" fontId="3" fillId="2" borderId="17" xfId="1" applyFont="1" applyFill="1" applyBorder="1" applyAlignment="1" applyProtection="1">
      <alignment horizontal="center" vertical="top" wrapText="1" readingOrder="1"/>
    </xf>
    <xf numFmtId="0" fontId="3" fillId="2" borderId="15" xfId="1" applyFont="1" applyFill="1" applyBorder="1" applyAlignment="1" applyProtection="1">
      <alignment horizontal="center" vertical="top" wrapText="1" readingOrder="1"/>
    </xf>
    <xf numFmtId="0" fontId="3" fillId="2" borderId="16" xfId="1" applyFont="1" applyFill="1" applyBorder="1" applyAlignment="1" applyProtection="1">
      <alignment horizontal="center" vertical="top" wrapText="1" readingOrder="1"/>
    </xf>
    <xf numFmtId="0" fontId="4" fillId="0" borderId="0" xfId="1" applyFont="1" applyFill="1" applyBorder="1" applyAlignment="1" applyProtection="1">
      <alignment vertical="top" wrapText="1" readingOrder="1"/>
    </xf>
    <xf numFmtId="0" fontId="8" fillId="6" borderId="17" xfId="0" applyFont="1" applyFill="1" applyBorder="1" applyAlignment="1" applyProtection="1">
      <alignment horizontal="center" vertical="center" wrapText="1" readingOrder="1"/>
    </xf>
    <xf numFmtId="0" fontId="8" fillId="6" borderId="15" xfId="0" applyFont="1" applyFill="1" applyBorder="1" applyAlignment="1" applyProtection="1">
      <alignment horizontal="center" vertical="center" wrapText="1" readingOrder="1"/>
    </xf>
    <xf numFmtId="0" fontId="8" fillId="6" borderId="16" xfId="0" applyFont="1" applyFill="1" applyBorder="1" applyAlignment="1" applyProtection="1">
      <alignment horizontal="center" vertical="center" wrapText="1" readingOrder="1"/>
    </xf>
    <xf numFmtId="0" fontId="8" fillId="4" borderId="17" xfId="0" applyFont="1" applyFill="1" applyBorder="1" applyAlignment="1" applyProtection="1">
      <alignment horizontal="center" vertical="center" wrapText="1" readingOrder="1"/>
    </xf>
    <xf numFmtId="0" fontId="8" fillId="4" borderId="15" xfId="0" applyFont="1" applyFill="1" applyBorder="1" applyAlignment="1" applyProtection="1">
      <alignment horizontal="center" vertical="center" wrapText="1" readingOrder="1"/>
    </xf>
    <xf numFmtId="0" fontId="8" fillId="4" borderId="16" xfId="0" applyFont="1" applyFill="1" applyBorder="1" applyAlignment="1" applyProtection="1">
      <alignment horizontal="center" vertical="center" wrapText="1" readingOrder="1"/>
    </xf>
    <xf numFmtId="0" fontId="3" fillId="0" borderId="0" xfId="1" applyFont="1" applyFill="1" applyBorder="1" applyAlignment="1" applyProtection="1">
      <alignment horizontal="center" vertical="top" wrapText="1" readingOrder="1"/>
    </xf>
    <xf numFmtId="2" fontId="3" fillId="0" borderId="0" xfId="1" applyNumberFormat="1" applyFont="1" applyFill="1" applyBorder="1" applyAlignment="1" applyProtection="1">
      <alignment vertical="top" wrapText="1" readingOrder="1"/>
    </xf>
    <xf numFmtId="2" fontId="3" fillId="0" borderId="0" xfId="1" applyNumberFormat="1" applyFont="1" applyFill="1" applyBorder="1" applyAlignment="1" applyProtection="1"/>
    <xf numFmtId="0" fontId="3" fillId="6" borderId="5" xfId="1" applyFont="1" applyFill="1" applyBorder="1" applyAlignment="1" applyProtection="1">
      <alignment horizontal="center"/>
    </xf>
    <xf numFmtId="0" fontId="1" fillId="6" borderId="12" xfId="0" applyFont="1" applyFill="1" applyBorder="1" applyAlignment="1" applyProtection="1">
      <alignment vertical="top" wrapText="1" readingOrder="1"/>
    </xf>
    <xf numFmtId="0" fontId="3" fillId="6" borderId="5" xfId="1" applyFont="1" applyFill="1" applyBorder="1" applyAlignment="1" applyProtection="1">
      <alignment horizontal="center" vertical="center"/>
    </xf>
    <xf numFmtId="0" fontId="3" fillId="6" borderId="8" xfId="1" applyFont="1" applyFill="1" applyBorder="1" applyAlignment="1" applyProtection="1">
      <alignment horizontal="left" vertical="center" readingOrder="1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8" xfId="1" applyFont="1" applyFill="1" applyBorder="1" applyAlignment="1" applyProtection="1">
      <alignment horizontal="left" vertical="center" wrapText="1" readingOrder="1"/>
    </xf>
    <xf numFmtId="0" fontId="3" fillId="6" borderId="18" xfId="1" applyFont="1" applyFill="1" applyBorder="1" applyAlignment="1" applyProtection="1">
      <alignment horizontal="center"/>
    </xf>
    <xf numFmtId="0" fontId="3" fillId="6" borderId="19" xfId="1" applyFont="1" applyFill="1" applyBorder="1" applyAlignment="1" applyProtection="1">
      <alignment horizontal="center" vertical="center"/>
    </xf>
    <xf numFmtId="0" fontId="3" fillId="6" borderId="20" xfId="1" applyFont="1" applyFill="1" applyBorder="1" applyAlignment="1" applyProtection="1">
      <alignment horizontal="center" vertical="center"/>
    </xf>
    <xf numFmtId="0" fontId="3" fillId="6" borderId="16" xfId="1" applyFont="1" applyFill="1" applyBorder="1" applyAlignment="1" applyProtection="1">
      <alignment horizontal="left" vertical="center" wrapText="1" readingOrder="1"/>
    </xf>
    <xf numFmtId="2" fontId="3" fillId="0" borderId="9" xfId="1" applyNumberFormat="1" applyFont="1" applyBorder="1" applyAlignment="1" applyProtection="1">
      <alignment vertical="top" wrapText="1" readingOrder="1"/>
    </xf>
    <xf numFmtId="2" fontId="3" fillId="0" borderId="8" xfId="1" applyNumberFormat="1" applyFont="1" applyBorder="1" applyAlignment="1" applyProtection="1">
      <alignment vertical="top" wrapText="1" readingOrder="1"/>
    </xf>
    <xf numFmtId="0" fontId="6" fillId="9" borderId="1" xfId="0" applyFont="1" applyFill="1" applyBorder="1" applyAlignment="1" applyProtection="1">
      <alignment horizontal="center"/>
    </xf>
    <xf numFmtId="0" fontId="1" fillId="4" borderId="1" xfId="0" applyFont="1" applyFill="1" applyBorder="1" applyAlignment="1" applyProtection="1">
      <alignment horizontal="center"/>
    </xf>
    <xf numFmtId="2" fontId="1" fillId="9" borderId="1" xfId="0" applyNumberFormat="1" applyFont="1" applyFill="1" applyBorder="1" applyProtection="1"/>
    <xf numFmtId="0" fontId="1" fillId="8" borderId="1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/>
    <xf numFmtId="0" fontId="6" fillId="0" borderId="0" xfId="0" applyFont="1" applyFill="1" applyBorder="1" applyAlignment="1" applyProtection="1">
      <alignment horizontal="center"/>
    </xf>
    <xf numFmtId="2" fontId="1" fillId="9" borderId="1" xfId="0" applyNumberFormat="1" applyFont="1" applyFill="1" applyBorder="1" applyAlignment="1" applyProtection="1">
      <alignment horizontal="right"/>
    </xf>
    <xf numFmtId="0" fontId="1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Protection="1"/>
    <xf numFmtId="0" fontId="5" fillId="0" borderId="0" xfId="0" applyFont="1" applyAlignment="1" applyProtection="1">
      <alignment horizontal="left" vertical="center"/>
    </xf>
    <xf numFmtId="0" fontId="6" fillId="0" borderId="31" xfId="0" applyFont="1" applyFill="1" applyBorder="1" applyAlignment="1" applyProtection="1"/>
    <xf numFmtId="0" fontId="6" fillId="0" borderId="0" xfId="0" applyFont="1" applyFill="1" applyBorder="1" applyAlignment="1" applyProtection="1"/>
    <xf numFmtId="0" fontId="1" fillId="0" borderId="0" xfId="0" applyFont="1" applyAlignment="1" applyProtection="1">
      <alignment horizontal="center"/>
    </xf>
    <xf numFmtId="0" fontId="0" fillId="0" borderId="0" xfId="0" applyProtection="1"/>
    <xf numFmtId="0" fontId="5" fillId="0" borderId="0" xfId="0" applyFont="1" applyAlignment="1" applyProtection="1">
      <alignment horizontal="center"/>
    </xf>
    <xf numFmtId="0" fontId="5" fillId="11" borderId="0" xfId="0" applyFont="1" applyFill="1" applyAlignment="1" applyProtection="1">
      <alignment horizontal="center"/>
    </xf>
    <xf numFmtId="0" fontId="1" fillId="4" borderId="2" xfId="0" applyFont="1" applyFill="1" applyBorder="1" applyAlignment="1" applyProtection="1">
      <alignment horizontal="center" vertical="center"/>
    </xf>
    <xf numFmtId="0" fontId="1" fillId="4" borderId="5" xfId="0" applyFont="1" applyFill="1" applyBorder="1" applyAlignment="1" applyProtection="1">
      <alignment horizontal="center" vertical="center"/>
    </xf>
    <xf numFmtId="0" fontId="1" fillId="7" borderId="1" xfId="0" applyFont="1" applyFill="1" applyBorder="1" applyAlignment="1" applyProtection="1">
      <alignment horizontal="center"/>
    </xf>
    <xf numFmtId="188" fontId="1" fillId="3" borderId="1" xfId="0" applyNumberFormat="1" applyFont="1" applyFill="1" applyBorder="1" applyAlignment="1" applyProtection="1">
      <alignment horizontal="center"/>
    </xf>
    <xf numFmtId="0" fontId="5" fillId="7" borderId="1" xfId="0" applyFont="1" applyFill="1" applyBorder="1" applyAlignment="1" applyProtection="1">
      <alignment horizontal="right"/>
    </xf>
    <xf numFmtId="0" fontId="1" fillId="7" borderId="1" xfId="0" applyFont="1" applyFill="1" applyBorder="1" applyAlignment="1" applyProtection="1">
      <alignment horizontal="right"/>
    </xf>
    <xf numFmtId="0" fontId="1" fillId="0" borderId="4" xfId="0" applyFont="1" applyFill="1" applyBorder="1" applyAlignment="1" applyProtection="1">
      <alignment horizontal="center"/>
      <protection locked="0"/>
    </xf>
    <xf numFmtId="0" fontId="5" fillId="11" borderId="1" xfId="0" applyFont="1" applyFill="1" applyBorder="1" applyProtection="1"/>
    <xf numFmtId="0" fontId="5" fillId="11" borderId="1" xfId="0" applyFont="1" applyFill="1" applyBorder="1" applyAlignment="1" applyProtection="1">
      <alignment horizontal="left"/>
    </xf>
    <xf numFmtId="0" fontId="1" fillId="4" borderId="1" xfId="0" applyFont="1" applyFill="1" applyBorder="1" applyAlignment="1" applyProtection="1">
      <alignment horizontal="center" vertical="center"/>
    </xf>
    <xf numFmtId="0" fontId="5" fillId="4" borderId="1" xfId="0" applyFont="1" applyFill="1" applyBorder="1" applyAlignment="1" applyProtection="1">
      <alignment horizontal="center"/>
    </xf>
    <xf numFmtId="0" fontId="1" fillId="7" borderId="1" xfId="0" applyFont="1" applyFill="1" applyBorder="1" applyAlignment="1" applyProtection="1">
      <alignment horizontal="center" vertical="center"/>
    </xf>
    <xf numFmtId="0" fontId="3" fillId="5" borderId="1" xfId="0" applyFont="1" applyFill="1" applyBorder="1" applyAlignment="1" applyProtection="1">
      <alignment horizontal="center" vertical="center"/>
    </xf>
    <xf numFmtId="0" fontId="13" fillId="5" borderId="1" xfId="0" applyFont="1" applyFill="1" applyBorder="1" applyAlignment="1" applyProtection="1">
      <alignment horizontal="center" wrapText="1"/>
    </xf>
    <xf numFmtId="0" fontId="11" fillId="7" borderId="1" xfId="0" applyFont="1" applyFill="1" applyBorder="1" applyAlignment="1" applyProtection="1">
      <alignment horizontal="center" vertical="center"/>
    </xf>
    <xf numFmtId="0" fontId="11" fillId="7" borderId="1" xfId="0" applyFont="1" applyFill="1" applyBorder="1" applyAlignment="1" applyProtection="1">
      <alignment horizontal="center" vertical="center" wrapText="1"/>
    </xf>
    <xf numFmtId="0" fontId="13" fillId="5" borderId="1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 wrapText="1"/>
    </xf>
    <xf numFmtId="0" fontId="13" fillId="5" borderId="1" xfId="0" applyFont="1" applyFill="1" applyBorder="1" applyAlignment="1" applyProtection="1">
      <alignment horizontal="center" vertical="center" wrapText="1"/>
    </xf>
    <xf numFmtId="2" fontId="3" fillId="8" borderId="6" xfId="1" applyNumberFormat="1" applyFont="1" applyFill="1" applyBorder="1" applyAlignment="1" applyProtection="1">
      <alignment vertical="top" wrapText="1" readingOrder="1"/>
    </xf>
    <xf numFmtId="2" fontId="3" fillId="8" borderId="5" xfId="1" applyNumberFormat="1" applyFont="1" applyFill="1" applyBorder="1" applyAlignment="1" applyProtection="1"/>
    <xf numFmtId="2" fontId="3" fillId="8" borderId="4" xfId="1" applyNumberFormat="1" applyFont="1" applyFill="1" applyBorder="1" applyAlignment="1" applyProtection="1">
      <alignment vertical="top" wrapText="1" readingOrder="1"/>
    </xf>
    <xf numFmtId="2" fontId="3" fillId="8" borderId="1" xfId="1" applyNumberFormat="1" applyFont="1" applyFill="1" applyBorder="1" applyAlignment="1" applyProtection="1"/>
    <xf numFmtId="0" fontId="1" fillId="11" borderId="0" xfId="0" applyFont="1" applyFill="1" applyAlignment="1" applyProtection="1">
      <alignment horizontal="center"/>
    </xf>
    <xf numFmtId="0" fontId="1" fillId="11" borderId="0" xfId="0" applyFont="1" applyFill="1" applyProtection="1"/>
    <xf numFmtId="0" fontId="5" fillId="0" borderId="0" xfId="0" applyFont="1" applyAlignment="1" applyProtection="1">
      <alignment horizontal="left"/>
    </xf>
    <xf numFmtId="189" fontId="5" fillId="0" borderId="0" xfId="0" applyNumberFormat="1" applyFont="1" applyAlignment="1" applyProtection="1">
      <alignment horizontal="left"/>
    </xf>
    <xf numFmtId="0" fontId="1" fillId="0" borderId="0" xfId="0" applyFont="1" applyAlignment="1" applyProtection="1">
      <alignment horizontal="left"/>
    </xf>
    <xf numFmtId="0" fontId="10" fillId="0" borderId="0" xfId="0" applyFont="1" applyFill="1" applyProtection="1"/>
    <xf numFmtId="0" fontId="3" fillId="5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1" fontId="1" fillId="0" borderId="1" xfId="0" applyNumberFormat="1" applyFont="1" applyBorder="1" applyAlignment="1" applyProtection="1">
      <alignment horizontal="center"/>
    </xf>
    <xf numFmtId="1" fontId="1" fillId="4" borderId="1" xfId="0" applyNumberFormat="1" applyFont="1" applyFill="1" applyBorder="1" applyAlignment="1" applyProtection="1">
      <alignment horizontal="center"/>
    </xf>
    <xf numFmtId="0" fontId="5" fillId="12" borderId="1" xfId="0" applyFont="1" applyFill="1" applyBorder="1" applyAlignment="1" applyProtection="1">
      <alignment horizontal="center"/>
    </xf>
    <xf numFmtId="0" fontId="1" fillId="12" borderId="1" xfId="0" applyFont="1" applyFill="1" applyBorder="1" applyProtection="1"/>
    <xf numFmtId="0" fontId="1" fillId="4" borderId="2" xfId="0" applyFont="1" applyFill="1" applyBorder="1" applyAlignment="1" applyProtection="1">
      <alignment horizontal="center"/>
    </xf>
    <xf numFmtId="0" fontId="3" fillId="4" borderId="5" xfId="1" applyFont="1" applyFill="1" applyBorder="1" applyAlignment="1" applyProtection="1">
      <alignment horizontal="center" vertical="top" wrapText="1" readingOrder="1"/>
    </xf>
    <xf numFmtId="2" fontId="3" fillId="0" borderId="1" xfId="1" applyNumberFormat="1" applyFont="1" applyBorder="1" applyAlignment="1" applyProtection="1">
      <alignment horizontal="center" vertical="top" wrapText="1" readingOrder="1"/>
    </xf>
    <xf numFmtId="187" fontId="1" fillId="0" borderId="1" xfId="0" applyNumberFormat="1" applyFont="1" applyFill="1" applyBorder="1" applyAlignment="1" applyProtection="1">
      <alignment horizontal="center" vertical="top" wrapText="1" readingOrder="1"/>
    </xf>
    <xf numFmtId="2" fontId="1" fillId="0" borderId="1" xfId="1" applyNumberFormat="1" applyFont="1" applyBorder="1" applyAlignment="1" applyProtection="1">
      <alignment horizontal="center" vertical="top" wrapText="1" readingOrder="1"/>
    </xf>
    <xf numFmtId="2" fontId="1" fillId="4" borderId="1" xfId="1" applyNumberFormat="1" applyFont="1" applyFill="1" applyBorder="1" applyAlignment="1" applyProtection="1">
      <alignment horizontal="center" vertical="top" wrapText="1" readingOrder="1"/>
    </xf>
    <xf numFmtId="0" fontId="7" fillId="11" borderId="0" xfId="0" applyFont="1" applyFill="1" applyProtection="1"/>
    <xf numFmtId="0" fontId="6" fillId="8" borderId="1" xfId="0" applyFont="1" applyFill="1" applyBorder="1" applyAlignment="1" applyProtection="1">
      <alignment horizontal="center"/>
    </xf>
    <xf numFmtId="0" fontId="1" fillId="8" borderId="1" xfId="0" applyFont="1" applyFill="1" applyBorder="1" applyAlignment="1" applyProtection="1">
      <alignment horizontal="center"/>
    </xf>
    <xf numFmtId="0" fontId="1" fillId="6" borderId="1" xfId="0" applyFont="1" applyFill="1" applyBorder="1" applyAlignment="1" applyProtection="1">
      <alignment horizontal="center"/>
    </xf>
    <xf numFmtId="0" fontId="1" fillId="4" borderId="1" xfId="0" applyFont="1" applyFill="1" applyBorder="1" applyAlignment="1" applyProtection="1">
      <alignment horizontal="center" vertical="center"/>
    </xf>
    <xf numFmtId="0" fontId="16" fillId="5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Protection="1"/>
    <xf numFmtId="0" fontId="1" fillId="4" borderId="1" xfId="0" applyFont="1" applyFill="1" applyBorder="1" applyAlignment="1" applyProtection="1">
      <alignment horizontal="center"/>
      <protection locked="0"/>
    </xf>
    <xf numFmtId="0" fontId="18" fillId="0" borderId="0" xfId="0" applyFont="1" applyAlignment="1">
      <alignment horizontal="center" vertical="center"/>
    </xf>
    <xf numFmtId="0" fontId="19" fillId="0" borderId="0" xfId="0" applyFont="1"/>
    <xf numFmtId="0" fontId="15" fillId="0" borderId="0" xfId="0" applyFont="1" applyAlignment="1"/>
    <xf numFmtId="0" fontId="7" fillId="11" borderId="0" xfId="0" applyFont="1" applyFill="1"/>
    <xf numFmtId="0" fontId="7" fillId="13" borderId="0" xfId="0" applyFont="1" applyFill="1"/>
    <xf numFmtId="0" fontId="7" fillId="0" borderId="0" xfId="0" applyFont="1" applyProtection="1">
      <protection locked="0"/>
    </xf>
    <xf numFmtId="0" fontId="5" fillId="8" borderId="1" xfId="0" applyFont="1" applyFill="1" applyBorder="1" applyAlignment="1" applyProtection="1">
      <alignment horizontal="center"/>
      <protection locked="0"/>
    </xf>
    <xf numFmtId="0" fontId="5" fillId="15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2" fontId="5" fillId="14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8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15" borderId="1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Protection="1"/>
    <xf numFmtId="0" fontId="5" fillId="14" borderId="3" xfId="0" applyFont="1" applyFill="1" applyBorder="1" applyAlignment="1" applyProtection="1">
      <alignment vertical="center" wrapText="1"/>
    </xf>
    <xf numFmtId="0" fontId="5" fillId="14" borderId="3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top"/>
    </xf>
    <xf numFmtId="0" fontId="1" fillId="0" borderId="1" xfId="0" applyFont="1" applyBorder="1" applyAlignment="1" applyProtection="1">
      <alignment vertical="center" wrapText="1"/>
    </xf>
    <xf numFmtId="2" fontId="1" fillId="8" borderId="1" xfId="0" applyNumberFormat="1" applyFont="1" applyFill="1" applyBorder="1" applyAlignment="1" applyProtection="1">
      <alignment horizontal="center" vertical="center" wrapText="1"/>
    </xf>
    <xf numFmtId="2" fontId="1" fillId="15" borderId="1" xfId="0" applyNumberFormat="1" applyFont="1" applyFill="1" applyBorder="1" applyAlignment="1" applyProtection="1">
      <alignment horizontal="center" vertical="center" wrapText="1"/>
    </xf>
    <xf numFmtId="0" fontId="15" fillId="0" borderId="0" xfId="0" applyFont="1" applyAlignment="1">
      <alignment horizontal="center"/>
    </xf>
    <xf numFmtId="0" fontId="19" fillId="0" borderId="0" xfId="0" applyFont="1" applyAlignment="1">
      <alignment horizontal="left" vertical="top" wrapText="1"/>
    </xf>
    <xf numFmtId="0" fontId="5" fillId="0" borderId="1" xfId="0" applyFont="1" applyBorder="1" applyAlignment="1" applyProtection="1">
      <alignment horizontal="left" vertical="top"/>
      <protection locked="0"/>
    </xf>
    <xf numFmtId="0" fontId="5" fillId="0" borderId="1" xfId="0" applyFont="1" applyBorder="1" applyAlignment="1" applyProtection="1">
      <alignment horizontal="left"/>
      <protection locked="0"/>
    </xf>
    <xf numFmtId="189" fontId="5" fillId="0" borderId="1" xfId="0" applyNumberFormat="1" applyFont="1" applyBorder="1" applyAlignment="1" applyProtection="1">
      <alignment horizontal="left"/>
      <protection locked="0"/>
    </xf>
    <xf numFmtId="0" fontId="5" fillId="4" borderId="3" xfId="0" applyFont="1" applyFill="1" applyBorder="1" applyAlignment="1" applyProtection="1">
      <alignment horizontal="center"/>
    </xf>
    <xf numFmtId="0" fontId="5" fillId="4" borderId="4" xfId="0" applyFont="1" applyFill="1" applyBorder="1" applyAlignment="1" applyProtection="1">
      <alignment horizontal="center"/>
    </xf>
    <xf numFmtId="0" fontId="11" fillId="4" borderId="1" xfId="0" applyFont="1" applyFill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1" fillId="6" borderId="1" xfId="0" applyFont="1" applyFill="1" applyBorder="1" applyAlignment="1" applyProtection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4" xfId="0" applyFont="1" applyFill="1" applyBorder="1" applyAlignment="1" applyProtection="1">
      <alignment horizontal="center"/>
    </xf>
    <xf numFmtId="0" fontId="1" fillId="7" borderId="2" xfId="0" applyFont="1" applyFill="1" applyBorder="1" applyAlignment="1" applyProtection="1">
      <alignment horizontal="center" vertical="top"/>
    </xf>
    <xf numFmtId="0" fontId="1" fillId="7" borderId="5" xfId="0" applyFont="1" applyFill="1" applyBorder="1" applyAlignment="1" applyProtection="1">
      <alignment horizontal="center" vertical="top"/>
    </xf>
    <xf numFmtId="0" fontId="1" fillId="7" borderId="3" xfId="0" applyFont="1" applyFill="1" applyBorder="1" applyAlignment="1" applyProtection="1">
      <alignment horizontal="center"/>
    </xf>
    <xf numFmtId="0" fontId="1" fillId="7" borderId="4" xfId="0" applyFont="1" applyFill="1" applyBorder="1" applyAlignment="1" applyProtection="1">
      <alignment horizontal="center"/>
    </xf>
    <xf numFmtId="0" fontId="5" fillId="7" borderId="3" xfId="0" applyFont="1" applyFill="1" applyBorder="1" applyAlignment="1" applyProtection="1">
      <alignment horizontal="center"/>
    </xf>
    <xf numFmtId="0" fontId="5" fillId="7" borderId="4" xfId="0" applyFont="1" applyFill="1" applyBorder="1" applyAlignment="1" applyProtection="1">
      <alignment horizontal="center"/>
    </xf>
    <xf numFmtId="0" fontId="6" fillId="8" borderId="1" xfId="0" applyFont="1" applyFill="1" applyBorder="1" applyAlignment="1" applyProtection="1">
      <alignment horizontal="center"/>
    </xf>
    <xf numFmtId="0" fontId="1" fillId="8" borderId="1" xfId="0" applyFont="1" applyFill="1" applyBorder="1" applyAlignment="1" applyProtection="1">
      <alignment horizontal="center"/>
    </xf>
    <xf numFmtId="0" fontId="1" fillId="8" borderId="1" xfId="0" applyFont="1" applyFill="1" applyBorder="1" applyAlignment="1" applyProtection="1">
      <alignment horizontal="center" vertical="center"/>
    </xf>
    <xf numFmtId="0" fontId="1" fillId="8" borderId="2" xfId="0" applyFont="1" applyFill="1" applyBorder="1" applyAlignment="1" applyProtection="1">
      <alignment horizontal="center" vertical="center" wrapText="1"/>
    </xf>
    <xf numFmtId="0" fontId="1" fillId="8" borderId="7" xfId="0" applyFont="1" applyFill="1" applyBorder="1" applyAlignment="1" applyProtection="1">
      <alignment horizontal="center" vertical="center" wrapText="1"/>
    </xf>
    <xf numFmtId="0" fontId="1" fillId="8" borderId="5" xfId="0" applyFont="1" applyFill="1" applyBorder="1" applyAlignment="1" applyProtection="1">
      <alignment horizontal="center" vertical="center" wrapText="1"/>
    </xf>
    <xf numFmtId="0" fontId="6" fillId="8" borderId="3" xfId="0" applyFont="1" applyFill="1" applyBorder="1" applyAlignment="1" applyProtection="1">
      <alignment horizontal="center"/>
    </xf>
    <xf numFmtId="0" fontId="6" fillId="8" borderId="4" xfId="0" applyFont="1" applyFill="1" applyBorder="1" applyAlignment="1" applyProtection="1">
      <alignment horizontal="center"/>
    </xf>
    <xf numFmtId="0" fontId="1" fillId="8" borderId="3" xfId="0" applyFont="1" applyFill="1" applyBorder="1" applyAlignment="1" applyProtection="1">
      <alignment horizontal="center"/>
    </xf>
    <xf numFmtId="0" fontId="1" fillId="8" borderId="32" xfId="0" applyFont="1" applyFill="1" applyBorder="1" applyAlignment="1" applyProtection="1">
      <alignment horizontal="center"/>
    </xf>
    <xf numFmtId="0" fontId="1" fillId="8" borderId="4" xfId="0" applyFont="1" applyFill="1" applyBorder="1" applyAlignment="1" applyProtection="1">
      <alignment horizontal="center"/>
    </xf>
    <xf numFmtId="0" fontId="4" fillId="0" borderId="0" xfId="1" applyFont="1" applyFill="1" applyBorder="1" applyAlignment="1" applyProtection="1">
      <alignment horizontal="center" vertical="top" wrapText="1" readingOrder="1"/>
    </xf>
    <xf numFmtId="0" fontId="8" fillId="6" borderId="13" xfId="0" applyFont="1" applyFill="1" applyBorder="1" applyAlignment="1" applyProtection="1">
      <alignment horizontal="center" vertical="center" wrapText="1" readingOrder="1"/>
    </xf>
    <xf numFmtId="0" fontId="1" fillId="6" borderId="11" xfId="0" applyFont="1" applyFill="1" applyBorder="1" applyAlignment="1" applyProtection="1">
      <alignment vertical="center" wrapText="1"/>
    </xf>
    <xf numFmtId="0" fontId="1" fillId="6" borderId="12" xfId="0" applyFont="1" applyFill="1" applyBorder="1" applyAlignment="1" applyProtection="1">
      <alignment vertical="center" wrapText="1"/>
    </xf>
    <xf numFmtId="0" fontId="8" fillId="4" borderId="13" xfId="0" applyFont="1" applyFill="1" applyBorder="1" applyAlignment="1" applyProtection="1">
      <alignment horizontal="center" vertical="center" wrapText="1" readingOrder="1"/>
    </xf>
    <xf numFmtId="0" fontId="1" fillId="4" borderId="11" xfId="0" applyFont="1" applyFill="1" applyBorder="1" applyAlignment="1" applyProtection="1">
      <alignment vertical="center" wrapText="1"/>
    </xf>
    <xf numFmtId="0" fontId="1" fillId="4" borderId="12" xfId="0" applyFont="1" applyFill="1" applyBorder="1" applyAlignment="1" applyProtection="1">
      <alignment vertical="center" wrapText="1"/>
    </xf>
    <xf numFmtId="0" fontId="4" fillId="2" borderId="10" xfId="1" applyFont="1" applyFill="1" applyBorder="1" applyAlignment="1" applyProtection="1">
      <alignment horizontal="center" vertical="center"/>
    </xf>
    <xf numFmtId="0" fontId="4" fillId="2" borderId="23" xfId="1" applyFont="1" applyFill="1" applyBorder="1" applyAlignment="1" applyProtection="1">
      <alignment horizontal="center" vertical="center"/>
    </xf>
    <xf numFmtId="0" fontId="4" fillId="2" borderId="14" xfId="1" applyFont="1" applyFill="1" applyBorder="1" applyAlignment="1" applyProtection="1">
      <alignment horizontal="center" vertical="center"/>
    </xf>
    <xf numFmtId="0" fontId="4" fillId="4" borderId="10" xfId="1" applyFont="1" applyFill="1" applyBorder="1" applyAlignment="1" applyProtection="1">
      <alignment horizontal="center" vertical="center"/>
    </xf>
    <xf numFmtId="0" fontId="4" fillId="4" borderId="14" xfId="1" applyFont="1" applyFill="1" applyBorder="1" applyAlignment="1" applyProtection="1">
      <alignment horizontal="center" vertical="center"/>
    </xf>
    <xf numFmtId="0" fontId="4" fillId="4" borderId="21" xfId="1" applyFont="1" applyFill="1" applyBorder="1" applyAlignment="1" applyProtection="1">
      <alignment horizontal="center" vertical="center" wrapText="1" readingOrder="1"/>
    </xf>
    <xf numFmtId="0" fontId="4" fillId="4" borderId="22" xfId="1" applyFont="1" applyFill="1" applyBorder="1" applyAlignment="1" applyProtection="1">
      <alignment horizontal="center" vertical="center" wrapText="1" readingOrder="1"/>
    </xf>
    <xf numFmtId="0" fontId="4" fillId="2" borderId="25" xfId="1" applyFont="1" applyFill="1" applyBorder="1" applyAlignment="1" applyProtection="1">
      <alignment horizontal="center" vertical="top" wrapText="1" readingOrder="1"/>
    </xf>
    <xf numFmtId="0" fontId="4" fillId="2" borderId="26" xfId="1" applyFont="1" applyFill="1" applyBorder="1" applyAlignment="1" applyProtection="1">
      <alignment horizontal="center" vertical="top" wrapText="1" readingOrder="1"/>
    </xf>
    <xf numFmtId="0" fontId="4" fillId="2" borderId="27" xfId="1" applyFont="1" applyFill="1" applyBorder="1" applyAlignment="1" applyProtection="1">
      <alignment horizontal="center" vertical="top" wrapText="1" readingOrder="1"/>
    </xf>
    <xf numFmtId="0" fontId="4" fillId="2" borderId="21" xfId="1" applyFont="1" applyFill="1" applyBorder="1" applyAlignment="1" applyProtection="1">
      <alignment horizontal="center" vertical="center" wrapText="1" readingOrder="1"/>
    </xf>
    <xf numFmtId="0" fontId="4" fillId="2" borderId="24" xfId="1" applyFont="1" applyFill="1" applyBorder="1" applyAlignment="1" applyProtection="1">
      <alignment horizontal="center" vertical="center" wrapText="1" readingOrder="1"/>
    </xf>
    <xf numFmtId="0" fontId="4" fillId="2" borderId="22" xfId="1" applyFont="1" applyFill="1" applyBorder="1" applyAlignment="1" applyProtection="1">
      <alignment horizontal="center" vertical="center" wrapText="1" readingOrder="1"/>
    </xf>
    <xf numFmtId="0" fontId="4" fillId="2" borderId="28" xfId="1" applyFont="1" applyFill="1" applyBorder="1" applyAlignment="1" applyProtection="1">
      <alignment horizontal="center" vertical="top" wrapText="1" readingOrder="1"/>
    </xf>
    <xf numFmtId="0" fontId="4" fillId="2" borderId="29" xfId="1" applyFont="1" applyFill="1" applyBorder="1" applyAlignment="1" applyProtection="1">
      <alignment horizontal="center" vertical="top" wrapText="1" readingOrder="1"/>
    </xf>
    <xf numFmtId="0" fontId="4" fillId="2" borderId="30" xfId="1" applyFont="1" applyFill="1" applyBorder="1" applyAlignment="1" applyProtection="1">
      <alignment horizontal="center" vertical="top" wrapText="1" readingOrder="1"/>
    </xf>
    <xf numFmtId="0" fontId="4" fillId="2" borderId="25" xfId="1" applyFont="1" applyFill="1" applyBorder="1" applyAlignment="1" applyProtection="1">
      <alignment horizontal="center" vertical="center" wrapText="1" readingOrder="1"/>
    </xf>
    <xf numFmtId="0" fontId="4" fillId="2" borderId="26" xfId="1" applyFont="1" applyFill="1" applyBorder="1" applyAlignment="1" applyProtection="1">
      <alignment horizontal="center" vertical="center" wrapText="1" readingOrder="1"/>
    </xf>
    <xf numFmtId="0" fontId="4" fillId="2" borderId="27" xfId="1" applyFont="1" applyFill="1" applyBorder="1" applyAlignment="1" applyProtection="1">
      <alignment horizontal="center" vertical="center" wrapText="1" readingOrder="1"/>
    </xf>
    <xf numFmtId="0" fontId="4" fillId="2" borderId="28" xfId="1" applyFont="1" applyFill="1" applyBorder="1" applyAlignment="1" applyProtection="1">
      <alignment horizontal="center" vertical="center" wrapText="1" readingOrder="1"/>
    </xf>
    <xf numFmtId="0" fontId="4" fillId="2" borderId="29" xfId="1" applyFont="1" applyFill="1" applyBorder="1" applyAlignment="1" applyProtection="1">
      <alignment horizontal="center" vertical="center" wrapText="1" readingOrder="1"/>
    </xf>
    <xf numFmtId="0" fontId="4" fillId="2" borderId="30" xfId="1" applyFont="1" applyFill="1" applyBorder="1" applyAlignment="1" applyProtection="1">
      <alignment horizontal="center" vertical="center" wrapText="1" readingOrder="1"/>
    </xf>
    <xf numFmtId="0" fontId="1" fillId="6" borderId="2" xfId="0" applyFont="1" applyFill="1" applyBorder="1" applyAlignment="1" applyProtection="1">
      <alignment horizontal="center" vertical="center"/>
    </xf>
    <xf numFmtId="0" fontId="1" fillId="6" borderId="5" xfId="0" applyFont="1" applyFill="1" applyBorder="1" applyAlignment="1" applyProtection="1">
      <alignment horizontal="center" vertical="center"/>
    </xf>
    <xf numFmtId="0" fontId="1" fillId="6" borderId="1" xfId="0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 vertical="center"/>
    </xf>
    <xf numFmtId="0" fontId="1" fillId="5" borderId="5" xfId="0" applyFont="1" applyFill="1" applyBorder="1" applyAlignment="1" applyProtection="1">
      <alignment horizontal="center" vertical="center"/>
    </xf>
    <xf numFmtId="0" fontId="5" fillId="5" borderId="2" xfId="0" applyFont="1" applyFill="1" applyBorder="1" applyAlignment="1" applyProtection="1">
      <alignment horizontal="center" vertical="center" wrapText="1"/>
    </xf>
    <xf numFmtId="0" fontId="5" fillId="5" borderId="5" xfId="0" applyFont="1" applyFill="1" applyBorder="1" applyAlignment="1" applyProtection="1">
      <alignment horizontal="center" vertical="center" wrapText="1"/>
    </xf>
    <xf numFmtId="0" fontId="1" fillId="10" borderId="2" xfId="0" applyFont="1" applyFill="1" applyBorder="1" applyAlignment="1" applyProtection="1">
      <alignment horizontal="center" vertical="center"/>
    </xf>
    <xf numFmtId="0" fontId="1" fillId="10" borderId="5" xfId="0" applyFont="1" applyFill="1" applyBorder="1" applyAlignment="1" applyProtection="1">
      <alignment horizontal="center" vertical="center"/>
    </xf>
    <xf numFmtId="0" fontId="5" fillId="10" borderId="2" xfId="0" applyFont="1" applyFill="1" applyBorder="1" applyAlignment="1" applyProtection="1">
      <alignment horizontal="center" vertical="center" wrapText="1"/>
    </xf>
    <xf numFmtId="0" fontId="5" fillId="10" borderId="5" xfId="0" applyFont="1" applyFill="1" applyBorder="1" applyAlignment="1" applyProtection="1">
      <alignment horizontal="center" vertical="center" wrapText="1"/>
    </xf>
    <xf numFmtId="0" fontId="5" fillId="15" borderId="1" xfId="0" applyFont="1" applyFill="1" applyBorder="1" applyAlignment="1" applyProtection="1">
      <alignment horizontal="center" vertical="center"/>
      <protection locked="0"/>
    </xf>
    <xf numFmtId="0" fontId="5" fillId="14" borderId="1" xfId="0" applyFont="1" applyFill="1" applyBorder="1" applyAlignment="1" applyProtection="1">
      <alignment horizontal="center" vertical="center" wrapText="1"/>
    </xf>
    <xf numFmtId="0" fontId="5" fillId="14" borderId="1" xfId="0" applyFont="1" applyFill="1" applyBorder="1" applyAlignment="1" applyProtection="1">
      <alignment horizontal="center" vertical="center" wrapText="1"/>
      <protection locked="0"/>
    </xf>
    <xf numFmtId="0" fontId="5" fillId="8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left"/>
    </xf>
    <xf numFmtId="0" fontId="1" fillId="0" borderId="3" xfId="0" applyFont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/>
    </xf>
    <xf numFmtId="0" fontId="1" fillId="4" borderId="3" xfId="0" applyFont="1" applyFill="1" applyBorder="1" applyAlignment="1" applyProtection="1">
      <alignment horizontal="center" vertical="center"/>
    </xf>
    <xf numFmtId="0" fontId="1" fillId="4" borderId="4" xfId="0" applyFont="1" applyFill="1" applyBorder="1" applyAlignment="1" applyProtection="1">
      <alignment horizontal="center" vertical="center"/>
    </xf>
    <xf numFmtId="0" fontId="3" fillId="13" borderId="1" xfId="1" applyFont="1" applyFill="1" applyBorder="1" applyAlignment="1" applyProtection="1">
      <alignment horizontal="left" vertical="center" wrapText="1" readingOrder="1"/>
    </xf>
    <xf numFmtId="0" fontId="3" fillId="4" borderId="1" xfId="1" applyFont="1" applyFill="1" applyBorder="1" applyAlignment="1" applyProtection="1">
      <alignment horizontal="left" vertical="center" wrapText="1" readingOrder="1"/>
    </xf>
    <xf numFmtId="0" fontId="1" fillId="0" borderId="0" xfId="0" applyFont="1" applyAlignment="1" applyProtection="1">
      <alignment horizontal="left" wrapText="1"/>
    </xf>
    <xf numFmtId="2" fontId="3" fillId="4" borderId="1" xfId="1" applyNumberFormat="1" applyFont="1" applyFill="1" applyBorder="1" applyAlignment="1" applyProtection="1">
      <alignment horizontal="center" vertical="top" wrapText="1" readingOrder="1"/>
    </xf>
    <xf numFmtId="0" fontId="3" fillId="4" borderId="5" xfId="1" applyFont="1" applyFill="1" applyBorder="1" applyAlignment="1" applyProtection="1">
      <alignment horizontal="center" vertical="top" wrapText="1" readingOrder="1"/>
    </xf>
    <xf numFmtId="2" fontId="3" fillId="0" borderId="1" xfId="1" applyNumberFormat="1" applyFont="1" applyBorder="1" applyAlignment="1" applyProtection="1">
      <alignment horizontal="center" vertical="top" wrapText="1" readingOrder="1"/>
    </xf>
    <xf numFmtId="0" fontId="4" fillId="4" borderId="1" xfId="1" applyFont="1" applyFill="1" applyBorder="1" applyAlignment="1" applyProtection="1">
      <alignment horizontal="center" vertical="center" wrapText="1" readingOrder="1"/>
    </xf>
    <xf numFmtId="0" fontId="5" fillId="0" borderId="0" xfId="0" applyFont="1" applyAlignment="1" applyProtection="1">
      <alignment horizontal="left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" fillId="13" borderId="1" xfId="0" applyFont="1" applyFill="1" applyBorder="1" applyAlignment="1" applyProtection="1">
      <alignment horizontal="left" vertical="top" wrapText="1" readingOrder="1"/>
    </xf>
    <xf numFmtId="0" fontId="3" fillId="13" borderId="1" xfId="1" applyFont="1" applyFill="1" applyBorder="1" applyAlignment="1" applyProtection="1">
      <alignment horizontal="left" vertical="center" readingOrder="1"/>
    </xf>
    <xf numFmtId="0" fontId="1" fillId="4" borderId="2" xfId="0" applyFont="1" applyFill="1" applyBorder="1" applyAlignment="1" applyProtection="1">
      <alignment horizontal="center"/>
    </xf>
    <xf numFmtId="0" fontId="1" fillId="4" borderId="1" xfId="0" applyFont="1" applyFill="1" applyBorder="1" applyAlignment="1" applyProtection="1">
      <alignment horizontal="center" vertical="center" wrapText="1"/>
    </xf>
    <xf numFmtId="0" fontId="7" fillId="11" borderId="0" xfId="0" applyFont="1" applyFill="1" applyAlignment="1" applyProtection="1">
      <alignment horizontal="left" wrapText="1"/>
    </xf>
  </cellXfs>
  <cellStyles count="2">
    <cellStyle name="Normal" xfId="0" builtinId="0"/>
    <cellStyle name="Normal 2" xfId="1"/>
  </cellStyles>
  <dxfs count="96">
    <dxf>
      <fill>
        <patternFill>
          <bgColor rgb="FF002060"/>
        </patternFill>
      </fill>
    </dxf>
    <dxf>
      <font>
        <color rgb="FF002060"/>
      </font>
      <numFmt numFmtId="2" formatCode="0.00"/>
      <fill>
        <patternFill patternType="none">
          <bgColor auto="1"/>
        </patternFill>
      </fill>
    </dxf>
    <dxf>
      <font>
        <color rgb="FF002060"/>
      </font>
    </dxf>
    <dxf>
      <font>
        <color rgb="FF0070C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theme="8" tint="0.79998168889431442"/>
        </patternFill>
      </fill>
    </dxf>
    <dxf>
      <fill>
        <patternFill>
          <bgColor rgb="FF002060"/>
        </patternFill>
      </fill>
    </dxf>
    <dxf>
      <font>
        <color rgb="FF002060"/>
      </font>
      <numFmt numFmtId="2" formatCode="0.00"/>
      <fill>
        <patternFill patternType="none">
          <bgColor auto="1"/>
        </patternFill>
      </fill>
    </dxf>
    <dxf>
      <font>
        <color rgb="FF002060"/>
      </font>
    </dxf>
    <dxf>
      <font>
        <color rgb="FF0070C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theme="8" tint="0.79998168889431442"/>
        </patternFill>
      </fill>
    </dxf>
    <dxf>
      <fill>
        <patternFill>
          <bgColor rgb="FF002060"/>
        </patternFill>
      </fill>
    </dxf>
    <dxf>
      <font>
        <color rgb="FF002060"/>
      </font>
      <numFmt numFmtId="2" formatCode="0.00"/>
      <fill>
        <patternFill patternType="none">
          <bgColor auto="1"/>
        </patternFill>
      </fill>
    </dxf>
    <dxf>
      <font>
        <color rgb="FF002060"/>
      </font>
    </dxf>
    <dxf>
      <font>
        <color rgb="FF0070C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theme="8" tint="0.79998168889431442"/>
        </patternFill>
      </fill>
    </dxf>
    <dxf>
      <fill>
        <patternFill>
          <bgColor rgb="FF002060"/>
        </patternFill>
      </fill>
    </dxf>
    <dxf>
      <font>
        <color rgb="FF002060"/>
      </font>
      <numFmt numFmtId="2" formatCode="0.00"/>
      <fill>
        <patternFill patternType="none">
          <bgColor auto="1"/>
        </patternFill>
      </fill>
    </dxf>
    <dxf>
      <font>
        <color rgb="FF002060"/>
      </font>
    </dxf>
    <dxf>
      <font>
        <color rgb="FF0070C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theme="8" tint="0.79998168889431442"/>
        </patternFill>
      </fill>
    </dxf>
    <dxf>
      <fill>
        <patternFill>
          <bgColor rgb="FF002060"/>
        </patternFill>
      </fill>
    </dxf>
    <dxf>
      <font>
        <color rgb="FF002060"/>
      </font>
      <numFmt numFmtId="2" formatCode="0.00"/>
      <fill>
        <patternFill patternType="none">
          <bgColor auto="1"/>
        </patternFill>
      </fill>
    </dxf>
    <dxf>
      <font>
        <color rgb="FF002060"/>
      </font>
    </dxf>
    <dxf>
      <font>
        <color rgb="FF0070C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theme="8" tint="0.79998168889431442"/>
        </patternFill>
      </fill>
    </dxf>
    <dxf>
      <fill>
        <patternFill>
          <bgColor rgb="FF002060"/>
        </patternFill>
      </fill>
    </dxf>
    <dxf>
      <font>
        <color rgb="FF002060"/>
      </font>
      <numFmt numFmtId="2" formatCode="0.00"/>
      <fill>
        <patternFill patternType="none">
          <bgColor auto="1"/>
        </patternFill>
      </fill>
    </dxf>
    <dxf>
      <font>
        <color rgb="FF002060"/>
      </font>
    </dxf>
    <dxf>
      <font>
        <color rgb="FF0070C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theme="8" tint="0.79998168889431442"/>
        </patternFill>
      </fill>
    </dxf>
    <dxf>
      <fill>
        <patternFill>
          <bgColor rgb="FF002060"/>
        </patternFill>
      </fill>
    </dxf>
    <dxf>
      <font>
        <color rgb="FF002060"/>
      </font>
      <numFmt numFmtId="2" formatCode="0.00"/>
      <fill>
        <patternFill patternType="none">
          <bgColor auto="1"/>
        </patternFill>
      </fill>
    </dxf>
    <dxf>
      <font>
        <color rgb="FF002060"/>
      </font>
    </dxf>
    <dxf>
      <font>
        <color rgb="FF0070C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theme="8" tint="0.79998168889431442"/>
        </patternFill>
      </fill>
    </dxf>
    <dxf>
      <fill>
        <patternFill>
          <bgColor rgb="FF002060"/>
        </patternFill>
      </fill>
    </dxf>
    <dxf>
      <font>
        <color rgb="FF002060"/>
      </font>
      <numFmt numFmtId="2" formatCode="0.00"/>
      <fill>
        <patternFill patternType="none">
          <bgColor auto="1"/>
        </patternFill>
      </fill>
    </dxf>
    <dxf>
      <font>
        <color rgb="FF002060"/>
      </font>
    </dxf>
    <dxf>
      <font>
        <color rgb="FF0070C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theme="8" tint="0.79998168889431442"/>
        </patternFill>
      </fill>
    </dxf>
    <dxf>
      <fill>
        <patternFill>
          <bgColor rgb="FF002060"/>
        </patternFill>
      </fill>
    </dxf>
    <dxf>
      <font>
        <color rgb="FF002060"/>
      </font>
      <numFmt numFmtId="2" formatCode="0.00"/>
      <fill>
        <patternFill patternType="none">
          <bgColor auto="1"/>
        </patternFill>
      </fill>
    </dxf>
    <dxf>
      <font>
        <color rgb="FF002060"/>
      </font>
    </dxf>
    <dxf>
      <font>
        <color rgb="FF0070C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theme="8" tint="0.79998168889431442"/>
        </patternFill>
      </fill>
    </dxf>
    <dxf>
      <fill>
        <patternFill>
          <bgColor rgb="FF002060"/>
        </patternFill>
      </fill>
    </dxf>
    <dxf>
      <font>
        <color rgb="FF002060"/>
      </font>
      <numFmt numFmtId="2" formatCode="0.00"/>
      <fill>
        <patternFill patternType="none">
          <bgColor auto="1"/>
        </patternFill>
      </fill>
    </dxf>
    <dxf>
      <font>
        <color rgb="FF002060"/>
      </font>
    </dxf>
    <dxf>
      <font>
        <color rgb="FF0070C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theme="8" tint="0.79998168889431442"/>
        </patternFill>
      </fill>
    </dxf>
    <dxf>
      <fill>
        <patternFill>
          <bgColor rgb="FF002060"/>
        </patternFill>
      </fill>
    </dxf>
    <dxf>
      <font>
        <color rgb="FF002060"/>
      </font>
      <numFmt numFmtId="2" formatCode="0.00"/>
      <fill>
        <patternFill patternType="none">
          <bgColor auto="1"/>
        </patternFill>
      </fill>
    </dxf>
    <dxf>
      <font>
        <color rgb="FF002060"/>
      </font>
    </dxf>
    <dxf>
      <font>
        <color rgb="FF0070C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theme="8" tint="0.79998168889431442"/>
        </patternFill>
      </fill>
    </dxf>
    <dxf>
      <fill>
        <patternFill>
          <bgColor rgb="FF002060"/>
        </patternFill>
      </fill>
    </dxf>
    <dxf>
      <font>
        <color rgb="FF002060"/>
      </font>
      <numFmt numFmtId="2" formatCode="0.00"/>
      <fill>
        <patternFill patternType="none">
          <bgColor auto="1"/>
        </patternFill>
      </fill>
    </dxf>
    <dxf>
      <font>
        <color rgb="FF002060"/>
      </font>
    </dxf>
    <dxf>
      <font>
        <color rgb="FF0070C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theme="8" tint="0.79998168889431442"/>
        </patternFill>
      </fill>
    </dxf>
    <dxf>
      <fill>
        <patternFill>
          <bgColor rgb="FF002060"/>
        </patternFill>
      </fill>
    </dxf>
    <dxf>
      <font>
        <color rgb="FF002060"/>
      </font>
      <numFmt numFmtId="2" formatCode="0.00"/>
      <fill>
        <patternFill patternType="none">
          <bgColor auto="1"/>
        </patternFill>
      </fill>
    </dxf>
    <dxf>
      <font>
        <color rgb="FF002060"/>
      </font>
    </dxf>
    <dxf>
      <font>
        <color rgb="FF0070C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theme="8" tint="0.79998168889431442"/>
        </patternFill>
      </fill>
    </dxf>
    <dxf>
      <fill>
        <patternFill>
          <bgColor rgb="FF002060"/>
        </patternFill>
      </fill>
    </dxf>
    <dxf>
      <font>
        <color rgb="FF002060"/>
      </font>
      <numFmt numFmtId="2" formatCode="0.00"/>
      <fill>
        <patternFill patternType="none">
          <bgColor auto="1"/>
        </patternFill>
      </fill>
    </dxf>
    <dxf>
      <font>
        <color rgb="FF002060"/>
      </font>
    </dxf>
    <dxf>
      <font>
        <color rgb="FF0070C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theme="8" tint="0.79998168889431442"/>
        </patternFill>
      </fill>
    </dxf>
    <dxf>
      <fill>
        <patternFill>
          <bgColor rgb="FF002060"/>
        </patternFill>
      </fill>
    </dxf>
    <dxf>
      <font>
        <color rgb="FF002060"/>
      </font>
      <numFmt numFmtId="2" formatCode="0.00"/>
      <fill>
        <patternFill patternType="none">
          <bgColor auto="1"/>
        </patternFill>
      </fill>
    </dxf>
    <dxf>
      <font>
        <color rgb="FF002060"/>
      </font>
    </dxf>
    <dxf>
      <font>
        <color rgb="FF0070C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theme="8" tint="0.79998168889431442"/>
        </patternFill>
      </fill>
    </dxf>
    <dxf>
      <fill>
        <patternFill>
          <bgColor rgb="FF002060"/>
        </patternFill>
      </fill>
    </dxf>
    <dxf>
      <font>
        <color rgb="FF002060"/>
      </font>
      <numFmt numFmtId="2" formatCode="0.00"/>
      <fill>
        <patternFill patternType="none">
          <bgColor auto="1"/>
        </patternFill>
      </fill>
    </dxf>
    <dxf>
      <font>
        <color rgb="FF002060"/>
      </font>
    </dxf>
    <dxf>
      <font>
        <color rgb="FF0070C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theme="8" tint="0.79998168889431442"/>
        </patternFill>
      </fill>
    </dxf>
  </dxfs>
  <tableStyles count="0" defaultTableStyle="TableStyleMedium2" defaultPivotStyle="PivotStyleLight16"/>
  <colors>
    <mruColors>
      <color rgb="FF84EA95"/>
      <color rgb="FF99FF99"/>
      <color rgb="FFFF33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depthPercent val="10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1"/>
          <c:order val="0"/>
          <c:tx>
            <c:strRef>
              <c:f>'1.ข้อมูลทั่วไป+ครู'!$A$18</c:f>
              <c:strCache>
                <c:ptCount val="1"/>
                <c:pt idx="0">
                  <c:v>วุฒิการศึกษา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1"/>
            <c:bubble3D val="0"/>
            <c:spPr>
              <a:solidFill>
                <a:srgbClr val="FF3399"/>
              </a:solidFill>
            </c:spPr>
          </c:dPt>
          <c:dPt>
            <c:idx val="2"/>
            <c:bubble3D val="0"/>
            <c:spPr>
              <a:solidFill>
                <a:srgbClr val="00B050"/>
              </a:solidFill>
            </c:spPr>
          </c:dPt>
          <c:dPt>
            <c:idx val="3"/>
            <c:bubble3D val="0"/>
            <c:spPr>
              <a:solidFill>
                <a:srgbClr val="00B0F0"/>
              </a:solidFill>
            </c:spPr>
          </c:dPt>
          <c:dPt>
            <c:idx val="4"/>
            <c:bubble3D val="0"/>
            <c:spPr>
              <a:solidFill>
                <a:srgbClr val="7030A0"/>
              </a:solidFill>
            </c:spPr>
          </c:dPt>
          <c:dPt>
            <c:idx val="5"/>
            <c:bubble3D val="0"/>
            <c:spPr>
              <a:solidFill>
                <a:schemeClr val="bg2">
                  <a:lumMod val="50000"/>
                </a:schemeClr>
              </a:solidFill>
            </c:spPr>
          </c:dPt>
          <c:dPt>
            <c:idx val="6"/>
            <c:bubble3D val="0"/>
            <c:spPr>
              <a:solidFill>
                <a:srgbClr val="002060"/>
              </a:solidFill>
            </c:spPr>
          </c:dPt>
          <c:dLbls>
            <c:numFmt formatCode="0.00%" sourceLinked="0"/>
            <c:txPr>
              <a:bodyPr/>
              <a:lstStyle/>
              <a:p>
                <a:pPr>
                  <a:defRPr sz="1600" b="1">
                    <a:latin typeface="TH SarabunPSK" pitchFamily="34" charset="-34"/>
                    <a:cs typeface="TH SarabunPSK" pitchFamily="34" charset="-34"/>
                  </a:defRPr>
                </a:pPr>
                <a:endParaRPr lang="th-TH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'1.ข้อมูลทั่วไป+ครู'!$B$18:$H$18</c:f>
              <c:strCache>
                <c:ptCount val="7"/>
                <c:pt idx="0">
                  <c:v>ปริญญาเอก</c:v>
                </c:pt>
                <c:pt idx="1">
                  <c:v>ปริญญาโท</c:v>
                </c:pt>
                <c:pt idx="2">
                  <c:v>ปริญญาตรี</c:v>
                </c:pt>
                <c:pt idx="3">
                  <c:v>ประกาศนียบัตรบัณฑิต</c:v>
                </c:pt>
                <c:pt idx="4">
                  <c:v>ปวส.</c:v>
                </c:pt>
                <c:pt idx="5">
                  <c:v>ปวช.</c:v>
                </c:pt>
                <c:pt idx="6">
                  <c:v>ต่ำกว่า ปวช.</c:v>
                </c:pt>
              </c:strCache>
            </c:strRef>
          </c:cat>
          <c:val>
            <c:numRef>
              <c:f>'1.ข้อมูลทั่วไป+ครู'!$B$19:$H$19</c:f>
              <c:numCache>
                <c:formatCode>General</c:formatCode>
                <c:ptCount val="7"/>
                <c:pt idx="4">
                  <c:v>1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  <c:txPr>
        <a:bodyPr/>
        <a:lstStyle/>
        <a:p>
          <a:pPr>
            <a:defRPr sz="1600">
              <a:latin typeface="TH SarabunPSK" pitchFamily="34" charset="-34"/>
              <a:cs typeface="TH SarabunPSK" pitchFamily="34" charset="-34"/>
            </a:defRPr>
          </a:pPr>
          <a:endParaRPr lang="th-TH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>
                <a:latin typeface="TH SarabunPSK" pitchFamily="34" charset="-34"/>
                <a:cs typeface="TH SarabunPSK" pitchFamily="34" charset="-34"/>
              </a:defRPr>
            </a:pPr>
            <a:r>
              <a:rPr lang="th-TH">
                <a:latin typeface="TH SarabunPSK" pitchFamily="34" charset="-34"/>
                <a:cs typeface="TH SarabunPSK" pitchFamily="34" charset="-34"/>
              </a:rPr>
              <a:t>เปรียบเทียบข้อมูลจำนวนนักเรียนปีการศึกษา</a:t>
            </a:r>
            <a:r>
              <a:rPr lang="th-TH" baseline="0">
                <a:latin typeface="TH SarabunPSK" pitchFamily="34" charset="-34"/>
                <a:cs typeface="TH SarabunPSK" pitchFamily="34" charset="-34"/>
              </a:rPr>
              <a:t> </a:t>
            </a:r>
            <a:r>
              <a:rPr lang="en-US" baseline="0">
                <a:latin typeface="TH SarabunPSK" pitchFamily="34" charset="-34"/>
                <a:cs typeface="TH SarabunPSK" pitchFamily="34" charset="-34"/>
              </a:rPr>
              <a:t>2557 - 2559</a:t>
            </a:r>
            <a:endParaRPr lang="en-US">
              <a:latin typeface="TH SarabunPSK" pitchFamily="34" charset="-34"/>
              <a:cs typeface="TH SarabunPSK" pitchFamily="34" charset="-34"/>
            </a:endParaRP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'2.ข้อมูลนักเรียน'!$C$21</c:f>
              <c:strCache>
                <c:ptCount val="1"/>
                <c:pt idx="0">
                  <c:v>2557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txPr>
              <a:bodyPr/>
              <a:lstStyle/>
              <a:p>
                <a:pPr>
                  <a:defRPr sz="1400" b="1">
                    <a:latin typeface="TH SarabunPSK" panose="020B0500040200020003" pitchFamily="34" charset="-34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('2.ข้อมูลนักเรียน'!$E$5,'2.ข้อมูลนักเรียน'!$L$5,'2.ข้อมูลนักเรียน'!$P$5,'2.ข้อมูลนักเรียน'!$Q$14)</c:f>
              <c:strCache>
                <c:ptCount val="4"/>
                <c:pt idx="0">
                  <c:v>ปฐมวัย</c:v>
                </c:pt>
                <c:pt idx="1">
                  <c:v>ประถมฯ</c:v>
                </c:pt>
                <c:pt idx="2">
                  <c:v>ม.ต้น</c:v>
                </c:pt>
                <c:pt idx="3">
                  <c:v>รวมทั้งหมด</c:v>
                </c:pt>
              </c:strCache>
            </c:strRef>
          </c:cat>
          <c:val>
            <c:numRef>
              <c:f>('2.ข้อมูลนักเรียน'!$E$27,'2.ข้อมูลนักเรียน'!$L$27,'2.ข้อมูลนักเรียน'!$P$27,'2.ข้อมูลนักเรียน'!$Q$27)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'2.ข้อมูลนักเรียน'!$C$12</c:f>
              <c:strCache>
                <c:ptCount val="1"/>
                <c:pt idx="0">
                  <c:v>2558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txPr>
              <a:bodyPr/>
              <a:lstStyle/>
              <a:p>
                <a:pPr>
                  <a:defRPr sz="1400" b="1">
                    <a:latin typeface="TH SarabunPSK" panose="020B0500040200020003" pitchFamily="34" charset="-34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('2.ข้อมูลนักเรียน'!$E$5,'2.ข้อมูลนักเรียน'!$L$5,'2.ข้อมูลนักเรียน'!$P$5,'2.ข้อมูลนักเรียน'!$Q$14)</c:f>
              <c:strCache>
                <c:ptCount val="4"/>
                <c:pt idx="0">
                  <c:v>ปฐมวัย</c:v>
                </c:pt>
                <c:pt idx="1">
                  <c:v>ประถมฯ</c:v>
                </c:pt>
                <c:pt idx="2">
                  <c:v>ม.ต้น</c:v>
                </c:pt>
                <c:pt idx="3">
                  <c:v>รวมทั้งหมด</c:v>
                </c:pt>
              </c:strCache>
            </c:strRef>
          </c:cat>
          <c:val>
            <c:numRef>
              <c:f>('2.ข้อมูลนักเรียน'!$E$18,'2.ข้อมูลนักเรียน'!$L$18,'2.ข้อมูลนักเรียน'!$P$18,'2.ข้อมูลนักเรียน'!$Q$18)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'2.ข้อมูลนักเรียน'!$C$2</c:f>
              <c:strCache>
                <c:ptCount val="1"/>
                <c:pt idx="0">
                  <c:v>2559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txPr>
              <a:bodyPr/>
              <a:lstStyle/>
              <a:p>
                <a:pPr>
                  <a:defRPr sz="1400" b="1">
                    <a:latin typeface="TH SarabunPSK" panose="020B0500040200020003" pitchFamily="34" charset="-34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('2.ข้อมูลนักเรียน'!$E$5,'2.ข้อมูลนักเรียน'!$L$5,'2.ข้อมูลนักเรียน'!$P$5,'2.ข้อมูลนักเรียน'!$Q$14)</c:f>
              <c:strCache>
                <c:ptCount val="4"/>
                <c:pt idx="0">
                  <c:v>ปฐมวัย</c:v>
                </c:pt>
                <c:pt idx="1">
                  <c:v>ประถมฯ</c:v>
                </c:pt>
                <c:pt idx="2">
                  <c:v>ม.ต้น</c:v>
                </c:pt>
                <c:pt idx="3">
                  <c:v>รวมทั้งหมด</c:v>
                </c:pt>
              </c:strCache>
            </c:strRef>
          </c:cat>
          <c:val>
            <c:numRef>
              <c:f>('2.ข้อมูลนักเรียน'!$E$9,'2.ข้อมูลนักเรียน'!$L$9,'2.ข้อมูลนักเรียน'!$P$9,'2.ข้อมูลนักเรียน'!$Q$9)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0544128"/>
        <c:axId val="80545664"/>
        <c:axId val="0"/>
      </c:bar3DChart>
      <c:catAx>
        <c:axId val="80544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600" b="1">
                <a:latin typeface="TH SarabunPSK" pitchFamily="34" charset="-34"/>
                <a:cs typeface="TH SarabunPSK" pitchFamily="34" charset="-34"/>
              </a:defRPr>
            </a:pPr>
            <a:endParaRPr lang="th-TH"/>
          </a:p>
        </c:txPr>
        <c:crossAx val="80545664"/>
        <c:crosses val="autoZero"/>
        <c:auto val="1"/>
        <c:lblAlgn val="ctr"/>
        <c:lblOffset val="100"/>
        <c:noMultiLvlLbl val="0"/>
      </c:catAx>
      <c:valAx>
        <c:axId val="805456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400">
                <a:latin typeface="TH SarabunPSK" pitchFamily="34" charset="-34"/>
                <a:cs typeface="TH SarabunPSK" pitchFamily="34" charset="-34"/>
              </a:defRPr>
            </a:pPr>
            <a:endParaRPr lang="th-TH"/>
          </a:p>
        </c:txPr>
        <c:crossAx val="80544128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sz="1600">
              <a:latin typeface="TH SarabunPSK" pitchFamily="34" charset="-34"/>
              <a:cs typeface="TH SarabunPSK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>
                <a:latin typeface="TH SarabunPSK" pitchFamily="34" charset="-34"/>
                <a:cs typeface="TH SarabunPSK" pitchFamily="34" charset="-34"/>
              </a:defRPr>
            </a:pPr>
            <a:r>
              <a:rPr lang="th-TH" sz="1600">
                <a:latin typeface="TH SarabunPSK" pitchFamily="34" charset="-34"/>
                <a:cs typeface="TH SarabunPSK" pitchFamily="34" charset="-34"/>
              </a:rPr>
              <a:t>ร้อยละของนักเรียนที่มีผลสัมฤทธิ์ทางการเรียนแต่ละรายวิชาในระดับ</a:t>
            </a:r>
            <a:r>
              <a:rPr lang="th-TH" sz="1600" baseline="0">
                <a:latin typeface="TH SarabunPSK" pitchFamily="34" charset="-34"/>
                <a:cs typeface="TH SarabunPSK" pitchFamily="34" charset="-34"/>
              </a:rPr>
              <a:t> </a:t>
            </a:r>
            <a:r>
              <a:rPr lang="en-US" sz="1600" baseline="0">
                <a:latin typeface="TH SarabunPSK" pitchFamily="34" charset="-34"/>
                <a:cs typeface="TH SarabunPSK" pitchFamily="34" charset="-34"/>
              </a:rPr>
              <a:t>3</a:t>
            </a:r>
            <a:r>
              <a:rPr lang="th-TH" sz="1600" baseline="0">
                <a:latin typeface="TH SarabunPSK" pitchFamily="34" charset="-34"/>
                <a:cs typeface="TH SarabunPSK" pitchFamily="34" charset="-34"/>
              </a:rPr>
              <a:t> ขึ้นไป</a:t>
            </a:r>
            <a:endParaRPr lang="en-US" sz="1600" baseline="0">
              <a:latin typeface="TH SarabunPSK" pitchFamily="34" charset="-34"/>
              <a:cs typeface="TH SarabunPSK" pitchFamily="34" charset="-34"/>
            </a:endParaRPr>
          </a:p>
          <a:p>
            <a:pPr>
              <a:defRPr sz="1600">
                <a:latin typeface="TH SarabunPSK" pitchFamily="34" charset="-34"/>
                <a:cs typeface="TH SarabunPSK" pitchFamily="34" charset="-34"/>
              </a:defRPr>
            </a:pPr>
            <a:r>
              <a:rPr lang="th-TH" sz="1600" baseline="0">
                <a:latin typeface="TH SarabunPSK" pitchFamily="34" charset="-34"/>
                <a:cs typeface="TH SarabunPSK" pitchFamily="34" charset="-34"/>
              </a:rPr>
              <a:t>จำแนกตามระดับชั้น  ปีการศึกษา </a:t>
            </a:r>
            <a:r>
              <a:rPr lang="en-US" sz="1600" baseline="0">
                <a:latin typeface="TH SarabunPSK" pitchFamily="34" charset="-34"/>
                <a:cs typeface="TH SarabunPSK" pitchFamily="34" charset="-34"/>
              </a:rPr>
              <a:t>2559</a:t>
            </a:r>
            <a:r>
              <a:rPr lang="th-TH" sz="1600" baseline="0">
                <a:latin typeface="TH SarabunPSK" pitchFamily="34" charset="-34"/>
                <a:cs typeface="TH SarabunPSK" pitchFamily="34" charset="-34"/>
              </a:rPr>
              <a:t>  </a:t>
            </a:r>
            <a:endParaRPr lang="en-US" sz="1600">
              <a:latin typeface="TH SarabunPSK" pitchFamily="34" charset="-34"/>
              <a:cs typeface="TH SarabunPSK" pitchFamily="34" charset="-34"/>
            </a:endParaRPr>
          </a:p>
        </c:rich>
      </c:tx>
      <c:overlay val="0"/>
      <c:spPr>
        <a:noFill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'3.ผลสัมฤทธิ์'!$C$6</c:f>
              <c:strCache>
                <c:ptCount val="1"/>
                <c:pt idx="0">
                  <c:v>ภาษาไทย</c:v>
                </c:pt>
              </c:strCache>
            </c:strRef>
          </c:tx>
          <c:cat>
            <c:strRef>
              <c:f>('3.ผลสัมฤทธิ์'!$A$8:$A$13,'3.ผลสัมฤทธิ์'!$A$15:$A$17)</c:f>
              <c:strCache>
                <c:ptCount val="9"/>
                <c:pt idx="0">
                  <c:v>ป.1</c:v>
                </c:pt>
                <c:pt idx="1">
                  <c:v>ป.2</c:v>
                </c:pt>
                <c:pt idx="2">
                  <c:v>ป.3</c:v>
                </c:pt>
                <c:pt idx="3">
                  <c:v>ป.4</c:v>
                </c:pt>
                <c:pt idx="4">
                  <c:v>ป.5</c:v>
                </c:pt>
                <c:pt idx="5">
                  <c:v>ป.6</c:v>
                </c:pt>
                <c:pt idx="6">
                  <c:v>ม.1</c:v>
                </c:pt>
                <c:pt idx="7">
                  <c:v>ม.2</c:v>
                </c:pt>
                <c:pt idx="8">
                  <c:v>ม.3</c:v>
                </c:pt>
              </c:strCache>
            </c:strRef>
          </c:cat>
          <c:val>
            <c:numRef>
              <c:f>('3.ผลสัมฤทธิ์'!$D$8:$D$13,'3.ผลสัมฤทธิ์'!$D$15:$D$17)</c:f>
              <c:numCache>
                <c:formatCode>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'3.ผลสัมฤทธิ์'!$E$6</c:f>
              <c:strCache>
                <c:ptCount val="1"/>
                <c:pt idx="0">
                  <c:v>คณิตศาสตร์</c:v>
                </c:pt>
              </c:strCache>
            </c:strRef>
          </c:tx>
          <c:val>
            <c:numRef>
              <c:f>('3.ผลสัมฤทธิ์'!$F$8:$F$13,'3.ผลสัมฤทธิ์'!$F$15:$F$17)</c:f>
              <c:numCache>
                <c:formatCode>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'3.ผลสัมฤทธิ์'!$G$6</c:f>
              <c:strCache>
                <c:ptCount val="1"/>
                <c:pt idx="0">
                  <c:v>วิทยาศาสตร์</c:v>
                </c:pt>
              </c:strCache>
            </c:strRef>
          </c:tx>
          <c:val>
            <c:numRef>
              <c:f>('3.ผลสัมฤทธิ์'!$H$8:$H$13,'3.ผลสัมฤทธิ์'!$H$15:$H$17)</c:f>
              <c:numCache>
                <c:formatCode>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'3.ผลสัมฤทธิ์'!$I$6</c:f>
              <c:strCache>
                <c:ptCount val="1"/>
                <c:pt idx="0">
                  <c:v>สังคมศึกษาฯ</c:v>
                </c:pt>
              </c:strCache>
            </c:strRef>
          </c:tx>
          <c:val>
            <c:numRef>
              <c:f>('3.ผลสัมฤทธิ์'!$J$8:$J$13,'3.ผลสัมฤทธิ์'!$J$15:$J$17)</c:f>
              <c:numCache>
                <c:formatCode>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'3.ผลสัมฤทธิ์'!$K$6</c:f>
              <c:strCache>
                <c:ptCount val="1"/>
                <c:pt idx="0">
                  <c:v>ประวัติศาสตร์</c:v>
                </c:pt>
              </c:strCache>
            </c:strRef>
          </c:tx>
          <c:val>
            <c:numRef>
              <c:f>('3.ผลสัมฤทธิ์'!$L$8:$L$13,'3.ผลสัมฤทธิ์'!$L$15:$L$17)</c:f>
              <c:numCache>
                <c:formatCode>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'3.ผลสัมฤทธิ์'!$M$6</c:f>
              <c:strCache>
                <c:ptCount val="1"/>
                <c:pt idx="0">
                  <c:v>สุขศึกษาฯ</c:v>
                </c:pt>
              </c:strCache>
            </c:strRef>
          </c:tx>
          <c:val>
            <c:numRef>
              <c:f>('3.ผลสัมฤทธิ์'!$N$8:$N$13,'3.ผลสัมฤทธิ์'!$N$15:$N$17)</c:f>
              <c:numCache>
                <c:formatCode>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'3.ผลสัมฤทธิ์'!$O$6</c:f>
              <c:strCache>
                <c:ptCount val="1"/>
                <c:pt idx="0">
                  <c:v>ศิลปะ ดนตรี</c:v>
                </c:pt>
              </c:strCache>
            </c:strRef>
          </c:tx>
          <c:val>
            <c:numRef>
              <c:f>('3.ผลสัมฤทธิ์'!$P$8:$P$13,'3.ผลสัมฤทธิ์'!$P$15:$P$17)</c:f>
              <c:numCache>
                <c:formatCode>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'3.ผลสัมฤทธิ์'!$Q$6</c:f>
              <c:strCache>
                <c:ptCount val="1"/>
                <c:pt idx="0">
                  <c:v>การงานฯ</c:v>
                </c:pt>
              </c:strCache>
            </c:strRef>
          </c:tx>
          <c:val>
            <c:numRef>
              <c:f>('3.ผลสัมฤทธิ์'!$R$8:$R$13,'3.ผลสัมฤทธิ์'!$R$15:$R$17)</c:f>
              <c:numCache>
                <c:formatCode>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'3.ผลสัมฤทธิ์'!$S$6</c:f>
              <c:strCache>
                <c:ptCount val="1"/>
                <c:pt idx="0">
                  <c:v>ภาษาอังกฤษ</c:v>
                </c:pt>
              </c:strCache>
            </c:strRef>
          </c:tx>
          <c:val>
            <c:numRef>
              <c:f>('3.ผลสัมฤทธิ์'!$T$8:$T$13,'3.ผลสัมฤทธิ์'!$T$15:$T$17)</c:f>
              <c:numCache>
                <c:formatCode>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613760"/>
        <c:axId val="80615296"/>
      </c:lineChart>
      <c:catAx>
        <c:axId val="80613760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sz="1600" b="1">
                <a:latin typeface="TH SarabunPSK" pitchFamily="34" charset="-34"/>
                <a:cs typeface="TH SarabunPSK" pitchFamily="34" charset="-34"/>
              </a:defRPr>
            </a:pPr>
            <a:endParaRPr lang="th-TH"/>
          </a:p>
        </c:txPr>
        <c:crossAx val="80615296"/>
        <c:crosses val="autoZero"/>
        <c:auto val="1"/>
        <c:lblAlgn val="ctr"/>
        <c:lblOffset val="100"/>
        <c:noMultiLvlLbl val="0"/>
      </c:catAx>
      <c:valAx>
        <c:axId val="80615296"/>
        <c:scaling>
          <c:orientation val="minMax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txPr>
          <a:bodyPr/>
          <a:lstStyle/>
          <a:p>
            <a:pPr>
              <a:defRPr sz="1600">
                <a:latin typeface="TH SarabunPSK" pitchFamily="34" charset="-34"/>
                <a:cs typeface="TH SarabunPSK" pitchFamily="34" charset="-34"/>
              </a:defRPr>
            </a:pPr>
            <a:endParaRPr lang="th-TH"/>
          </a:p>
        </c:txPr>
        <c:crossAx val="80613760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sz="14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th-TH"/>
          </a:p>
        </c:txPr>
      </c:dTable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th-TH" sz="1600" b="1" i="0" baseline="0">
                <a:effectLst/>
              </a:rPr>
              <a:t>ร้อยละของนักเรียนที่มีผลการประเมินคุณลักษณะอันพึงประสงค์</a:t>
            </a:r>
          </a:p>
          <a:p>
            <a:pPr>
              <a:defRPr sz="1600"/>
            </a:pPr>
            <a:r>
              <a:rPr lang="th-TH" sz="1600" b="1" i="0" baseline="0">
                <a:effectLst/>
              </a:rPr>
              <a:t>จำแนกตามระดับคุณภาพ  ปีการศึกษา </a:t>
            </a:r>
            <a:r>
              <a:rPr lang="en-US" sz="1600" b="1" i="0" baseline="0">
                <a:effectLst/>
              </a:rPr>
              <a:t>2559</a:t>
            </a:r>
            <a:r>
              <a:rPr lang="th-TH" sz="1600" b="1" i="0" baseline="0">
                <a:effectLst/>
              </a:rPr>
              <a:t>  </a:t>
            </a:r>
            <a:endParaRPr lang="th-TH" sz="1600">
              <a:effectLst/>
            </a:endParaRPr>
          </a:p>
        </c:rich>
      </c:tx>
      <c:overlay val="0"/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'3.ผลสัมฤทธิ์'!$C$27</c:f>
              <c:strCache>
                <c:ptCount val="1"/>
                <c:pt idx="0">
                  <c:v>ดี่เยี่ยม</c:v>
                </c:pt>
              </c:strCache>
            </c:strRef>
          </c:tx>
          <c:invertIfNegative val="0"/>
          <c:cat>
            <c:strRef>
              <c:f>('3.ผลสัมฤทธิ์'!$A$29:$A$34,'3.ผลสัมฤทธิ์'!$A$36:$A$38,'3.ผลสัมฤทธิ์'!$A$40)</c:f>
              <c:strCache>
                <c:ptCount val="10"/>
                <c:pt idx="0">
                  <c:v>ป.1</c:v>
                </c:pt>
                <c:pt idx="1">
                  <c:v>ป.2</c:v>
                </c:pt>
                <c:pt idx="2">
                  <c:v>ป.3</c:v>
                </c:pt>
                <c:pt idx="3">
                  <c:v>ป.4</c:v>
                </c:pt>
                <c:pt idx="4">
                  <c:v>ป.5</c:v>
                </c:pt>
                <c:pt idx="5">
                  <c:v>ป.6</c:v>
                </c:pt>
                <c:pt idx="6">
                  <c:v>ม.1</c:v>
                </c:pt>
                <c:pt idx="7">
                  <c:v>ม.2</c:v>
                </c:pt>
                <c:pt idx="8">
                  <c:v>ม.3</c:v>
                </c:pt>
                <c:pt idx="9">
                  <c:v>รวมทั้งสิ้น</c:v>
                </c:pt>
              </c:strCache>
            </c:strRef>
          </c:cat>
          <c:val>
            <c:numRef>
              <c:f>('3.ผลสัมฤทธิ์'!$D$29:$D$34,'3.ผลสัมฤทธิ์'!$D$36:$D$38,'3.ผลสัมฤทธิ์'!$D$40)</c:f>
              <c:numCache>
                <c:formatCode>0.00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strRef>
              <c:f>'3.ผลสัมฤทธิ์'!$E$27</c:f>
              <c:strCache>
                <c:ptCount val="1"/>
                <c:pt idx="0">
                  <c:v>ดี</c:v>
                </c:pt>
              </c:strCache>
            </c:strRef>
          </c:tx>
          <c:invertIfNegative val="0"/>
          <c:val>
            <c:numRef>
              <c:f>('3.ผลสัมฤทธิ์'!$F$29:$F$34,'3.ผลสัมฤทธิ์'!$F$36:$F$38,'3.ผลสัมฤทธิ์'!$F$40)</c:f>
              <c:numCache>
                <c:formatCode>0.00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2"/>
          <c:order val="2"/>
          <c:tx>
            <c:strRef>
              <c:f>'3.ผลสัมฤทธิ์'!$G$27</c:f>
              <c:strCache>
                <c:ptCount val="1"/>
                <c:pt idx="0">
                  <c:v>ผ่าน</c:v>
                </c:pt>
              </c:strCache>
            </c:strRef>
          </c:tx>
          <c:invertIfNegative val="0"/>
          <c:val>
            <c:numRef>
              <c:f>('3.ผลสัมฤทธิ์'!$H$29:$H$34,'3.ผลสัมฤทธิ์'!$H$36:$H$38,'3.ผลสัมฤทธิ์'!$H$40)</c:f>
              <c:numCache>
                <c:formatCode>0.00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3"/>
          <c:order val="3"/>
          <c:tx>
            <c:strRef>
              <c:f>'3.ผลสัมฤทธิ์'!$I$27</c:f>
              <c:strCache>
                <c:ptCount val="1"/>
                <c:pt idx="0">
                  <c:v>ไม่ผ่าน</c:v>
                </c:pt>
              </c:strCache>
            </c:strRef>
          </c:tx>
          <c:invertIfNegative val="0"/>
          <c:val>
            <c:numRef>
              <c:f>('3.ผลสัมฤทธิ์'!$J$29:$J$34,'3.ผลสัมฤทธิ์'!$J$36:$J$38,'3.ผลสัมฤทธิ์'!$J$40)</c:f>
              <c:numCache>
                <c:formatCode>0.00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80645120"/>
        <c:axId val="80667392"/>
      </c:barChart>
      <c:catAx>
        <c:axId val="80645120"/>
        <c:scaling>
          <c:orientation val="minMax"/>
        </c:scaling>
        <c:delete val="0"/>
        <c:axPos val="l"/>
        <c:majorTickMark val="none"/>
        <c:minorTickMark val="none"/>
        <c:tickLblPos val="nextTo"/>
        <c:crossAx val="80667392"/>
        <c:crosses val="autoZero"/>
        <c:auto val="1"/>
        <c:lblAlgn val="ctr"/>
        <c:lblOffset val="100"/>
        <c:noMultiLvlLbl val="0"/>
      </c:catAx>
      <c:valAx>
        <c:axId val="80667392"/>
        <c:scaling>
          <c:orientation val="minMax"/>
        </c:scaling>
        <c:delete val="0"/>
        <c:axPos val="b"/>
        <c:majorGridlines/>
        <c:numFmt formatCode="0.00" sourceLinked="1"/>
        <c:majorTickMark val="none"/>
        <c:minorTickMark val="none"/>
        <c:tickLblPos val="nextTo"/>
        <c:crossAx val="80645120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txPr>
    <a:bodyPr/>
    <a:lstStyle/>
    <a:p>
      <a:pPr>
        <a:defRPr sz="1400" b="1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th-TH" sz="1600" b="1" i="0" baseline="0">
                <a:effectLst/>
              </a:rPr>
              <a:t>ร้อยละของนักเรียนที่มีผลการประเมินการอ่าน คิดวิเคราะห์และเขียน</a:t>
            </a:r>
            <a:endParaRPr lang="th-TH" sz="1600">
              <a:effectLst/>
            </a:endParaRPr>
          </a:p>
          <a:p>
            <a:pPr>
              <a:defRPr sz="1600"/>
            </a:pPr>
            <a:r>
              <a:rPr lang="th-TH" sz="1600" b="1" i="0" baseline="0">
                <a:effectLst/>
              </a:rPr>
              <a:t>จำแนกตามระดับคุณภาพ  ปีการศึกษา </a:t>
            </a:r>
            <a:r>
              <a:rPr lang="en-US" sz="1600" b="1" i="0" baseline="0">
                <a:effectLst/>
              </a:rPr>
              <a:t>2559</a:t>
            </a:r>
            <a:r>
              <a:rPr lang="th-TH" sz="1600" b="1" i="0" baseline="0">
                <a:effectLst/>
              </a:rPr>
              <a:t>  </a:t>
            </a:r>
            <a:endParaRPr lang="th-TH" sz="1600">
              <a:effectLst/>
            </a:endParaRPr>
          </a:p>
        </c:rich>
      </c:tx>
      <c:overlay val="0"/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'3.ผลสัมฤทธิ์'!$C$50</c:f>
              <c:strCache>
                <c:ptCount val="1"/>
                <c:pt idx="0">
                  <c:v>ดี่เยี่ยม</c:v>
                </c:pt>
              </c:strCache>
            </c:strRef>
          </c:tx>
          <c:invertIfNegative val="0"/>
          <c:cat>
            <c:strRef>
              <c:f>('3.ผลสัมฤทธิ์'!$A$52,'3.ผลสัมฤทธิ์'!$A$53,'3.ผลสัมฤทธิ์'!$A$54,'3.ผลสัมฤทธิ์'!$A$55,'3.ผลสัมฤทธิ์'!$A$56,'3.ผลสัมฤทธิ์'!$A$57,'3.ผลสัมฤทธิ์'!$A$59,'3.ผลสัมฤทธิ์'!$A$60,'3.ผลสัมฤทธิ์'!$A$61,'3.ผลสัมฤทธิ์'!$A$63)</c:f>
              <c:strCache>
                <c:ptCount val="10"/>
                <c:pt idx="0">
                  <c:v>ป.1</c:v>
                </c:pt>
                <c:pt idx="1">
                  <c:v>ป.2</c:v>
                </c:pt>
                <c:pt idx="2">
                  <c:v>ป.3</c:v>
                </c:pt>
                <c:pt idx="3">
                  <c:v>ป.4</c:v>
                </c:pt>
                <c:pt idx="4">
                  <c:v>ป.5</c:v>
                </c:pt>
                <c:pt idx="5">
                  <c:v>ป.6</c:v>
                </c:pt>
                <c:pt idx="6">
                  <c:v>ม.1</c:v>
                </c:pt>
                <c:pt idx="7">
                  <c:v>ม.2</c:v>
                </c:pt>
                <c:pt idx="8">
                  <c:v>ม.3</c:v>
                </c:pt>
                <c:pt idx="9">
                  <c:v>รวมทั้งสิ้น</c:v>
                </c:pt>
              </c:strCache>
            </c:strRef>
          </c:cat>
          <c:val>
            <c:numRef>
              <c:f>('3.ผลสัมฤทธิ์'!$D$52,'3.ผลสัมฤทธิ์'!$D$53,'3.ผลสัมฤทธิ์'!$D$54,'3.ผลสัมฤทธิ์'!$D$55,'3.ผลสัมฤทธิ์'!$D$56,'3.ผลสัมฤทธิ์'!$D$57,'3.ผลสัมฤทธิ์'!$D$59,'3.ผลสัมฤทธิ์'!$D$60,'3.ผลสัมฤทธิ์'!$D$61,'3.ผลสัมฤทธิ์'!$D$63)</c:f>
              <c:numCache>
                <c:formatCode>0.00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strRef>
              <c:f>'3.ผลสัมฤทธิ์'!$E$50</c:f>
              <c:strCache>
                <c:ptCount val="1"/>
                <c:pt idx="0">
                  <c:v>ดี</c:v>
                </c:pt>
              </c:strCache>
            </c:strRef>
          </c:tx>
          <c:invertIfNegative val="0"/>
          <c:val>
            <c:numRef>
              <c:f>('3.ผลสัมฤทธิ์'!$F$52,'3.ผลสัมฤทธิ์'!$F$53,'3.ผลสัมฤทธิ์'!$F$54,'3.ผลสัมฤทธิ์'!$F$55,'3.ผลสัมฤทธิ์'!$F$56,'3.ผลสัมฤทธิ์'!$F$57,'3.ผลสัมฤทธิ์'!$F$59,'3.ผลสัมฤทธิ์'!$F$60,'3.ผลสัมฤทธิ์'!$F$61,'3.ผลสัมฤทธิ์'!$F$63)</c:f>
              <c:numCache>
                <c:formatCode>0.00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2"/>
          <c:order val="2"/>
          <c:tx>
            <c:strRef>
              <c:f>'3.ผลสัมฤทธิ์'!$G$50</c:f>
              <c:strCache>
                <c:ptCount val="1"/>
                <c:pt idx="0">
                  <c:v>ผ่าน</c:v>
                </c:pt>
              </c:strCache>
            </c:strRef>
          </c:tx>
          <c:invertIfNegative val="0"/>
          <c:val>
            <c:numRef>
              <c:f>('3.ผลสัมฤทธิ์'!$H$52,'3.ผลสัมฤทธิ์'!$H$53,'3.ผลสัมฤทธิ์'!$H$54,'3.ผลสัมฤทธิ์'!$H$55,'3.ผลสัมฤทธิ์'!$H$56,'3.ผลสัมฤทธิ์'!$H$57,'3.ผลสัมฤทธิ์'!$H$59,'3.ผลสัมฤทธิ์'!$H$60,'3.ผลสัมฤทธิ์'!$H$61,'3.ผลสัมฤทธิ์'!$H$63)</c:f>
              <c:numCache>
                <c:formatCode>0.00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3"/>
          <c:order val="3"/>
          <c:tx>
            <c:strRef>
              <c:f>'3.ผลสัมฤทธิ์'!$I$50</c:f>
              <c:strCache>
                <c:ptCount val="1"/>
                <c:pt idx="0">
                  <c:v>ไม่ผ่าน</c:v>
                </c:pt>
              </c:strCache>
            </c:strRef>
          </c:tx>
          <c:invertIfNegative val="0"/>
          <c:val>
            <c:numRef>
              <c:f>('3.ผลสัมฤทธิ์'!$J$52,'3.ผลสัมฤทธิ์'!$J$53,'3.ผลสัมฤทธิ์'!$J$54,'3.ผลสัมฤทธิ์'!$J$55,'3.ผลสัมฤทธิ์'!$J$56,'3.ผลสัมฤทธิ์'!$J$57,'3.ผลสัมฤทธิ์'!$J$59,'3.ผลสัมฤทธิ์'!$J$60,'3.ผลสัมฤทธิ์'!$J$61,'3.ผลสัมฤทธิ์'!$J$63)</c:f>
              <c:numCache>
                <c:formatCode>0.00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81810176"/>
        <c:axId val="81811712"/>
      </c:barChart>
      <c:catAx>
        <c:axId val="81810176"/>
        <c:scaling>
          <c:orientation val="minMax"/>
        </c:scaling>
        <c:delete val="0"/>
        <c:axPos val="l"/>
        <c:majorTickMark val="none"/>
        <c:minorTickMark val="none"/>
        <c:tickLblPos val="nextTo"/>
        <c:crossAx val="81811712"/>
        <c:crosses val="autoZero"/>
        <c:auto val="1"/>
        <c:lblAlgn val="ctr"/>
        <c:lblOffset val="100"/>
        <c:noMultiLvlLbl val="0"/>
      </c:catAx>
      <c:valAx>
        <c:axId val="81811712"/>
        <c:scaling>
          <c:orientation val="minMax"/>
        </c:scaling>
        <c:delete val="0"/>
        <c:axPos val="b"/>
        <c:majorGridlines/>
        <c:numFmt formatCode="0.00" sourceLinked="1"/>
        <c:majorTickMark val="none"/>
        <c:minorTickMark val="none"/>
        <c:tickLblPos val="nextTo"/>
        <c:crossAx val="8181017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txPr>
    <a:bodyPr/>
    <a:lstStyle/>
    <a:p>
      <a:pPr>
        <a:defRPr sz="1400" b="1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r>
              <a:rPr lang="th-TH" sz="1400" b="1">
                <a:latin typeface="TH SarabunPSK" panose="020B0500040200020003" pitchFamily="34" charset="-34"/>
                <a:cs typeface="TH SarabunPSK" panose="020B0500040200020003" pitchFamily="34" charset="-34"/>
              </a:rPr>
              <a:t>คะแนนเฉลี่ยร้อยละผลการประเมินการทดสอบความสามารถพื้นฐานของผู้เรียนระดับชาติ (</a:t>
            </a:r>
            <a:r>
              <a:rPr lang="en-US" sz="1400" b="1">
                <a:latin typeface="TH SarabunPSK" panose="020B0500040200020003" pitchFamily="34" charset="-34"/>
                <a:cs typeface="TH SarabunPSK" panose="020B0500040200020003" pitchFamily="34" charset="-34"/>
              </a:rPr>
              <a:t>NT</a:t>
            </a:r>
            <a:r>
              <a:rPr lang="th-TH" sz="1400" b="1">
                <a:latin typeface="TH SarabunPSK" panose="020B0500040200020003" pitchFamily="34" charset="-34"/>
                <a:cs typeface="TH SarabunPSK" panose="020B0500040200020003" pitchFamily="34" charset="-34"/>
              </a:rPr>
              <a:t>)</a:t>
            </a:r>
            <a:r>
              <a:rPr lang="th-TH" sz="1400" b="1" baseline="0">
                <a:latin typeface="TH SarabunPSK" panose="020B0500040200020003" pitchFamily="34" charset="-34"/>
                <a:cs typeface="TH SarabunPSK" panose="020B0500040200020003" pitchFamily="34" charset="-34"/>
              </a:rPr>
              <a:t> </a:t>
            </a:r>
          </a:p>
          <a:p>
            <a:pPr>
              <a:defRPr sz="14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r>
              <a:rPr lang="th-TH" sz="1400" b="1" baseline="0">
                <a:latin typeface="TH SarabunPSK" panose="020B0500040200020003" pitchFamily="34" charset="-34"/>
                <a:cs typeface="TH SarabunPSK" panose="020B0500040200020003" pitchFamily="34" charset="-34"/>
              </a:rPr>
              <a:t>ชั้นประถมศึกษาปีที่ 3  ปีการศึกษา 2559</a:t>
            </a:r>
            <a:endParaRPr lang="th-TH" sz="1400" b="1">
              <a:latin typeface="TH SarabunPSK" panose="020B0500040200020003" pitchFamily="34" charset="-34"/>
              <a:cs typeface="TH SarabunPSK" panose="020B0500040200020003" pitchFamily="34" charset="-34"/>
            </a:endParaRPr>
          </a:p>
        </c:rich>
      </c:tx>
      <c:layout>
        <c:manualLayout>
          <c:xMode val="edge"/>
          <c:yMode val="edge"/>
          <c:x val="0.10457147413788"/>
          <c:y val="2.6897214217098942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'4.ผล NT'!$B$8</c:f>
              <c:strCache>
                <c:ptCount val="1"/>
                <c:pt idx="0">
                  <c:v>ระดับโรงเรียน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txPr>
              <a:bodyPr/>
              <a:lstStyle/>
              <a:p>
                <a:pPr>
                  <a:defRPr b="1">
                    <a:latin typeface="TH SarabunPSK" panose="020B0500040200020003" pitchFamily="34" charset="-34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('4.ผล NT'!$B$15,'4.ผล NT'!$B$16,'4.ผล NT'!$B$17,'4.ผล NT'!$L$5:$N$5)</c:f>
              <c:strCache>
                <c:ptCount val="4"/>
                <c:pt idx="0">
                  <c:v>ด้านภาษา</c:v>
                </c:pt>
                <c:pt idx="1">
                  <c:v>ด้านคำนวณ</c:v>
                </c:pt>
                <c:pt idx="2">
                  <c:v>ด้านเหตุผล</c:v>
                </c:pt>
                <c:pt idx="3">
                  <c:v>เฉลี่ยทั้ง 3 ด้าน</c:v>
                </c:pt>
              </c:strCache>
            </c:strRef>
          </c:cat>
          <c:val>
            <c:numRef>
              <c:f>('4.ผล NT'!$D$8,'4.ผล NT'!$G$8,'4.ผล NT'!$J$8,'4.ผล NT'!$M$8)</c:f>
              <c:numCache>
                <c:formatCode>[$-10409]#,##0.00;\-#,##0.00</c:formatCode>
                <c:ptCount val="4"/>
                <c:pt idx="3" formatCode="0.00">
                  <c:v>0</c:v>
                </c:pt>
              </c:numCache>
            </c:numRef>
          </c:val>
        </c:ser>
        <c:ser>
          <c:idx val="1"/>
          <c:order val="1"/>
          <c:tx>
            <c:strRef>
              <c:f>'4.ผล NT'!$B$9</c:f>
              <c:strCache>
                <c:ptCount val="1"/>
                <c:pt idx="0">
                  <c:v>สพป.พะเยา เขต 2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txPr>
              <a:bodyPr/>
              <a:lstStyle/>
              <a:p>
                <a:pPr>
                  <a:defRPr b="1">
                    <a:latin typeface="TH SarabunPSK" panose="020B0500040200020003" pitchFamily="34" charset="-34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('4.ผล NT'!$D$9,'4.ผล NT'!$G$9,'4.ผล NT'!$J$9,'4.ผล NT'!$M$9)</c:f>
              <c:numCache>
                <c:formatCode>0.00</c:formatCode>
                <c:ptCount val="4"/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'4.ผล NT'!$B$10</c:f>
              <c:strCache>
                <c:ptCount val="1"/>
                <c:pt idx="0">
                  <c:v>ระดับประเทศ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txPr>
              <a:bodyPr/>
              <a:lstStyle/>
              <a:p>
                <a:pPr>
                  <a:defRPr b="1">
                    <a:latin typeface="TH SarabunPSK" panose="020B0500040200020003" pitchFamily="34" charset="-34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('4.ผล NT'!$D$10,'4.ผล NT'!$G$10,'4.ผล NT'!$J$10,'4.ผล NT'!$M$10)</c:f>
              <c:numCache>
                <c:formatCode>0.00</c:formatCode>
                <c:ptCount val="4"/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3175680"/>
        <c:axId val="83189760"/>
      </c:barChart>
      <c:catAx>
        <c:axId val="83175680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sz="14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th-TH"/>
          </a:p>
        </c:txPr>
        <c:crossAx val="83189760"/>
        <c:crosses val="autoZero"/>
        <c:auto val="1"/>
        <c:lblAlgn val="ctr"/>
        <c:lblOffset val="100"/>
        <c:noMultiLvlLbl val="0"/>
      </c:catAx>
      <c:valAx>
        <c:axId val="83189760"/>
        <c:scaling>
          <c:orientation val="minMax"/>
        </c:scaling>
        <c:delete val="0"/>
        <c:axPos val="l"/>
        <c:majorGridlines/>
        <c:numFmt formatCode="[$-10409]#,##0.00;\-#,##0.00" sourceLinked="1"/>
        <c:majorTickMark val="none"/>
        <c:minorTickMark val="none"/>
        <c:tickLblPos val="nextTo"/>
        <c:txPr>
          <a:bodyPr/>
          <a:lstStyle/>
          <a:p>
            <a:pPr>
              <a:defRPr sz="1200" b="0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th-TH"/>
          </a:p>
        </c:txPr>
        <c:crossAx val="83175680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 sz="1400">
              <a:latin typeface="TH SarabunPSK" panose="020B0500040200020003" pitchFamily="34" charset="-34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r>
              <a:rPr lang="th-TH" sz="1400" b="1" i="0" baseline="0">
                <a:effectLst/>
                <a:latin typeface="TH SarabunPSK" panose="020B0500040200020003" pitchFamily="34" charset="-34"/>
                <a:cs typeface="TH SarabunPSK" panose="020B0500040200020003" pitchFamily="34" charset="-34"/>
              </a:rPr>
              <a:t>คะแนนเฉลี่ยร้อยละของจำนวนนักเรียนที่มีผลการประเมินการทดสอบความสามารถพื้นฐานของผู้เรียนระดับชาติ (</a:t>
            </a:r>
            <a:r>
              <a:rPr lang="en-US" sz="1400" b="1" i="0" baseline="0">
                <a:effectLst/>
                <a:latin typeface="TH SarabunPSK" panose="020B0500040200020003" pitchFamily="34" charset="-34"/>
                <a:cs typeface="TH SarabunPSK" panose="020B0500040200020003" pitchFamily="34" charset="-34"/>
              </a:rPr>
              <a:t>NT</a:t>
            </a:r>
            <a:r>
              <a:rPr lang="th-TH" sz="1400" b="1" i="0" baseline="0">
                <a:effectLst/>
                <a:latin typeface="TH SarabunPSK" panose="020B0500040200020003" pitchFamily="34" charset="-34"/>
                <a:cs typeface="TH SarabunPSK" panose="020B0500040200020003" pitchFamily="34" charset="-34"/>
              </a:rPr>
              <a:t>)  ชั้นประถมศึกษาปีที่ 3  ปีการศึกษา 2559</a:t>
            </a:r>
          </a:p>
          <a:p>
            <a:pPr>
              <a:defRPr sz="14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r>
              <a:rPr lang="th-TH" sz="1400" b="1" i="0" baseline="0">
                <a:effectLst/>
                <a:latin typeface="TH SarabunPSK" panose="020B0500040200020003" pitchFamily="34" charset="-34"/>
                <a:cs typeface="TH SarabunPSK" panose="020B0500040200020003" pitchFamily="34" charset="-34"/>
              </a:rPr>
              <a:t>จำแนกตามระดับคุณภาพ</a:t>
            </a:r>
            <a:endParaRPr lang="th-TH" sz="1400" b="1">
              <a:effectLst/>
              <a:latin typeface="TH SarabunPSK" panose="020B0500040200020003" pitchFamily="34" charset="-34"/>
              <a:cs typeface="TH SarabunPSK" panose="020B0500040200020003" pitchFamily="34" charset="-34"/>
            </a:endParaRPr>
          </a:p>
        </c:rich>
      </c:tx>
      <c:layout>
        <c:manualLayout>
          <c:xMode val="edge"/>
          <c:yMode val="edge"/>
          <c:x val="0.13749716904116083"/>
          <c:y val="3.165182987141444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'4.ผล NT'!$B$15</c:f>
              <c:strCache>
                <c:ptCount val="1"/>
                <c:pt idx="0">
                  <c:v>ด้านภาษา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txPr>
              <a:bodyPr/>
              <a:lstStyle/>
              <a:p>
                <a:pPr>
                  <a:defRPr sz="1100" b="1">
                    <a:latin typeface="TH SarabunPSK" panose="020B0500040200020003" pitchFamily="34" charset="-34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'4.ผล NT'!$G$14:$J$14</c:f>
              <c:strCache>
                <c:ptCount val="4"/>
                <c:pt idx="0">
                  <c:v>ปรับปรุง</c:v>
                </c:pt>
                <c:pt idx="1">
                  <c:v>พอใช้</c:v>
                </c:pt>
                <c:pt idx="2">
                  <c:v>ดี</c:v>
                </c:pt>
                <c:pt idx="3">
                  <c:v>ดีมาก</c:v>
                </c:pt>
              </c:strCache>
            </c:strRef>
          </c:cat>
          <c:val>
            <c:numRef>
              <c:f>'4.ผล NT'!$G$15:$J$15</c:f>
              <c:numCache>
                <c:formatCode>0.00</c:formatCode>
                <c:ptCount val="4"/>
              </c:numCache>
            </c:numRef>
          </c:val>
        </c:ser>
        <c:ser>
          <c:idx val="1"/>
          <c:order val="1"/>
          <c:tx>
            <c:strRef>
              <c:f>'4.ผล NT'!$B$16</c:f>
              <c:strCache>
                <c:ptCount val="1"/>
                <c:pt idx="0">
                  <c:v>ด้านคำนวณ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txPr>
              <a:bodyPr/>
              <a:lstStyle/>
              <a:p>
                <a:pPr>
                  <a:defRPr sz="1100" b="1">
                    <a:latin typeface="TH SarabunPSK" panose="020B0500040200020003" pitchFamily="34" charset="-34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'4.ผล NT'!$G$16:$J$16</c:f>
              <c:numCache>
                <c:formatCode>0.00</c:formatCode>
                <c:ptCount val="4"/>
              </c:numCache>
            </c:numRef>
          </c:val>
        </c:ser>
        <c:ser>
          <c:idx val="2"/>
          <c:order val="2"/>
          <c:tx>
            <c:strRef>
              <c:f>'4.ผล NT'!$B$17</c:f>
              <c:strCache>
                <c:ptCount val="1"/>
                <c:pt idx="0">
                  <c:v>ด้านเหตุผล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txPr>
              <a:bodyPr/>
              <a:lstStyle/>
              <a:p>
                <a:pPr>
                  <a:defRPr sz="1100" b="1">
                    <a:latin typeface="TH SarabunPSK" panose="020B0500040200020003" pitchFamily="34" charset="-34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'4.ผล NT'!$G$17:$J$17</c:f>
              <c:numCache>
                <c:formatCode>0.00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3216640"/>
        <c:axId val="82911232"/>
      </c:barChart>
      <c:catAx>
        <c:axId val="83216640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sz="14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th-TH"/>
          </a:p>
        </c:txPr>
        <c:crossAx val="82911232"/>
        <c:crosses val="autoZero"/>
        <c:auto val="1"/>
        <c:lblAlgn val="ctr"/>
        <c:lblOffset val="100"/>
        <c:noMultiLvlLbl val="0"/>
      </c:catAx>
      <c:valAx>
        <c:axId val="82911232"/>
        <c:scaling>
          <c:orientation val="minMax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txPr>
          <a:bodyPr/>
          <a:lstStyle/>
          <a:p>
            <a:pPr>
              <a:defRPr sz="1200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th-TH"/>
          </a:p>
        </c:txPr>
        <c:crossAx val="83216640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 sz="1400">
              <a:latin typeface="TH SarabunPSK" panose="020B0500040200020003" pitchFamily="34" charset="-34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accent4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r>
              <a:rPr lang="th-TH">
                <a:latin typeface="TH SarabunPSK" panose="020B0500040200020003" pitchFamily="34" charset="-34"/>
                <a:cs typeface="TH SarabunPSK" panose="020B0500040200020003" pitchFamily="34" charset="-34"/>
              </a:rPr>
              <a:t>ความสามารถด้านภาษา</a:t>
            </a:r>
            <a:r>
              <a:rPr lang="th-TH" baseline="0">
                <a:latin typeface="TH SarabunPSK" panose="020B0500040200020003" pitchFamily="34" charset="-34"/>
                <a:cs typeface="TH SarabunPSK" panose="020B0500040200020003" pitchFamily="34" charset="-34"/>
              </a:rPr>
              <a:t> (</a:t>
            </a:r>
            <a:r>
              <a:rPr lang="en-US" baseline="0">
                <a:latin typeface="TH SarabunPSK" panose="020B0500040200020003" pitchFamily="34" charset="-34"/>
                <a:cs typeface="TH SarabunPSK" panose="020B0500040200020003" pitchFamily="34" charset="-34"/>
              </a:rPr>
              <a:t>Literracy</a:t>
            </a:r>
            <a:r>
              <a:rPr lang="th-TH" baseline="0">
                <a:latin typeface="TH SarabunPSK" panose="020B0500040200020003" pitchFamily="34" charset="-34"/>
                <a:cs typeface="TH SarabunPSK" panose="020B0500040200020003" pitchFamily="34" charset="-34"/>
              </a:rPr>
              <a:t>)</a:t>
            </a:r>
            <a:endParaRPr lang="th-TH">
              <a:latin typeface="TH SarabunPSK" panose="020B0500040200020003" pitchFamily="34" charset="-34"/>
              <a:cs typeface="TH SarabunPSK" panose="020B0500040200020003" pitchFamily="34" charset="-34"/>
            </a:endParaRP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'4.ผล NT'!$C$13:$F$13</c:f>
              <c:strCache>
                <c:ptCount val="1"/>
                <c:pt idx="0">
                  <c:v>ร้อยละของจำนวนนักเรียน ปี 2558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txPr>
              <a:bodyPr/>
              <a:lstStyle/>
              <a:p>
                <a:pPr>
                  <a:defRPr sz="1400" b="1">
                    <a:latin typeface="TH SarabunPSK" panose="020B0500040200020003" pitchFamily="34" charset="-34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'4.ผล NT'!$C$14:$F$14</c:f>
              <c:strCache>
                <c:ptCount val="4"/>
                <c:pt idx="0">
                  <c:v>ปรับปรุง</c:v>
                </c:pt>
                <c:pt idx="1">
                  <c:v>พอใช้</c:v>
                </c:pt>
                <c:pt idx="2">
                  <c:v>ดี</c:v>
                </c:pt>
                <c:pt idx="3">
                  <c:v>ดีมาก</c:v>
                </c:pt>
              </c:strCache>
            </c:strRef>
          </c:cat>
          <c:val>
            <c:numRef>
              <c:f>'4.ผล NT'!$C$15:$F$15</c:f>
              <c:numCache>
                <c:formatCode>0.00</c:formatCode>
                <c:ptCount val="4"/>
              </c:numCache>
            </c:numRef>
          </c:val>
        </c:ser>
        <c:ser>
          <c:idx val="1"/>
          <c:order val="1"/>
          <c:tx>
            <c:strRef>
              <c:f>'4.ผล NT'!$G$13:$J$13</c:f>
              <c:strCache>
                <c:ptCount val="1"/>
                <c:pt idx="0">
                  <c:v>ร้อยละของจำนวนนักเรียน ปี 2559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txPr>
              <a:bodyPr/>
              <a:lstStyle/>
              <a:p>
                <a:pPr>
                  <a:defRPr sz="1400" b="1">
                    <a:latin typeface="TH SarabunPSK" panose="020B0500040200020003" pitchFamily="34" charset="-34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'4.ผล NT'!$G$15:$J$15</c:f>
              <c:numCache>
                <c:formatCode>0.00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82945920"/>
        <c:axId val="82947456"/>
      </c:barChart>
      <c:catAx>
        <c:axId val="82945920"/>
        <c:scaling>
          <c:orientation val="minMax"/>
        </c:scaling>
        <c:delete val="0"/>
        <c:axPos val="l"/>
        <c:majorTickMark val="none"/>
        <c:minorTickMark val="none"/>
        <c:tickLblPos val="nextTo"/>
        <c:txPr>
          <a:bodyPr/>
          <a:lstStyle/>
          <a:p>
            <a:pPr>
              <a:defRPr sz="14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th-TH"/>
          </a:p>
        </c:txPr>
        <c:crossAx val="82947456"/>
        <c:crosses val="autoZero"/>
        <c:auto val="1"/>
        <c:lblAlgn val="ctr"/>
        <c:lblOffset val="100"/>
        <c:noMultiLvlLbl val="0"/>
      </c:catAx>
      <c:valAx>
        <c:axId val="82947456"/>
        <c:scaling>
          <c:orientation val="minMax"/>
        </c:scaling>
        <c:delete val="0"/>
        <c:axPos val="b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sz="14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th-TH"/>
          </a:p>
        </c:txPr>
        <c:crossAx val="82945920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400" b="1">
              <a:latin typeface="TH SarabunPSK" panose="020B0500040200020003" pitchFamily="34" charset="-34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accent4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r>
              <a:rPr lang="th-TH">
                <a:latin typeface="TH SarabunPSK" panose="020B0500040200020003" pitchFamily="34" charset="-34"/>
                <a:cs typeface="TH SarabunPSK" panose="020B0500040200020003" pitchFamily="34" charset="-34"/>
              </a:rPr>
              <a:t>ความสามารถด้านคำนวณ</a:t>
            </a:r>
            <a:r>
              <a:rPr lang="th-TH" baseline="0">
                <a:latin typeface="TH SarabunPSK" panose="020B0500040200020003" pitchFamily="34" charset="-34"/>
                <a:cs typeface="TH SarabunPSK" panose="020B0500040200020003" pitchFamily="34" charset="-34"/>
              </a:rPr>
              <a:t> (</a:t>
            </a:r>
            <a:r>
              <a:rPr lang="en-US" baseline="0">
                <a:latin typeface="TH SarabunPSK" panose="020B0500040200020003" pitchFamily="34" charset="-34"/>
                <a:cs typeface="TH SarabunPSK" panose="020B0500040200020003" pitchFamily="34" charset="-34"/>
              </a:rPr>
              <a:t>Numeracy</a:t>
            </a:r>
            <a:r>
              <a:rPr lang="th-TH" baseline="0">
                <a:latin typeface="TH SarabunPSK" panose="020B0500040200020003" pitchFamily="34" charset="-34"/>
                <a:cs typeface="TH SarabunPSK" panose="020B0500040200020003" pitchFamily="34" charset="-34"/>
              </a:rPr>
              <a:t>)</a:t>
            </a:r>
            <a:endParaRPr lang="th-TH">
              <a:latin typeface="TH SarabunPSK" panose="020B0500040200020003" pitchFamily="34" charset="-34"/>
              <a:cs typeface="TH SarabunPSK" panose="020B0500040200020003" pitchFamily="34" charset="-34"/>
            </a:endParaRP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'4.ผล NT'!$C$13:$F$13</c:f>
              <c:strCache>
                <c:ptCount val="1"/>
                <c:pt idx="0">
                  <c:v>ร้อยละของจำนวนนักเรียน ปี 2558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txPr>
              <a:bodyPr/>
              <a:lstStyle/>
              <a:p>
                <a:pPr>
                  <a:defRPr sz="1400" b="1">
                    <a:latin typeface="TH SarabunPSK" panose="020B0500040200020003" pitchFamily="34" charset="-34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'4.ผล NT'!$C$14:$F$14</c:f>
              <c:strCache>
                <c:ptCount val="4"/>
                <c:pt idx="0">
                  <c:v>ปรับปรุง</c:v>
                </c:pt>
                <c:pt idx="1">
                  <c:v>พอใช้</c:v>
                </c:pt>
                <c:pt idx="2">
                  <c:v>ดี</c:v>
                </c:pt>
                <c:pt idx="3">
                  <c:v>ดีมาก</c:v>
                </c:pt>
              </c:strCache>
            </c:strRef>
          </c:cat>
          <c:val>
            <c:numRef>
              <c:f>'4.ผล NT'!$C$16:$F$16</c:f>
              <c:numCache>
                <c:formatCode>0.00</c:formatCode>
                <c:ptCount val="4"/>
              </c:numCache>
            </c:numRef>
          </c:val>
        </c:ser>
        <c:ser>
          <c:idx val="1"/>
          <c:order val="1"/>
          <c:tx>
            <c:strRef>
              <c:f>'4.ผล NT'!$G$13:$J$13</c:f>
              <c:strCache>
                <c:ptCount val="1"/>
                <c:pt idx="0">
                  <c:v>ร้อยละของจำนวนนักเรียน ปี 2559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txPr>
              <a:bodyPr/>
              <a:lstStyle/>
              <a:p>
                <a:pPr>
                  <a:defRPr sz="1400" b="1">
                    <a:latin typeface="TH SarabunPSK" panose="020B0500040200020003" pitchFamily="34" charset="-34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'4.ผล NT'!$G$16:$J$16</c:f>
              <c:numCache>
                <c:formatCode>0.00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82967552"/>
        <c:axId val="82989824"/>
      </c:barChart>
      <c:catAx>
        <c:axId val="82967552"/>
        <c:scaling>
          <c:orientation val="minMax"/>
        </c:scaling>
        <c:delete val="0"/>
        <c:axPos val="l"/>
        <c:majorTickMark val="none"/>
        <c:minorTickMark val="none"/>
        <c:tickLblPos val="nextTo"/>
        <c:txPr>
          <a:bodyPr/>
          <a:lstStyle/>
          <a:p>
            <a:pPr>
              <a:defRPr sz="14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th-TH"/>
          </a:p>
        </c:txPr>
        <c:crossAx val="82989824"/>
        <c:crosses val="autoZero"/>
        <c:auto val="1"/>
        <c:lblAlgn val="ctr"/>
        <c:lblOffset val="100"/>
        <c:noMultiLvlLbl val="0"/>
      </c:catAx>
      <c:valAx>
        <c:axId val="82989824"/>
        <c:scaling>
          <c:orientation val="minMax"/>
        </c:scaling>
        <c:delete val="0"/>
        <c:axPos val="b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sz="14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th-TH"/>
          </a:p>
        </c:txPr>
        <c:crossAx val="82967552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400" b="1">
              <a:latin typeface="TH SarabunPSK" panose="020B0500040200020003" pitchFamily="34" charset="-34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r>
              <a:rPr lang="th-TH">
                <a:latin typeface="TH SarabunPSK" panose="020B0500040200020003" pitchFamily="34" charset="-34"/>
                <a:cs typeface="TH SarabunPSK" panose="020B0500040200020003" pitchFamily="34" charset="-34"/>
              </a:rPr>
              <a:t>ความสามารถด้านเหตุผล</a:t>
            </a:r>
            <a:r>
              <a:rPr lang="th-TH" baseline="0">
                <a:latin typeface="TH SarabunPSK" panose="020B0500040200020003" pitchFamily="34" charset="-34"/>
                <a:cs typeface="TH SarabunPSK" panose="020B0500040200020003" pitchFamily="34" charset="-34"/>
              </a:rPr>
              <a:t> (</a:t>
            </a:r>
            <a:r>
              <a:rPr lang="en-US" baseline="0">
                <a:latin typeface="TH SarabunPSK" panose="020B0500040200020003" pitchFamily="34" charset="-34"/>
                <a:cs typeface="TH SarabunPSK" panose="020B0500040200020003" pitchFamily="34" charset="-34"/>
              </a:rPr>
              <a:t>Reasoning ability</a:t>
            </a:r>
            <a:r>
              <a:rPr lang="th-TH" baseline="0">
                <a:latin typeface="TH SarabunPSK" panose="020B0500040200020003" pitchFamily="34" charset="-34"/>
                <a:cs typeface="TH SarabunPSK" panose="020B0500040200020003" pitchFamily="34" charset="-34"/>
              </a:rPr>
              <a:t>)</a:t>
            </a:r>
            <a:endParaRPr lang="th-TH">
              <a:latin typeface="TH SarabunPSK" panose="020B0500040200020003" pitchFamily="34" charset="-34"/>
              <a:cs typeface="TH SarabunPSK" panose="020B0500040200020003" pitchFamily="34" charset="-34"/>
            </a:endParaRP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'4.ผล NT'!$C$13:$F$13</c:f>
              <c:strCache>
                <c:ptCount val="1"/>
                <c:pt idx="0">
                  <c:v>ร้อยละของจำนวนนักเรียน ปี 2558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txPr>
              <a:bodyPr/>
              <a:lstStyle/>
              <a:p>
                <a:pPr>
                  <a:defRPr sz="1400" b="1">
                    <a:latin typeface="TH SarabunPSK" panose="020B0500040200020003" pitchFamily="34" charset="-34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'4.ผล NT'!$C$14:$F$14</c:f>
              <c:strCache>
                <c:ptCount val="4"/>
                <c:pt idx="0">
                  <c:v>ปรับปรุง</c:v>
                </c:pt>
                <c:pt idx="1">
                  <c:v>พอใช้</c:v>
                </c:pt>
                <c:pt idx="2">
                  <c:v>ดี</c:v>
                </c:pt>
                <c:pt idx="3">
                  <c:v>ดีมาก</c:v>
                </c:pt>
              </c:strCache>
            </c:strRef>
          </c:cat>
          <c:val>
            <c:numRef>
              <c:f>'4.ผล NT'!$C$17:$F$17</c:f>
              <c:numCache>
                <c:formatCode>0.00</c:formatCode>
                <c:ptCount val="4"/>
              </c:numCache>
            </c:numRef>
          </c:val>
        </c:ser>
        <c:ser>
          <c:idx val="1"/>
          <c:order val="1"/>
          <c:tx>
            <c:strRef>
              <c:f>'4.ผล NT'!$G$13:$J$13</c:f>
              <c:strCache>
                <c:ptCount val="1"/>
                <c:pt idx="0">
                  <c:v>ร้อยละของจำนวนนักเรียน ปี 2559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txPr>
              <a:bodyPr/>
              <a:lstStyle/>
              <a:p>
                <a:pPr>
                  <a:defRPr sz="1400" b="1">
                    <a:latin typeface="TH SarabunPSK" panose="020B0500040200020003" pitchFamily="34" charset="-34"/>
                    <a:cs typeface="TH SarabunPSK" panose="020B0500040200020003" pitchFamily="34" charset="-34"/>
                  </a:defRPr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'4.ผล NT'!$G$17:$J$17</c:f>
              <c:numCache>
                <c:formatCode>0.00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83040512"/>
        <c:axId val="83050496"/>
      </c:barChart>
      <c:catAx>
        <c:axId val="83040512"/>
        <c:scaling>
          <c:orientation val="minMax"/>
        </c:scaling>
        <c:delete val="0"/>
        <c:axPos val="l"/>
        <c:majorTickMark val="none"/>
        <c:minorTickMark val="none"/>
        <c:tickLblPos val="nextTo"/>
        <c:txPr>
          <a:bodyPr/>
          <a:lstStyle/>
          <a:p>
            <a:pPr>
              <a:defRPr sz="14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th-TH"/>
          </a:p>
        </c:txPr>
        <c:crossAx val="83050496"/>
        <c:crosses val="autoZero"/>
        <c:auto val="1"/>
        <c:lblAlgn val="ctr"/>
        <c:lblOffset val="100"/>
        <c:noMultiLvlLbl val="0"/>
      </c:catAx>
      <c:valAx>
        <c:axId val="83050496"/>
        <c:scaling>
          <c:orientation val="minMax"/>
        </c:scaling>
        <c:delete val="0"/>
        <c:axPos val="b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sz="14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th-TH"/>
          </a:p>
        </c:txPr>
        <c:crossAx val="83040512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400" b="1">
              <a:latin typeface="TH SarabunPSK" panose="020B0500040200020003" pitchFamily="34" charset="-34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accent2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r>
              <a:rPr lang="th-TH" sz="1600">
                <a:latin typeface="TH SarabunPSK" panose="020B0500040200020003" pitchFamily="34" charset="-34"/>
                <a:cs typeface="TH SarabunPSK" panose="020B0500040200020003" pitchFamily="34" charset="-34"/>
              </a:rPr>
              <a:t>ผลการทดสอบทางการศึกษาระดับชาติขั้นพื้นฐาน (</a:t>
            </a:r>
            <a:r>
              <a:rPr lang="en-US" sz="1600">
                <a:latin typeface="TH SarabunPSK" panose="020B0500040200020003" pitchFamily="34" charset="-34"/>
                <a:cs typeface="TH SarabunPSK" panose="020B0500040200020003" pitchFamily="34" charset="-34"/>
              </a:rPr>
              <a:t>O-NET)  </a:t>
            </a:r>
            <a:r>
              <a:rPr lang="th-TH" sz="1600">
                <a:latin typeface="TH SarabunPSK" panose="020B0500040200020003" pitchFamily="34" charset="-34"/>
                <a:cs typeface="TH SarabunPSK" panose="020B0500040200020003" pitchFamily="34" charset="-34"/>
              </a:rPr>
              <a:t>ชั้นประถมศึกษาปีที่ 6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'5.ผล Onet '!$B$7</c:f>
              <c:strCache>
                <c:ptCount val="1"/>
                <c:pt idx="0">
                  <c:v>ระดับประเทศ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 w="9525" cap="flat" cmpd="sng" algn="ctr">
              <a:solidFill>
                <a:schemeClr val="accent5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cat>
            <c:strRef>
              <c:f>('5.ผล Onet '!$C$5:$G$5,'5.ผล Onet '!$H$5:$H$6)</c:f>
              <c:strCache>
                <c:ptCount val="6"/>
                <c:pt idx="0">
                  <c:v>ภาษาไทย</c:v>
                </c:pt>
                <c:pt idx="1">
                  <c:v>สังคมศึกษา</c:v>
                </c:pt>
                <c:pt idx="2">
                  <c:v>ภาษาอังกฤษ</c:v>
                </c:pt>
                <c:pt idx="3">
                  <c:v>คณิตศาสตร์</c:v>
                </c:pt>
                <c:pt idx="4">
                  <c:v>วิทยาศาสตร์</c:v>
                </c:pt>
                <c:pt idx="5">
                  <c:v>คะแนนรวมเฉลี่ย</c:v>
                </c:pt>
              </c:strCache>
            </c:strRef>
          </c:cat>
          <c:val>
            <c:numRef>
              <c:f>'5.ผล Onet '!$C$7:$H$7</c:f>
              <c:numCache>
                <c:formatCode>0.00</c:formatCode>
                <c:ptCount val="6"/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'5.ผล Onet '!$B$8</c:f>
              <c:strCache>
                <c:ptCount val="1"/>
                <c:pt idx="0">
                  <c:v>ระดับสังกัด สพฐ.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 w="9525" cap="flat" cmpd="sng" algn="ctr">
              <a:solidFill>
                <a:schemeClr val="accent2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val>
            <c:numRef>
              <c:f>'5.ผล Onet '!$C$8:$H$8</c:f>
              <c:numCache>
                <c:formatCode>0.00</c:formatCode>
                <c:ptCount val="6"/>
                <c:pt idx="5">
                  <c:v>0</c:v>
                </c:pt>
              </c:numCache>
            </c:numRef>
          </c:val>
        </c:ser>
        <c:ser>
          <c:idx val="2"/>
          <c:order val="2"/>
          <c:tx>
            <c:strRef>
              <c:f>'5.ผล Onet '!$B$9</c:f>
              <c:strCache>
                <c:ptCount val="1"/>
                <c:pt idx="0">
                  <c:v>สพป.พะเยา เขต 2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 cap="flat" cmpd="sng" algn="ctr">
              <a:solidFill>
                <a:schemeClr val="accent3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val>
            <c:numRef>
              <c:f>'5.ผล Onet '!$C$9:$H$9</c:f>
              <c:numCache>
                <c:formatCode>0.00</c:formatCode>
                <c:ptCount val="6"/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'5.ผล Onet '!$B$10</c:f>
              <c:strCache>
                <c:ptCount val="1"/>
                <c:pt idx="0">
                  <c:v>ระดับโรงเรียน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hade val="51000"/>
                    <a:satMod val="130000"/>
                  </a:schemeClr>
                </a:gs>
                <a:gs pos="80000">
                  <a:schemeClr val="accent4">
                    <a:shade val="93000"/>
                    <a:satMod val="130000"/>
                  </a:schemeClr>
                </a:gs>
                <a:gs pos="100000">
                  <a:schemeClr val="accent4">
                    <a:shade val="94000"/>
                    <a:satMod val="135000"/>
                  </a:schemeClr>
                </a:gs>
              </a:gsLst>
              <a:lin ang="16200000" scaled="0"/>
            </a:gradFill>
            <a:ln w="9525" cap="flat" cmpd="sng" algn="ctr">
              <a:solidFill>
                <a:schemeClr val="accent4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val>
            <c:numRef>
              <c:f>'5.ผล Onet '!$C$10:$H$10</c:f>
              <c:numCache>
                <c:formatCode>0.00</c:formatCode>
                <c:ptCount val="6"/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3093760"/>
        <c:axId val="83099648"/>
      </c:barChart>
      <c:catAx>
        <c:axId val="83093760"/>
        <c:scaling>
          <c:orientation val="minMax"/>
        </c:scaling>
        <c:delete val="0"/>
        <c:axPos val="b"/>
        <c:majorTickMark val="none"/>
        <c:minorTickMark val="none"/>
        <c:tickLblPos val="nextTo"/>
        <c:crossAx val="83099648"/>
        <c:crosses val="autoZero"/>
        <c:auto val="1"/>
        <c:lblAlgn val="ctr"/>
        <c:lblOffset val="100"/>
        <c:noMultiLvlLbl val="0"/>
      </c:catAx>
      <c:valAx>
        <c:axId val="830996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>
                    <a:latin typeface="TH SarabunPSK" panose="020B0500040200020003" pitchFamily="34" charset="-34"/>
                    <a:cs typeface="TH SarabunPSK" panose="020B0500040200020003" pitchFamily="34" charset="-34"/>
                  </a:defRPr>
                </a:pPr>
                <a:r>
                  <a:rPr lang="th-TH" sz="1400"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คะแนนเฉลี่ย</a:t>
                </a:r>
                <a:endParaRPr lang="en-US" sz="1400"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c:rich>
          </c:tx>
          <c:overlay val="0"/>
        </c:title>
        <c:numFmt formatCode="0.00" sourceLinked="1"/>
        <c:majorTickMark val="none"/>
        <c:minorTickMark val="none"/>
        <c:tickLblPos val="nextTo"/>
        <c:txPr>
          <a:bodyPr/>
          <a:lstStyle/>
          <a:p>
            <a:pPr>
              <a:defRPr sz="105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th-TH"/>
          </a:p>
        </c:txPr>
        <c:crossAx val="83093760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sz="12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th-TH"/>
          </a:p>
        </c:txPr>
      </c:dTable>
    </c:plotArea>
    <c:plotVisOnly val="1"/>
    <c:dispBlanksAs val="gap"/>
    <c:showDLblsOverMax val="0"/>
  </c:chart>
  <c:spPr>
    <a:solidFill>
      <a:schemeClr val="tx2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r>
              <a:rPr lang="th-TH" sz="1600">
                <a:latin typeface="TH SarabunPSK" panose="020B0500040200020003" pitchFamily="34" charset="-34"/>
                <a:cs typeface="TH SarabunPSK" panose="020B0500040200020003" pitchFamily="34" charset="-34"/>
              </a:rPr>
              <a:t>ผลการทดสอบทางการศึกษาระดับชาติขั้นพื้นฐาน (</a:t>
            </a:r>
            <a:r>
              <a:rPr lang="en-US" sz="1600">
                <a:latin typeface="TH SarabunPSK" panose="020B0500040200020003" pitchFamily="34" charset="-34"/>
                <a:cs typeface="TH SarabunPSK" panose="020B0500040200020003" pitchFamily="34" charset="-34"/>
              </a:rPr>
              <a:t>O-NET)  </a:t>
            </a:r>
            <a:r>
              <a:rPr lang="th-TH" sz="1600">
                <a:latin typeface="TH SarabunPSK" panose="020B0500040200020003" pitchFamily="34" charset="-34"/>
                <a:cs typeface="TH SarabunPSK" panose="020B0500040200020003" pitchFamily="34" charset="-34"/>
              </a:rPr>
              <a:t>ชั้นมัธยมศึกษา</a:t>
            </a:r>
            <a:r>
              <a:rPr lang="th-TH" sz="1600" baseline="0">
                <a:latin typeface="TH SarabunPSK" panose="020B0500040200020003" pitchFamily="34" charset="-34"/>
                <a:cs typeface="TH SarabunPSK" panose="020B0500040200020003" pitchFamily="34" charset="-34"/>
              </a:rPr>
              <a:t>ปีที่ 3</a:t>
            </a:r>
            <a:endParaRPr lang="th-TH" sz="1600">
              <a:latin typeface="TH SarabunPSK" panose="020B0500040200020003" pitchFamily="34" charset="-34"/>
              <a:cs typeface="TH SarabunPSK" panose="020B0500040200020003" pitchFamily="34" charset="-34"/>
            </a:endParaRP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'5.ผล Onet '!$B$15</c:f>
              <c:strCache>
                <c:ptCount val="1"/>
                <c:pt idx="0">
                  <c:v>ระดับประเทศ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 w="9525" cap="flat" cmpd="sng" algn="ctr">
              <a:solidFill>
                <a:schemeClr val="accent5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cat>
            <c:strRef>
              <c:f>('5.ผล Onet '!$C$13:$G$13,'5.ผล Onet '!$H$13:$H$14)</c:f>
              <c:strCache>
                <c:ptCount val="6"/>
                <c:pt idx="0">
                  <c:v>ภาษาไทย</c:v>
                </c:pt>
                <c:pt idx="1">
                  <c:v>สังคมศึกษา</c:v>
                </c:pt>
                <c:pt idx="2">
                  <c:v>ภาษาอังกฤษ</c:v>
                </c:pt>
                <c:pt idx="3">
                  <c:v>คณิตศาสตร์</c:v>
                </c:pt>
                <c:pt idx="4">
                  <c:v>วิทยาศาสตร์</c:v>
                </c:pt>
                <c:pt idx="5">
                  <c:v>คะแนนรวมเฉลี่ย</c:v>
                </c:pt>
              </c:strCache>
            </c:strRef>
          </c:cat>
          <c:val>
            <c:numRef>
              <c:f>'5.ผล Onet '!$C$15:$H$15</c:f>
              <c:numCache>
                <c:formatCode>0.00</c:formatCode>
                <c:ptCount val="6"/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'5.ผล Onet '!$B$16</c:f>
              <c:strCache>
                <c:ptCount val="1"/>
                <c:pt idx="0">
                  <c:v>ระดับสังกัด สพฐ.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 w="9525" cap="flat" cmpd="sng" algn="ctr">
              <a:solidFill>
                <a:schemeClr val="accent2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cat>
            <c:strRef>
              <c:f>('5.ผล Onet '!$C$13:$G$13,'5.ผล Onet '!$H$13:$H$14)</c:f>
              <c:strCache>
                <c:ptCount val="6"/>
                <c:pt idx="0">
                  <c:v>ภาษาไทย</c:v>
                </c:pt>
                <c:pt idx="1">
                  <c:v>สังคมศึกษา</c:v>
                </c:pt>
                <c:pt idx="2">
                  <c:v>ภาษาอังกฤษ</c:v>
                </c:pt>
                <c:pt idx="3">
                  <c:v>คณิตศาสตร์</c:v>
                </c:pt>
                <c:pt idx="4">
                  <c:v>วิทยาศาสตร์</c:v>
                </c:pt>
                <c:pt idx="5">
                  <c:v>คะแนนรวมเฉลี่ย</c:v>
                </c:pt>
              </c:strCache>
            </c:strRef>
          </c:cat>
          <c:val>
            <c:numRef>
              <c:f>'5.ผล Onet '!$C$16:$H$16</c:f>
              <c:numCache>
                <c:formatCode>0.00</c:formatCode>
                <c:ptCount val="6"/>
                <c:pt idx="5">
                  <c:v>0</c:v>
                </c:pt>
              </c:numCache>
            </c:numRef>
          </c:val>
        </c:ser>
        <c:ser>
          <c:idx val="2"/>
          <c:order val="2"/>
          <c:tx>
            <c:strRef>
              <c:f>'5.ผล Onet '!$B$17</c:f>
              <c:strCache>
                <c:ptCount val="1"/>
                <c:pt idx="0">
                  <c:v>สพป.พะเยา เขต 2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 cap="flat" cmpd="sng" algn="ctr">
              <a:solidFill>
                <a:schemeClr val="accent3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cat>
            <c:strRef>
              <c:f>('5.ผล Onet '!$C$13:$G$13,'5.ผล Onet '!$H$13:$H$14)</c:f>
              <c:strCache>
                <c:ptCount val="6"/>
                <c:pt idx="0">
                  <c:v>ภาษาไทย</c:v>
                </c:pt>
                <c:pt idx="1">
                  <c:v>สังคมศึกษา</c:v>
                </c:pt>
                <c:pt idx="2">
                  <c:v>ภาษาอังกฤษ</c:v>
                </c:pt>
                <c:pt idx="3">
                  <c:v>คณิตศาสตร์</c:v>
                </c:pt>
                <c:pt idx="4">
                  <c:v>วิทยาศาสตร์</c:v>
                </c:pt>
                <c:pt idx="5">
                  <c:v>คะแนนรวมเฉลี่ย</c:v>
                </c:pt>
              </c:strCache>
            </c:strRef>
          </c:cat>
          <c:val>
            <c:numRef>
              <c:f>'5.ผล Onet '!$C$17:$H$17</c:f>
              <c:numCache>
                <c:formatCode>0.00</c:formatCode>
                <c:ptCount val="6"/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'5.ผล Onet '!$B$18</c:f>
              <c:strCache>
                <c:ptCount val="1"/>
                <c:pt idx="0">
                  <c:v>ระดับโรงเรียน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hade val="51000"/>
                    <a:satMod val="130000"/>
                  </a:schemeClr>
                </a:gs>
                <a:gs pos="80000">
                  <a:schemeClr val="accent4">
                    <a:shade val="93000"/>
                    <a:satMod val="130000"/>
                  </a:schemeClr>
                </a:gs>
                <a:gs pos="100000">
                  <a:schemeClr val="accent4">
                    <a:shade val="94000"/>
                    <a:satMod val="135000"/>
                  </a:schemeClr>
                </a:gs>
              </a:gsLst>
              <a:lin ang="16200000" scaled="0"/>
            </a:gradFill>
            <a:ln w="9525" cap="flat" cmpd="sng" algn="ctr">
              <a:solidFill>
                <a:schemeClr val="accent4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cat>
            <c:strRef>
              <c:f>('5.ผล Onet '!$C$13:$G$13,'5.ผล Onet '!$H$13:$H$14)</c:f>
              <c:strCache>
                <c:ptCount val="6"/>
                <c:pt idx="0">
                  <c:v>ภาษาไทย</c:v>
                </c:pt>
                <c:pt idx="1">
                  <c:v>สังคมศึกษา</c:v>
                </c:pt>
                <c:pt idx="2">
                  <c:v>ภาษาอังกฤษ</c:v>
                </c:pt>
                <c:pt idx="3">
                  <c:v>คณิตศาสตร์</c:v>
                </c:pt>
                <c:pt idx="4">
                  <c:v>วิทยาศาสตร์</c:v>
                </c:pt>
                <c:pt idx="5">
                  <c:v>คะแนนรวมเฉลี่ย</c:v>
                </c:pt>
              </c:strCache>
            </c:strRef>
          </c:cat>
          <c:val>
            <c:numRef>
              <c:f>'5.ผล Onet '!$C$18:$H$18</c:f>
              <c:numCache>
                <c:formatCode>0.00</c:formatCode>
                <c:ptCount val="6"/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3140608"/>
        <c:axId val="83142144"/>
      </c:barChart>
      <c:catAx>
        <c:axId val="83140608"/>
        <c:scaling>
          <c:orientation val="minMax"/>
        </c:scaling>
        <c:delete val="0"/>
        <c:axPos val="b"/>
        <c:majorTickMark val="none"/>
        <c:minorTickMark val="none"/>
        <c:tickLblPos val="nextTo"/>
        <c:crossAx val="83142144"/>
        <c:crosses val="autoZero"/>
        <c:auto val="1"/>
        <c:lblAlgn val="ctr"/>
        <c:lblOffset val="100"/>
        <c:noMultiLvlLbl val="0"/>
      </c:catAx>
      <c:valAx>
        <c:axId val="8314214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>
                    <a:latin typeface="TH SarabunPSK" panose="020B0500040200020003" pitchFamily="34" charset="-34"/>
                    <a:cs typeface="TH SarabunPSK" panose="020B0500040200020003" pitchFamily="34" charset="-34"/>
                  </a:defRPr>
                </a:pPr>
                <a:r>
                  <a:rPr lang="th-TH" sz="1400"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คะแนนเฉลี่ย</a:t>
                </a:r>
                <a:endParaRPr lang="en-US" sz="1400">
                  <a:latin typeface="TH SarabunPSK" panose="020B0500040200020003" pitchFamily="34" charset="-34"/>
                  <a:cs typeface="TH SarabunPSK" panose="020B0500040200020003" pitchFamily="34" charset="-34"/>
                </a:endParaRPr>
              </a:p>
            </c:rich>
          </c:tx>
          <c:overlay val="0"/>
        </c:title>
        <c:numFmt formatCode="0.00" sourceLinked="1"/>
        <c:majorTickMark val="none"/>
        <c:minorTickMark val="none"/>
        <c:tickLblPos val="nextTo"/>
        <c:txPr>
          <a:bodyPr/>
          <a:lstStyle/>
          <a:p>
            <a:pPr>
              <a:defRPr sz="105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th-TH"/>
          </a:p>
        </c:txPr>
        <c:crossAx val="83140608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sz="12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th-TH"/>
          </a:p>
        </c:txPr>
      </c:dTable>
    </c:plotArea>
    <c:plotVisOnly val="1"/>
    <c:dispBlanksAs val="gap"/>
    <c:showDLblsOverMax val="0"/>
  </c:chart>
  <c:spPr>
    <a:solidFill>
      <a:schemeClr val="accent6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r>
              <a:rPr lang="th-TH" sz="1600">
                <a:latin typeface="TH SarabunPSK" panose="020B0500040200020003" pitchFamily="34" charset="-34"/>
                <a:cs typeface="TH SarabunPSK" panose="020B0500040200020003" pitchFamily="34" charset="-34"/>
              </a:rPr>
              <a:t>ผลการทดสอบทางการศึกษาระดับชาติขั้นพื้นฐาน</a:t>
            </a:r>
            <a:r>
              <a:rPr lang="th-TH" sz="1600" baseline="0">
                <a:latin typeface="TH SarabunPSK" panose="020B0500040200020003" pitchFamily="34" charset="-34"/>
                <a:cs typeface="TH SarabunPSK" panose="020B0500040200020003" pitchFamily="34" charset="-34"/>
              </a:rPr>
              <a:t> ปีการศึกษา 2558 - 2559 </a:t>
            </a:r>
          </a:p>
          <a:p>
            <a:pPr>
              <a:defRPr sz="1600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r>
              <a:rPr lang="th-TH" sz="1600" baseline="0">
                <a:latin typeface="TH SarabunPSK" panose="020B0500040200020003" pitchFamily="34" charset="-34"/>
                <a:cs typeface="TH SarabunPSK" panose="020B0500040200020003" pitchFamily="34" charset="-34"/>
              </a:rPr>
              <a:t>ระดับ</a:t>
            </a:r>
            <a:r>
              <a:rPr lang="th-TH" sz="1600">
                <a:latin typeface="TH SarabunPSK" panose="020B0500040200020003" pitchFamily="34" charset="-34"/>
                <a:cs typeface="TH SarabunPSK" panose="020B0500040200020003" pitchFamily="34" charset="-34"/>
              </a:rPr>
              <a:t>ชั้นประถมศึกษาปีที่ 6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'5.ผล Onet '!$C$23</c:f>
              <c:strCache>
                <c:ptCount val="1"/>
                <c:pt idx="0">
                  <c:v>2558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'5.ผล Onet '!$B$24:$B$29</c:f>
              <c:strCache>
                <c:ptCount val="6"/>
                <c:pt idx="0">
                  <c:v>ภาษาไทย</c:v>
                </c:pt>
                <c:pt idx="1">
                  <c:v>สังคมศึกษา </c:v>
                </c:pt>
                <c:pt idx="2">
                  <c:v>ภาษาอังกฤษ</c:v>
                </c:pt>
                <c:pt idx="3">
                  <c:v>คณิตศาสตร์</c:v>
                </c:pt>
                <c:pt idx="4">
                  <c:v>วิทยาศาสตร์</c:v>
                </c:pt>
                <c:pt idx="5">
                  <c:v>คะแนนรวมเฉลี่ย</c:v>
                </c:pt>
              </c:strCache>
            </c:strRef>
          </c:cat>
          <c:val>
            <c:numRef>
              <c:f>'5.ผล Onet '!$C$24:$C$29</c:f>
              <c:numCache>
                <c:formatCode>General</c:formatCode>
                <c:ptCount val="6"/>
                <c:pt idx="5" formatCode="0.00">
                  <c:v>0</c:v>
                </c:pt>
              </c:numCache>
            </c:numRef>
          </c:val>
        </c:ser>
        <c:ser>
          <c:idx val="1"/>
          <c:order val="1"/>
          <c:tx>
            <c:strRef>
              <c:f>'5.ผล Onet '!$D$23</c:f>
              <c:strCache>
                <c:ptCount val="1"/>
                <c:pt idx="0">
                  <c:v>2559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'5.ผล Onet '!$B$24:$B$29</c:f>
              <c:strCache>
                <c:ptCount val="6"/>
                <c:pt idx="0">
                  <c:v>ภาษาไทย</c:v>
                </c:pt>
                <c:pt idx="1">
                  <c:v>สังคมศึกษา </c:v>
                </c:pt>
                <c:pt idx="2">
                  <c:v>ภาษาอังกฤษ</c:v>
                </c:pt>
                <c:pt idx="3">
                  <c:v>คณิตศาสตร์</c:v>
                </c:pt>
                <c:pt idx="4">
                  <c:v>วิทยาศาสตร์</c:v>
                </c:pt>
                <c:pt idx="5">
                  <c:v>คะแนนรวมเฉลี่ย</c:v>
                </c:pt>
              </c:strCache>
            </c:strRef>
          </c:cat>
          <c:val>
            <c:numRef>
              <c:f>'5.ผล Onet '!$D$24:$D$29</c:f>
              <c:numCache>
                <c:formatCode>General</c:formatCode>
                <c:ptCount val="6"/>
                <c:pt idx="5" formatCode="0.00">
                  <c:v>0</c:v>
                </c:pt>
              </c:numCache>
            </c:numRef>
          </c:val>
        </c:ser>
        <c:ser>
          <c:idx val="2"/>
          <c:order val="2"/>
          <c:tx>
            <c:strRef>
              <c:f>'5.ผล Onet '!$E$23</c:f>
              <c:strCache>
                <c:ptCount val="1"/>
                <c:pt idx="0">
                  <c:v>ผลการพัฒนา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'5.ผล Onet '!$E$24:$E$29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4382464"/>
        <c:axId val="84384000"/>
      </c:barChart>
      <c:catAx>
        <c:axId val="84382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4384000"/>
        <c:crosses val="autoZero"/>
        <c:auto val="1"/>
        <c:lblAlgn val="ctr"/>
        <c:lblOffset val="100"/>
        <c:noMultiLvlLbl val="0"/>
      </c:catAx>
      <c:valAx>
        <c:axId val="843840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>
                    <a:latin typeface="TH SarabunPSK" panose="020B0500040200020003" pitchFamily="34" charset="-34"/>
                    <a:cs typeface="TH SarabunPSK" panose="020B0500040200020003" pitchFamily="34" charset="-34"/>
                  </a:defRPr>
                </a:pPr>
                <a:r>
                  <a:rPr lang="th-TH" sz="1400" b="1"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คะแนนเฉลี่ย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5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th-TH"/>
          </a:p>
        </c:txPr>
        <c:crossAx val="84382464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sz="14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th-TH"/>
          </a:p>
        </c:txPr>
      </c:dTable>
    </c:plotArea>
    <c:plotVisOnly val="1"/>
    <c:dispBlanksAs val="gap"/>
    <c:showDLblsOverMax val="0"/>
  </c:chart>
  <c:spPr>
    <a:solidFill>
      <a:schemeClr val="tx2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r>
              <a:rPr lang="th-TH" sz="1600">
                <a:latin typeface="TH SarabunPSK" panose="020B0500040200020003" pitchFamily="34" charset="-34"/>
                <a:cs typeface="TH SarabunPSK" panose="020B0500040200020003" pitchFamily="34" charset="-34"/>
              </a:rPr>
              <a:t>ผลการทดสอบทางการศึกษาระดับชาติขั้นพื้นฐาน</a:t>
            </a:r>
            <a:r>
              <a:rPr lang="th-TH" sz="1600" baseline="0">
                <a:latin typeface="TH SarabunPSK" panose="020B0500040200020003" pitchFamily="34" charset="-34"/>
                <a:cs typeface="TH SarabunPSK" panose="020B0500040200020003" pitchFamily="34" charset="-34"/>
              </a:rPr>
              <a:t> ปีการศึกษา 2558 - 2559 </a:t>
            </a:r>
          </a:p>
          <a:p>
            <a:pPr>
              <a:defRPr sz="1600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r>
              <a:rPr lang="th-TH" sz="1600" baseline="0">
                <a:latin typeface="TH SarabunPSK" panose="020B0500040200020003" pitchFamily="34" charset="-34"/>
                <a:cs typeface="TH SarabunPSK" panose="020B0500040200020003" pitchFamily="34" charset="-34"/>
              </a:rPr>
              <a:t>ระดับ</a:t>
            </a:r>
            <a:r>
              <a:rPr lang="th-TH" sz="1600">
                <a:latin typeface="TH SarabunPSK" panose="020B0500040200020003" pitchFamily="34" charset="-34"/>
                <a:cs typeface="TH SarabunPSK" panose="020B0500040200020003" pitchFamily="34" charset="-34"/>
              </a:rPr>
              <a:t>ชั้นมัธยมศึกษาปีที่ 3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'5.ผล Onet '!$C$36</c:f>
              <c:strCache>
                <c:ptCount val="1"/>
                <c:pt idx="0">
                  <c:v>2558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'5.ผล Onet '!$B$37:$B$42</c:f>
              <c:strCache>
                <c:ptCount val="6"/>
                <c:pt idx="0">
                  <c:v>ภาษาไทย</c:v>
                </c:pt>
                <c:pt idx="1">
                  <c:v>สังคมศึกษา </c:v>
                </c:pt>
                <c:pt idx="2">
                  <c:v>ภาษาอังกฤษ</c:v>
                </c:pt>
                <c:pt idx="3">
                  <c:v>คณิตศาสตร์</c:v>
                </c:pt>
                <c:pt idx="4">
                  <c:v>วิทยาศาสตร์</c:v>
                </c:pt>
                <c:pt idx="5">
                  <c:v>คะแนนรวมเฉลี่ย</c:v>
                </c:pt>
              </c:strCache>
            </c:strRef>
          </c:cat>
          <c:val>
            <c:numRef>
              <c:f>'5.ผล Onet '!$C$37:$C$42</c:f>
              <c:numCache>
                <c:formatCode>General</c:formatCode>
                <c:ptCount val="6"/>
                <c:pt idx="0">
                  <c:v>36.020000000000003</c:v>
                </c:pt>
                <c:pt idx="1">
                  <c:v>35.549999999999997</c:v>
                </c:pt>
                <c:pt idx="2">
                  <c:v>42.13</c:v>
                </c:pt>
                <c:pt idx="3">
                  <c:v>35.33</c:v>
                </c:pt>
                <c:pt idx="4" formatCode="0.00">
                  <c:v>44.33</c:v>
                </c:pt>
                <c:pt idx="5" formatCode="0.00">
                  <c:v>38.67199999999999</c:v>
                </c:pt>
              </c:numCache>
            </c:numRef>
          </c:val>
        </c:ser>
        <c:ser>
          <c:idx val="1"/>
          <c:order val="1"/>
          <c:tx>
            <c:strRef>
              <c:f>'5.ผล Onet '!$D$36</c:f>
              <c:strCache>
                <c:ptCount val="1"/>
                <c:pt idx="0">
                  <c:v>2559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'5.ผล Onet '!$B$37:$B$42</c:f>
              <c:strCache>
                <c:ptCount val="6"/>
                <c:pt idx="0">
                  <c:v>ภาษาไทย</c:v>
                </c:pt>
                <c:pt idx="1">
                  <c:v>สังคมศึกษา </c:v>
                </c:pt>
                <c:pt idx="2">
                  <c:v>ภาษาอังกฤษ</c:v>
                </c:pt>
                <c:pt idx="3">
                  <c:v>คณิตศาสตร์</c:v>
                </c:pt>
                <c:pt idx="4">
                  <c:v>วิทยาศาสตร์</c:v>
                </c:pt>
                <c:pt idx="5">
                  <c:v>คะแนนรวมเฉลี่ย</c:v>
                </c:pt>
              </c:strCache>
            </c:strRef>
          </c:cat>
          <c:val>
            <c:numRef>
              <c:f>'5.ผล Onet '!$D$37:$D$42</c:f>
              <c:numCache>
                <c:formatCode>General</c:formatCode>
                <c:ptCount val="6"/>
                <c:pt idx="0">
                  <c:v>45.96</c:v>
                </c:pt>
                <c:pt idx="1">
                  <c:v>55.23</c:v>
                </c:pt>
                <c:pt idx="2">
                  <c:v>30.11</c:v>
                </c:pt>
                <c:pt idx="3" formatCode="0.00">
                  <c:v>35.22</c:v>
                </c:pt>
                <c:pt idx="4" formatCode="0.00">
                  <c:v>35.22</c:v>
                </c:pt>
                <c:pt idx="5" formatCode="0.00">
                  <c:v>40.347999999999999</c:v>
                </c:pt>
              </c:numCache>
            </c:numRef>
          </c:val>
        </c:ser>
        <c:ser>
          <c:idx val="2"/>
          <c:order val="2"/>
          <c:tx>
            <c:strRef>
              <c:f>'5.ผล Onet '!$E$36</c:f>
              <c:strCache>
                <c:ptCount val="1"/>
                <c:pt idx="0">
                  <c:v>ผลการพัฒนา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'5.ผล Onet '!$B$37:$B$42</c:f>
              <c:strCache>
                <c:ptCount val="6"/>
                <c:pt idx="0">
                  <c:v>ภาษาไทย</c:v>
                </c:pt>
                <c:pt idx="1">
                  <c:v>สังคมศึกษา </c:v>
                </c:pt>
                <c:pt idx="2">
                  <c:v>ภาษาอังกฤษ</c:v>
                </c:pt>
                <c:pt idx="3">
                  <c:v>คณิตศาสตร์</c:v>
                </c:pt>
                <c:pt idx="4">
                  <c:v>วิทยาศาสตร์</c:v>
                </c:pt>
                <c:pt idx="5">
                  <c:v>คะแนนรวมเฉลี่ย</c:v>
                </c:pt>
              </c:strCache>
            </c:strRef>
          </c:cat>
          <c:val>
            <c:numRef>
              <c:f>'5.ผล Onet '!$E$37:$E$42</c:f>
              <c:numCache>
                <c:formatCode>0.00</c:formatCode>
                <c:ptCount val="6"/>
                <c:pt idx="0">
                  <c:v>9.9399999999999977</c:v>
                </c:pt>
                <c:pt idx="1">
                  <c:v>19.68</c:v>
                </c:pt>
                <c:pt idx="2">
                  <c:v>-12.020000000000003</c:v>
                </c:pt>
                <c:pt idx="3">
                  <c:v>-0.10999999999999943</c:v>
                </c:pt>
                <c:pt idx="4">
                  <c:v>-9.11</c:v>
                </c:pt>
                <c:pt idx="5">
                  <c:v>1.676000000000009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4424192"/>
        <c:axId val="84425728"/>
      </c:barChart>
      <c:catAx>
        <c:axId val="84424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4425728"/>
        <c:crosses val="autoZero"/>
        <c:auto val="1"/>
        <c:lblAlgn val="ctr"/>
        <c:lblOffset val="100"/>
        <c:noMultiLvlLbl val="0"/>
      </c:catAx>
      <c:valAx>
        <c:axId val="8442572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>
                    <a:latin typeface="TH SarabunPSK" panose="020B0500040200020003" pitchFamily="34" charset="-34"/>
                    <a:cs typeface="TH SarabunPSK" panose="020B0500040200020003" pitchFamily="34" charset="-34"/>
                  </a:defRPr>
                </a:pPr>
                <a:r>
                  <a:rPr lang="th-TH" sz="1400" b="1">
                    <a:latin typeface="TH SarabunPSK" panose="020B0500040200020003" pitchFamily="34" charset="-34"/>
                    <a:cs typeface="TH SarabunPSK" panose="020B0500040200020003" pitchFamily="34" charset="-34"/>
                  </a:rPr>
                  <a:t>คะแนนเฉลี่ย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5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th-TH"/>
          </a:p>
        </c:txPr>
        <c:crossAx val="84424192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sz="14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th-TH"/>
          </a:p>
        </c:txPr>
      </c:dTable>
    </c:plotArea>
    <c:plotVisOnly val="1"/>
    <c:dispBlanksAs val="gap"/>
    <c:showDLblsOverMax val="0"/>
  </c:chart>
  <c:spPr>
    <a:solidFill>
      <a:schemeClr val="accent6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48566194013995"/>
          <c:y val="0.22632824261985249"/>
          <c:w val="0.86410277844536632"/>
          <c:h val="0.43544551356563727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'7.print out'!$F$363</c:f>
              <c:strCache>
                <c:ptCount val="1"/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('6.ประกันภายใน'!$A$6:$A$13,'6.ประกันภายใน'!$B$14)</c:f>
              <c:strCache>
                <c:ptCount val="9"/>
                <c:pt idx="0">
                  <c:v>องค์ประกอบที่ 1</c:v>
                </c:pt>
                <c:pt idx="1">
                  <c:v>องค์ประกอบที่ 2</c:v>
                </c:pt>
                <c:pt idx="2">
                  <c:v>องค์ประกอบที่ 3</c:v>
                </c:pt>
                <c:pt idx="3">
                  <c:v>องค์ประกอบที่ 4</c:v>
                </c:pt>
                <c:pt idx="4">
                  <c:v>องค์ประกอบที่ 5</c:v>
                </c:pt>
                <c:pt idx="5">
                  <c:v>องค์ประกอบที่ 6</c:v>
                </c:pt>
                <c:pt idx="6">
                  <c:v>องค์ประกอบที่ 7</c:v>
                </c:pt>
                <c:pt idx="7">
                  <c:v>องค์ประกอบที่ 8</c:v>
                </c:pt>
                <c:pt idx="8">
                  <c:v>ผลการประเมินรวมเฉลี่ย</c:v>
                </c:pt>
              </c:strCache>
            </c:strRef>
          </c:cat>
          <c:val>
            <c:numRef>
              <c:f>'6.ประกันภายใน'!$C$6:$C$14</c:f>
              <c:numCache>
                <c:formatCode>General</c:formatCode>
                <c:ptCount val="9"/>
                <c:pt idx="8" formatCode="0.0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shape val="box"/>
        <c:axId val="84457344"/>
        <c:axId val="84458880"/>
        <c:axId val="0"/>
      </c:bar3DChart>
      <c:catAx>
        <c:axId val="84457344"/>
        <c:scaling>
          <c:orientation val="minMax"/>
        </c:scaling>
        <c:delete val="0"/>
        <c:axPos val="b"/>
        <c:majorTickMark val="none"/>
        <c:minorTickMark val="none"/>
        <c:tickLblPos val="nextTo"/>
        <c:crossAx val="84458880"/>
        <c:crosses val="autoZero"/>
        <c:auto val="1"/>
        <c:lblAlgn val="ctr"/>
        <c:lblOffset val="100"/>
        <c:noMultiLvlLbl val="0"/>
      </c:catAx>
      <c:valAx>
        <c:axId val="844588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84457344"/>
        <c:crosses val="autoZero"/>
        <c:crossBetween val="between"/>
      </c:valAx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5464713215819934"/>
          <c:y val="0.16340733001010876"/>
          <c:w val="0.69858235739590391"/>
          <c:h val="0.66576408029268219"/>
        </c:manualLayout>
      </c:layout>
      <c:bar3DChart>
        <c:barDir val="bar"/>
        <c:grouping val="clustered"/>
        <c:varyColors val="0"/>
        <c:ser>
          <c:idx val="1"/>
          <c:order val="0"/>
          <c:tx>
            <c:strRef>
              <c:f>'6.ประกันภายใน'!$E$4:$F$4</c:f>
              <c:strCache>
                <c:ptCount val="1"/>
                <c:pt idx="0">
                  <c:v>ปีการศึกษา 2558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txPr>
              <a:bodyPr/>
              <a:lstStyle/>
              <a:p>
                <a:pPr>
                  <a:defRPr sz="1100"/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('6.ประกันภายใน'!$A$6:$A$13,'6.ประกันภายใน'!$B$14)</c:f>
              <c:strCache>
                <c:ptCount val="9"/>
                <c:pt idx="0">
                  <c:v>องค์ประกอบที่ 1</c:v>
                </c:pt>
                <c:pt idx="1">
                  <c:v>องค์ประกอบที่ 2</c:v>
                </c:pt>
                <c:pt idx="2">
                  <c:v>องค์ประกอบที่ 3</c:v>
                </c:pt>
                <c:pt idx="3">
                  <c:v>องค์ประกอบที่ 4</c:v>
                </c:pt>
                <c:pt idx="4">
                  <c:v>องค์ประกอบที่ 5</c:v>
                </c:pt>
                <c:pt idx="5">
                  <c:v>องค์ประกอบที่ 6</c:v>
                </c:pt>
                <c:pt idx="6">
                  <c:v>องค์ประกอบที่ 7</c:v>
                </c:pt>
                <c:pt idx="7">
                  <c:v>องค์ประกอบที่ 8</c:v>
                </c:pt>
                <c:pt idx="8">
                  <c:v>ผลการประเมินรวมเฉลี่ย</c:v>
                </c:pt>
              </c:strCache>
            </c:strRef>
          </c:cat>
          <c:val>
            <c:numRef>
              <c:f>'6.ประกันภายใน'!$E$6:$E$14</c:f>
              <c:numCache>
                <c:formatCode>General</c:formatCode>
                <c:ptCount val="9"/>
                <c:pt idx="8" formatCode="0.00">
                  <c:v>0</c:v>
                </c:pt>
              </c:numCache>
            </c:numRef>
          </c:val>
        </c:ser>
        <c:ser>
          <c:idx val="0"/>
          <c:order val="1"/>
          <c:tx>
            <c:strRef>
              <c:f>'6.ประกันภายใน'!$C$4:$D$4</c:f>
              <c:strCache>
                <c:ptCount val="1"/>
                <c:pt idx="0">
                  <c:v>ปีการศึกษา 2559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txPr>
              <a:bodyPr/>
              <a:lstStyle/>
              <a:p>
                <a:pPr>
                  <a:defRPr sz="1100"/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('6.ประกันภายใน'!$A$6:$A$13,'6.ประกันภายใน'!$B$14)</c:f>
              <c:strCache>
                <c:ptCount val="9"/>
                <c:pt idx="0">
                  <c:v>องค์ประกอบที่ 1</c:v>
                </c:pt>
                <c:pt idx="1">
                  <c:v>องค์ประกอบที่ 2</c:v>
                </c:pt>
                <c:pt idx="2">
                  <c:v>องค์ประกอบที่ 3</c:v>
                </c:pt>
                <c:pt idx="3">
                  <c:v>องค์ประกอบที่ 4</c:v>
                </c:pt>
                <c:pt idx="4">
                  <c:v>องค์ประกอบที่ 5</c:v>
                </c:pt>
                <c:pt idx="5">
                  <c:v>องค์ประกอบที่ 6</c:v>
                </c:pt>
                <c:pt idx="6">
                  <c:v>องค์ประกอบที่ 7</c:v>
                </c:pt>
                <c:pt idx="7">
                  <c:v>องค์ประกอบที่ 8</c:v>
                </c:pt>
                <c:pt idx="8">
                  <c:v>ผลการประเมินรวมเฉลี่ย</c:v>
                </c:pt>
              </c:strCache>
            </c:strRef>
          </c:cat>
          <c:val>
            <c:numRef>
              <c:f>'6.ประกันภายใน'!$C$6:$C$14</c:f>
              <c:numCache>
                <c:formatCode>General</c:formatCode>
                <c:ptCount val="9"/>
                <c:pt idx="8" formatCode="0.0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shape val="box"/>
        <c:axId val="84510208"/>
        <c:axId val="84511744"/>
        <c:axId val="0"/>
      </c:bar3DChart>
      <c:catAx>
        <c:axId val="84510208"/>
        <c:scaling>
          <c:orientation val="minMax"/>
        </c:scaling>
        <c:delete val="0"/>
        <c:axPos val="l"/>
        <c:majorTickMark val="none"/>
        <c:minorTickMark val="none"/>
        <c:tickLblPos val="nextTo"/>
        <c:txPr>
          <a:bodyPr/>
          <a:lstStyle/>
          <a:p>
            <a:pPr>
              <a:defRPr sz="1500">
                <a:latin typeface="TH SarabunPSK" pitchFamily="34" charset="-34"/>
                <a:cs typeface="TH SarabunPSK" pitchFamily="34" charset="-34"/>
              </a:defRPr>
            </a:pPr>
            <a:endParaRPr lang="th-TH"/>
          </a:p>
        </c:txPr>
        <c:crossAx val="84511744"/>
        <c:crosses val="autoZero"/>
        <c:auto val="1"/>
        <c:lblAlgn val="ctr"/>
        <c:lblOffset val="100"/>
        <c:noMultiLvlLbl val="0"/>
      </c:catAx>
      <c:valAx>
        <c:axId val="8451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451020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 orientation="landscape" horizontalDpi="0" verticalDpi="0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'4.ผล NT'!$B$15</c:f>
              <c:strCache>
                <c:ptCount val="1"/>
                <c:pt idx="0">
                  <c:v>ด้านภาษา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'4.ผล NT'!$G$14:$J$14</c:f>
              <c:strCache>
                <c:ptCount val="4"/>
                <c:pt idx="0">
                  <c:v>ปรับปรุง</c:v>
                </c:pt>
                <c:pt idx="1">
                  <c:v>พอใช้</c:v>
                </c:pt>
                <c:pt idx="2">
                  <c:v>ดี</c:v>
                </c:pt>
                <c:pt idx="3">
                  <c:v>ดีมาก</c:v>
                </c:pt>
              </c:strCache>
            </c:strRef>
          </c:cat>
          <c:val>
            <c:numRef>
              <c:f>'4.ผล NT'!$G$15:$J$15</c:f>
              <c:numCache>
                <c:formatCode>0.00</c:formatCode>
                <c:ptCount val="4"/>
              </c:numCache>
            </c:numRef>
          </c:val>
        </c:ser>
        <c:ser>
          <c:idx val="1"/>
          <c:order val="1"/>
          <c:tx>
            <c:strRef>
              <c:f>'4.ผล NT'!$B$16</c:f>
              <c:strCache>
                <c:ptCount val="1"/>
                <c:pt idx="0">
                  <c:v>ด้านคำนวณ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'4.ผล NT'!$G$16:$J$16</c:f>
              <c:numCache>
                <c:formatCode>0.00</c:formatCode>
                <c:ptCount val="4"/>
              </c:numCache>
            </c:numRef>
          </c:val>
        </c:ser>
        <c:ser>
          <c:idx val="2"/>
          <c:order val="2"/>
          <c:tx>
            <c:strRef>
              <c:f>'4.ผล NT'!$B$17</c:f>
              <c:strCache>
                <c:ptCount val="1"/>
                <c:pt idx="0">
                  <c:v>ด้านเหตุผล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'4.ผล NT'!$G$17:$J$17</c:f>
              <c:numCache>
                <c:formatCode>0.00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78944512"/>
        <c:axId val="78954496"/>
      </c:barChart>
      <c:catAx>
        <c:axId val="78944512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sz="14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th-TH"/>
          </a:p>
        </c:txPr>
        <c:crossAx val="78954496"/>
        <c:crosses val="autoZero"/>
        <c:auto val="1"/>
        <c:lblAlgn val="ctr"/>
        <c:lblOffset val="100"/>
        <c:noMultiLvlLbl val="0"/>
      </c:catAx>
      <c:valAx>
        <c:axId val="78954496"/>
        <c:scaling>
          <c:orientation val="minMax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sz="1200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th-TH"/>
          </a:p>
        </c:txPr>
        <c:crossAx val="78944512"/>
        <c:crosses val="autoZero"/>
        <c:crossBetween val="between"/>
      </c:valAx>
    </c:plotArea>
    <c:legend>
      <c:legendPos val="b"/>
      <c:layout/>
      <c:overlay val="0"/>
      <c:txPr>
        <a:bodyPr/>
        <a:lstStyle/>
        <a:p>
          <a:pPr>
            <a:defRPr sz="1400">
              <a:latin typeface="TH SarabunPSK" panose="020B0500040200020003" pitchFamily="34" charset="-34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accent4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r>
              <a:rPr lang="th-TH">
                <a:latin typeface="TH SarabunPSK" panose="020B0500040200020003" pitchFamily="34" charset="-34"/>
                <a:cs typeface="TH SarabunPSK" panose="020B0500040200020003" pitchFamily="34" charset="-34"/>
              </a:rPr>
              <a:t>ชั้นประถมศึกษาปีที่</a:t>
            </a:r>
            <a:r>
              <a:rPr lang="th-TH" baseline="0">
                <a:latin typeface="TH SarabunPSK" panose="020B0500040200020003" pitchFamily="34" charset="-34"/>
                <a:cs typeface="TH SarabunPSK" panose="020B0500040200020003" pitchFamily="34" charset="-34"/>
              </a:rPr>
              <a:t> 6</a:t>
            </a:r>
            <a:endParaRPr lang="th-TH">
              <a:latin typeface="TH SarabunPSK" panose="020B0500040200020003" pitchFamily="34" charset="-34"/>
              <a:cs typeface="TH SarabunPSK" panose="020B0500040200020003" pitchFamily="34" charset="-34"/>
            </a:endParaRP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'5.ผล Onet '!$B$7</c:f>
              <c:strCache>
                <c:ptCount val="1"/>
                <c:pt idx="0">
                  <c:v>ระดับประเทศ</c:v>
                </c:pt>
              </c:strCache>
            </c:strRef>
          </c:tx>
          <c:invertIfNegative val="0"/>
          <c:dLbls>
            <c:delete val="1"/>
          </c:dLbls>
          <c:cat>
            <c:strRef>
              <c:f>('5.ผล Onet '!$C$5:$G$5,'5.ผล Onet '!$H$5:$H$6)</c:f>
              <c:strCache>
                <c:ptCount val="6"/>
                <c:pt idx="0">
                  <c:v>ภาษาไทย</c:v>
                </c:pt>
                <c:pt idx="1">
                  <c:v>สังคมศึกษา</c:v>
                </c:pt>
                <c:pt idx="2">
                  <c:v>ภาษาอังกฤษ</c:v>
                </c:pt>
                <c:pt idx="3">
                  <c:v>คณิตศาสตร์</c:v>
                </c:pt>
                <c:pt idx="4">
                  <c:v>วิทยาศาสตร์</c:v>
                </c:pt>
                <c:pt idx="5">
                  <c:v>คะแนนรวมเฉลี่ย</c:v>
                </c:pt>
              </c:strCache>
            </c:strRef>
          </c:cat>
          <c:val>
            <c:numRef>
              <c:f>'5.ผล Onet '!$C$7:$H$7</c:f>
              <c:numCache>
                <c:formatCode>0.00</c:formatCode>
                <c:ptCount val="6"/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'5.ผล Onet '!$B$8</c:f>
              <c:strCache>
                <c:ptCount val="1"/>
                <c:pt idx="0">
                  <c:v>ระดับสังกัด สพฐ.</c:v>
                </c:pt>
              </c:strCache>
            </c:strRef>
          </c:tx>
          <c:invertIfNegative val="0"/>
          <c:dLbls>
            <c:delete val="1"/>
          </c:dLbls>
          <c:val>
            <c:numRef>
              <c:f>'5.ผล Onet '!$C$8:$H$8</c:f>
              <c:numCache>
                <c:formatCode>0.00</c:formatCode>
                <c:ptCount val="6"/>
                <c:pt idx="5">
                  <c:v>0</c:v>
                </c:pt>
              </c:numCache>
            </c:numRef>
          </c:val>
        </c:ser>
        <c:ser>
          <c:idx val="2"/>
          <c:order val="2"/>
          <c:tx>
            <c:strRef>
              <c:f>'5.ผล Onet '!$B$9</c:f>
              <c:strCache>
                <c:ptCount val="1"/>
                <c:pt idx="0">
                  <c:v>สพป.พะเยา เขต 2</c:v>
                </c:pt>
              </c:strCache>
            </c:strRef>
          </c:tx>
          <c:invertIfNegative val="0"/>
          <c:dLbls>
            <c:delete val="1"/>
          </c:dLbls>
          <c:val>
            <c:numRef>
              <c:f>'5.ผล Onet '!$C$9:$H$9</c:f>
              <c:numCache>
                <c:formatCode>0.00</c:formatCode>
                <c:ptCount val="6"/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'5.ผล Onet '!$B$10</c:f>
              <c:strCache>
                <c:ptCount val="1"/>
                <c:pt idx="0">
                  <c:v>ระดับโรงเรียน</c:v>
                </c:pt>
              </c:strCache>
            </c:strRef>
          </c:tx>
          <c:invertIfNegative val="0"/>
          <c:dLbls>
            <c:delete val="1"/>
          </c:dLbls>
          <c:val>
            <c:numRef>
              <c:f>'5.ผล Onet '!$C$10:$H$10</c:f>
              <c:numCache>
                <c:formatCode>0.00</c:formatCode>
                <c:ptCount val="6"/>
                <c:pt idx="5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79051008"/>
        <c:axId val="79073280"/>
      </c:barChart>
      <c:catAx>
        <c:axId val="79051008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sz="14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th-TH"/>
          </a:p>
        </c:txPr>
        <c:crossAx val="79073280"/>
        <c:crosses val="autoZero"/>
        <c:auto val="1"/>
        <c:lblAlgn val="ctr"/>
        <c:lblOffset val="100"/>
        <c:noMultiLvlLbl val="0"/>
      </c:catAx>
      <c:valAx>
        <c:axId val="79073280"/>
        <c:scaling>
          <c:orientation val="minMax"/>
        </c:scaling>
        <c:delete val="1"/>
        <c:axPos val="l"/>
        <c:numFmt formatCode="0.00" sourceLinked="1"/>
        <c:majorTickMark val="none"/>
        <c:minorTickMark val="none"/>
        <c:tickLblPos val="nextTo"/>
        <c:crossAx val="79051008"/>
        <c:crosses val="autoZero"/>
        <c:crossBetween val="between"/>
      </c:valAx>
    </c:plotArea>
    <c:legend>
      <c:legendPos val="t"/>
      <c:layout/>
      <c:overlay val="0"/>
      <c:txPr>
        <a:bodyPr/>
        <a:lstStyle/>
        <a:p>
          <a:pPr>
            <a:defRPr sz="1600" b="0">
              <a:latin typeface="TH SarabunPSK" panose="020B0500040200020003" pitchFamily="34" charset="-34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accent2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r>
              <a:rPr lang="th-TH">
                <a:latin typeface="TH SarabunPSK" panose="020B0500040200020003" pitchFamily="34" charset="-34"/>
                <a:cs typeface="TH SarabunPSK" panose="020B0500040200020003" pitchFamily="34" charset="-34"/>
              </a:rPr>
              <a:t>ชั้นมัธยมศึกษาปีที่ 3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'5.ผล Onet '!$B$15</c:f>
              <c:strCache>
                <c:ptCount val="1"/>
                <c:pt idx="0">
                  <c:v>ระดับประเทศ</c:v>
                </c:pt>
              </c:strCache>
            </c:strRef>
          </c:tx>
          <c:invertIfNegative val="0"/>
          <c:dLbls>
            <c:delete val="1"/>
          </c:dLbls>
          <c:cat>
            <c:strRef>
              <c:f>('5.ผล Onet '!$C$13:$G$13,'5.ผล Onet '!$H$13:$H$14)</c:f>
              <c:strCache>
                <c:ptCount val="6"/>
                <c:pt idx="0">
                  <c:v>ภาษาไทย</c:v>
                </c:pt>
                <c:pt idx="1">
                  <c:v>สังคมศึกษา</c:v>
                </c:pt>
                <c:pt idx="2">
                  <c:v>ภาษาอังกฤษ</c:v>
                </c:pt>
                <c:pt idx="3">
                  <c:v>คณิตศาสตร์</c:v>
                </c:pt>
                <c:pt idx="4">
                  <c:v>วิทยาศาสตร์</c:v>
                </c:pt>
                <c:pt idx="5">
                  <c:v>คะแนนรวมเฉลี่ย</c:v>
                </c:pt>
              </c:strCache>
            </c:strRef>
          </c:cat>
          <c:val>
            <c:numRef>
              <c:f>'5.ผล Onet '!$C$15:$H$15</c:f>
              <c:numCache>
                <c:formatCode>0.00</c:formatCode>
                <c:ptCount val="6"/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'5.ผล Onet '!$B$16</c:f>
              <c:strCache>
                <c:ptCount val="1"/>
                <c:pt idx="0">
                  <c:v>ระดับสังกัด สพฐ.</c:v>
                </c:pt>
              </c:strCache>
            </c:strRef>
          </c:tx>
          <c:invertIfNegative val="0"/>
          <c:dLbls>
            <c:delete val="1"/>
          </c:dLbls>
          <c:cat>
            <c:strRef>
              <c:f>('5.ผล Onet '!$C$13:$G$13,'5.ผล Onet '!$H$13:$H$14)</c:f>
              <c:strCache>
                <c:ptCount val="6"/>
                <c:pt idx="0">
                  <c:v>ภาษาไทย</c:v>
                </c:pt>
                <c:pt idx="1">
                  <c:v>สังคมศึกษา</c:v>
                </c:pt>
                <c:pt idx="2">
                  <c:v>ภาษาอังกฤษ</c:v>
                </c:pt>
                <c:pt idx="3">
                  <c:v>คณิตศาสตร์</c:v>
                </c:pt>
                <c:pt idx="4">
                  <c:v>วิทยาศาสตร์</c:v>
                </c:pt>
                <c:pt idx="5">
                  <c:v>คะแนนรวมเฉลี่ย</c:v>
                </c:pt>
              </c:strCache>
            </c:strRef>
          </c:cat>
          <c:val>
            <c:numRef>
              <c:f>'5.ผล Onet '!$C$16:$H$16</c:f>
              <c:numCache>
                <c:formatCode>0.00</c:formatCode>
                <c:ptCount val="6"/>
                <c:pt idx="5">
                  <c:v>0</c:v>
                </c:pt>
              </c:numCache>
            </c:numRef>
          </c:val>
        </c:ser>
        <c:ser>
          <c:idx val="2"/>
          <c:order val="2"/>
          <c:tx>
            <c:strRef>
              <c:f>'5.ผล Onet '!$B$17</c:f>
              <c:strCache>
                <c:ptCount val="1"/>
                <c:pt idx="0">
                  <c:v>สพป.พะเยา เขต 2</c:v>
                </c:pt>
              </c:strCache>
            </c:strRef>
          </c:tx>
          <c:invertIfNegative val="0"/>
          <c:dLbls>
            <c:delete val="1"/>
          </c:dLbls>
          <c:cat>
            <c:strRef>
              <c:f>('5.ผล Onet '!$C$13:$G$13,'5.ผล Onet '!$H$13:$H$14)</c:f>
              <c:strCache>
                <c:ptCount val="6"/>
                <c:pt idx="0">
                  <c:v>ภาษาไทย</c:v>
                </c:pt>
                <c:pt idx="1">
                  <c:v>สังคมศึกษา</c:v>
                </c:pt>
                <c:pt idx="2">
                  <c:v>ภาษาอังกฤษ</c:v>
                </c:pt>
                <c:pt idx="3">
                  <c:v>คณิตศาสตร์</c:v>
                </c:pt>
                <c:pt idx="4">
                  <c:v>วิทยาศาสตร์</c:v>
                </c:pt>
                <c:pt idx="5">
                  <c:v>คะแนนรวมเฉลี่ย</c:v>
                </c:pt>
              </c:strCache>
            </c:strRef>
          </c:cat>
          <c:val>
            <c:numRef>
              <c:f>'5.ผล Onet '!$C$17:$H$17</c:f>
              <c:numCache>
                <c:formatCode>0.00</c:formatCode>
                <c:ptCount val="6"/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'5.ผล Onet '!$B$18</c:f>
              <c:strCache>
                <c:ptCount val="1"/>
                <c:pt idx="0">
                  <c:v>ระดับโรงเรียน</c:v>
                </c:pt>
              </c:strCache>
            </c:strRef>
          </c:tx>
          <c:invertIfNegative val="0"/>
          <c:dLbls>
            <c:delete val="1"/>
          </c:dLbls>
          <c:cat>
            <c:strRef>
              <c:f>('5.ผล Onet '!$C$13:$G$13,'5.ผล Onet '!$H$13:$H$14)</c:f>
              <c:strCache>
                <c:ptCount val="6"/>
                <c:pt idx="0">
                  <c:v>ภาษาไทย</c:v>
                </c:pt>
                <c:pt idx="1">
                  <c:v>สังคมศึกษา</c:v>
                </c:pt>
                <c:pt idx="2">
                  <c:v>ภาษาอังกฤษ</c:v>
                </c:pt>
                <c:pt idx="3">
                  <c:v>คณิตศาสตร์</c:v>
                </c:pt>
                <c:pt idx="4">
                  <c:v>วิทยาศาสตร์</c:v>
                </c:pt>
                <c:pt idx="5">
                  <c:v>คะแนนรวมเฉลี่ย</c:v>
                </c:pt>
              </c:strCache>
            </c:strRef>
          </c:cat>
          <c:val>
            <c:numRef>
              <c:f>'5.ผล Onet '!$C$18:$H$18</c:f>
              <c:numCache>
                <c:formatCode>0.00</c:formatCode>
                <c:ptCount val="6"/>
                <c:pt idx="5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78981760"/>
        <c:axId val="78983552"/>
      </c:barChart>
      <c:catAx>
        <c:axId val="78981760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sz="1400" b="1">
                <a:latin typeface="TH SarabunPSK" panose="020B0500040200020003" pitchFamily="34" charset="-34"/>
                <a:cs typeface="TH SarabunPSK" panose="020B0500040200020003" pitchFamily="34" charset="-34"/>
              </a:defRPr>
            </a:pPr>
            <a:endParaRPr lang="th-TH"/>
          </a:p>
        </c:txPr>
        <c:crossAx val="78983552"/>
        <c:crosses val="autoZero"/>
        <c:auto val="1"/>
        <c:lblAlgn val="ctr"/>
        <c:lblOffset val="100"/>
        <c:noMultiLvlLbl val="0"/>
      </c:catAx>
      <c:valAx>
        <c:axId val="78983552"/>
        <c:scaling>
          <c:orientation val="minMax"/>
        </c:scaling>
        <c:delete val="1"/>
        <c:axPos val="l"/>
        <c:numFmt formatCode="0.00" sourceLinked="1"/>
        <c:majorTickMark val="none"/>
        <c:minorTickMark val="none"/>
        <c:tickLblPos val="nextTo"/>
        <c:crossAx val="78981760"/>
        <c:crosses val="autoZero"/>
        <c:crossBetween val="between"/>
      </c:valAx>
    </c:plotArea>
    <c:legend>
      <c:legendPos val="t"/>
      <c:overlay val="0"/>
      <c:txPr>
        <a:bodyPr/>
        <a:lstStyle/>
        <a:p>
          <a:pPr>
            <a:defRPr sz="1600">
              <a:latin typeface="TH SarabunPSK" panose="020B0500040200020003" pitchFamily="34" charset="-34"/>
              <a:cs typeface="TH SarabunPSK" panose="020B0500040200020003" pitchFamily="34" charset="-34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th-TH" sz="1600" b="1" i="0" baseline="0">
                <a:effectLst/>
              </a:rPr>
              <a:t>ร้อยละของนักเรียนที่มีผลการประเมินคุณลักษณะอันพึงประสงค์</a:t>
            </a:r>
          </a:p>
          <a:p>
            <a:pPr>
              <a:defRPr sz="1600"/>
            </a:pPr>
            <a:r>
              <a:rPr lang="th-TH" sz="1600" b="1" i="0" baseline="0">
                <a:effectLst/>
              </a:rPr>
              <a:t>จำแนกตามระดับคุณภาพ  ปีการศึกษา </a:t>
            </a:r>
            <a:r>
              <a:rPr lang="en-US" sz="1600" b="1" i="0" baseline="0">
                <a:effectLst/>
              </a:rPr>
              <a:t>2559</a:t>
            </a:r>
            <a:r>
              <a:rPr lang="th-TH" sz="1600" b="1" i="0" baseline="0">
                <a:effectLst/>
              </a:rPr>
              <a:t>  </a:t>
            </a:r>
            <a:endParaRPr lang="th-TH" sz="1600">
              <a:effectLst/>
            </a:endParaRPr>
          </a:p>
        </c:rich>
      </c:tx>
      <c:overlay val="0"/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'3.ผลสัมฤทธิ์'!$C$27</c:f>
              <c:strCache>
                <c:ptCount val="1"/>
                <c:pt idx="0">
                  <c:v>ดี่เยี่ยม</c:v>
                </c:pt>
              </c:strCache>
            </c:strRef>
          </c:tx>
          <c:invertIfNegative val="0"/>
          <c:cat>
            <c:strRef>
              <c:f>('3.ผลสัมฤทธิ์'!$A$29:$A$34,'3.ผลสัมฤทธิ์'!$A$36:$A$38,'3.ผลสัมฤทธิ์'!$A$40)</c:f>
              <c:strCache>
                <c:ptCount val="10"/>
                <c:pt idx="0">
                  <c:v>ป.1</c:v>
                </c:pt>
                <c:pt idx="1">
                  <c:v>ป.2</c:v>
                </c:pt>
                <c:pt idx="2">
                  <c:v>ป.3</c:v>
                </c:pt>
                <c:pt idx="3">
                  <c:v>ป.4</c:v>
                </c:pt>
                <c:pt idx="4">
                  <c:v>ป.5</c:v>
                </c:pt>
                <c:pt idx="5">
                  <c:v>ป.6</c:v>
                </c:pt>
                <c:pt idx="6">
                  <c:v>ม.1</c:v>
                </c:pt>
                <c:pt idx="7">
                  <c:v>ม.2</c:v>
                </c:pt>
                <c:pt idx="8">
                  <c:v>ม.3</c:v>
                </c:pt>
                <c:pt idx="9">
                  <c:v>รวมทั้งสิ้น</c:v>
                </c:pt>
              </c:strCache>
            </c:strRef>
          </c:cat>
          <c:val>
            <c:numRef>
              <c:f>('3.ผลสัมฤทธิ์'!$D$29:$D$34,'3.ผลสัมฤทธิ์'!$D$36:$D$38,'3.ผลสัมฤทธิ์'!$D$40)</c:f>
              <c:numCache>
                <c:formatCode>0.00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strRef>
              <c:f>'3.ผลสัมฤทธิ์'!$E$27</c:f>
              <c:strCache>
                <c:ptCount val="1"/>
                <c:pt idx="0">
                  <c:v>ดี</c:v>
                </c:pt>
              </c:strCache>
            </c:strRef>
          </c:tx>
          <c:invertIfNegative val="0"/>
          <c:val>
            <c:numRef>
              <c:f>('3.ผลสัมฤทธิ์'!$F$29:$F$34,'3.ผลสัมฤทธิ์'!$F$36:$F$38,'3.ผลสัมฤทธิ์'!$F$40)</c:f>
              <c:numCache>
                <c:formatCode>0.00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2"/>
          <c:order val="2"/>
          <c:tx>
            <c:strRef>
              <c:f>'3.ผลสัมฤทธิ์'!$G$27</c:f>
              <c:strCache>
                <c:ptCount val="1"/>
                <c:pt idx="0">
                  <c:v>ผ่าน</c:v>
                </c:pt>
              </c:strCache>
            </c:strRef>
          </c:tx>
          <c:invertIfNegative val="0"/>
          <c:val>
            <c:numRef>
              <c:f>('3.ผลสัมฤทธิ์'!$H$29:$H$34,'3.ผลสัมฤทธิ์'!$H$36:$H$38,'3.ผลสัมฤทธิ์'!$H$40)</c:f>
              <c:numCache>
                <c:formatCode>0.00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3"/>
          <c:order val="3"/>
          <c:tx>
            <c:strRef>
              <c:f>'3.ผลสัมฤทธิ์'!$I$27</c:f>
              <c:strCache>
                <c:ptCount val="1"/>
                <c:pt idx="0">
                  <c:v>ไม่ผ่าน</c:v>
                </c:pt>
              </c:strCache>
            </c:strRef>
          </c:tx>
          <c:invertIfNegative val="0"/>
          <c:val>
            <c:numRef>
              <c:f>('3.ผลสัมฤทธิ์'!$J$29:$J$34,'3.ผลสัมฤทธิ์'!$J$36:$J$38,'3.ผลสัมฤทธิ์'!$J$40)</c:f>
              <c:numCache>
                <c:formatCode>0.00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79006336"/>
        <c:axId val="79016320"/>
      </c:barChart>
      <c:catAx>
        <c:axId val="79006336"/>
        <c:scaling>
          <c:orientation val="minMax"/>
        </c:scaling>
        <c:delete val="0"/>
        <c:axPos val="l"/>
        <c:majorTickMark val="none"/>
        <c:minorTickMark val="none"/>
        <c:tickLblPos val="nextTo"/>
        <c:crossAx val="79016320"/>
        <c:crosses val="autoZero"/>
        <c:auto val="1"/>
        <c:lblAlgn val="ctr"/>
        <c:lblOffset val="100"/>
        <c:noMultiLvlLbl val="0"/>
      </c:catAx>
      <c:valAx>
        <c:axId val="79016320"/>
        <c:scaling>
          <c:orientation val="minMax"/>
        </c:scaling>
        <c:delete val="0"/>
        <c:axPos val="b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7900633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txPr>
    <a:bodyPr/>
    <a:lstStyle/>
    <a:p>
      <a:pPr>
        <a:defRPr sz="1400" b="1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th-TH" sz="1600" b="1" i="0" baseline="0">
                <a:effectLst/>
              </a:rPr>
              <a:t>ร้อยละของนักเรียนที่มีผลการประเมินการอ่าน คิดวิเคราะห์และเขียน</a:t>
            </a:r>
            <a:endParaRPr lang="th-TH" sz="1600">
              <a:effectLst/>
            </a:endParaRPr>
          </a:p>
          <a:p>
            <a:pPr>
              <a:defRPr sz="1600"/>
            </a:pPr>
            <a:r>
              <a:rPr lang="th-TH" sz="1600" b="1" i="0" baseline="0">
                <a:effectLst/>
              </a:rPr>
              <a:t>จำแนกตามระดับคุณภาพ  ปีการศึกษา </a:t>
            </a:r>
            <a:r>
              <a:rPr lang="en-US" sz="1600" b="1" i="0" baseline="0">
                <a:effectLst/>
              </a:rPr>
              <a:t>2559</a:t>
            </a:r>
            <a:r>
              <a:rPr lang="th-TH" sz="1600" b="1" i="0" baseline="0">
                <a:effectLst/>
              </a:rPr>
              <a:t>  </a:t>
            </a:r>
            <a:endParaRPr lang="th-TH" sz="1600">
              <a:effectLst/>
            </a:endParaRPr>
          </a:p>
        </c:rich>
      </c:tx>
      <c:overlay val="0"/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'3.ผลสัมฤทธิ์'!$C$50</c:f>
              <c:strCache>
                <c:ptCount val="1"/>
                <c:pt idx="0">
                  <c:v>ดี่เยี่ยม</c:v>
                </c:pt>
              </c:strCache>
            </c:strRef>
          </c:tx>
          <c:invertIfNegative val="0"/>
          <c:cat>
            <c:strRef>
              <c:f>('3.ผลสัมฤทธิ์'!$A$52,'3.ผลสัมฤทธิ์'!$A$53,'3.ผลสัมฤทธิ์'!$A$54,'3.ผลสัมฤทธิ์'!$A$55,'3.ผลสัมฤทธิ์'!$A$56,'3.ผลสัมฤทธิ์'!$A$57,'3.ผลสัมฤทธิ์'!$A$59,'3.ผลสัมฤทธิ์'!$A$60,'3.ผลสัมฤทธิ์'!$A$61,'3.ผลสัมฤทธิ์'!$A$63)</c:f>
              <c:strCache>
                <c:ptCount val="10"/>
                <c:pt idx="0">
                  <c:v>ป.1</c:v>
                </c:pt>
                <c:pt idx="1">
                  <c:v>ป.2</c:v>
                </c:pt>
                <c:pt idx="2">
                  <c:v>ป.3</c:v>
                </c:pt>
                <c:pt idx="3">
                  <c:v>ป.4</c:v>
                </c:pt>
                <c:pt idx="4">
                  <c:v>ป.5</c:v>
                </c:pt>
                <c:pt idx="5">
                  <c:v>ป.6</c:v>
                </c:pt>
                <c:pt idx="6">
                  <c:v>ม.1</c:v>
                </c:pt>
                <c:pt idx="7">
                  <c:v>ม.2</c:v>
                </c:pt>
                <c:pt idx="8">
                  <c:v>ม.3</c:v>
                </c:pt>
                <c:pt idx="9">
                  <c:v>รวมทั้งสิ้น</c:v>
                </c:pt>
              </c:strCache>
            </c:strRef>
          </c:cat>
          <c:val>
            <c:numRef>
              <c:f>('3.ผลสัมฤทธิ์'!$D$52,'3.ผลสัมฤทธิ์'!$D$53,'3.ผลสัมฤทธิ์'!$D$54,'3.ผลสัมฤทธิ์'!$D$55,'3.ผลสัมฤทธิ์'!$D$56,'3.ผลสัมฤทธิ์'!$D$57,'3.ผลสัมฤทธิ์'!$D$59,'3.ผลสัมฤทธิ์'!$D$60,'3.ผลสัมฤทธิ์'!$D$61,'3.ผลสัมฤทธิ์'!$D$63)</c:f>
              <c:numCache>
                <c:formatCode>0.00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strRef>
              <c:f>'3.ผลสัมฤทธิ์'!$E$50</c:f>
              <c:strCache>
                <c:ptCount val="1"/>
                <c:pt idx="0">
                  <c:v>ดี</c:v>
                </c:pt>
              </c:strCache>
            </c:strRef>
          </c:tx>
          <c:invertIfNegative val="0"/>
          <c:val>
            <c:numRef>
              <c:f>('3.ผลสัมฤทธิ์'!$F$52,'3.ผลสัมฤทธิ์'!$F$53,'3.ผลสัมฤทธิ์'!$F$54,'3.ผลสัมฤทธิ์'!$F$55,'3.ผลสัมฤทธิ์'!$F$56,'3.ผลสัมฤทธิ์'!$F$57,'3.ผลสัมฤทธิ์'!$F$59,'3.ผลสัมฤทธิ์'!$F$60,'3.ผลสัมฤทธิ์'!$F$61,'3.ผลสัมฤทธิ์'!$F$63)</c:f>
              <c:numCache>
                <c:formatCode>0.00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2"/>
          <c:order val="2"/>
          <c:tx>
            <c:strRef>
              <c:f>'3.ผลสัมฤทธิ์'!$G$50</c:f>
              <c:strCache>
                <c:ptCount val="1"/>
                <c:pt idx="0">
                  <c:v>ผ่าน</c:v>
                </c:pt>
              </c:strCache>
            </c:strRef>
          </c:tx>
          <c:invertIfNegative val="0"/>
          <c:val>
            <c:numRef>
              <c:f>('3.ผลสัมฤทธิ์'!$H$52,'3.ผลสัมฤทธิ์'!$H$53,'3.ผลสัมฤทธิ์'!$H$54,'3.ผลสัมฤทธิ์'!$H$55,'3.ผลสัมฤทธิ์'!$H$56,'3.ผลสัมฤทธิ์'!$H$57,'3.ผลสัมฤทธิ์'!$H$59,'3.ผลสัมฤทธิ์'!$H$60,'3.ผลสัมฤทธิ์'!$H$61,'3.ผลสัมฤทธิ์'!$H$63)</c:f>
              <c:numCache>
                <c:formatCode>0.00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3"/>
          <c:order val="3"/>
          <c:tx>
            <c:strRef>
              <c:f>'3.ผลสัมฤทธิ์'!$I$50</c:f>
              <c:strCache>
                <c:ptCount val="1"/>
                <c:pt idx="0">
                  <c:v>ไม่ผ่าน</c:v>
                </c:pt>
              </c:strCache>
            </c:strRef>
          </c:tx>
          <c:invertIfNegative val="0"/>
          <c:val>
            <c:numRef>
              <c:f>('3.ผลสัมฤทธิ์'!$J$52,'3.ผลสัมฤทธิ์'!$J$53,'3.ผลสัมฤทธิ์'!$J$54,'3.ผลสัมฤทธิ์'!$J$55,'3.ผลสัมฤทธิ์'!$J$56,'3.ผลสัมฤทธิ์'!$J$57,'3.ผลสัมฤทธิ์'!$J$59,'3.ผลสัมฤทธิ์'!$J$60,'3.ผลสัมฤทธิ์'!$J$61,'3.ผลสัมฤทธิ์'!$J$63)</c:f>
              <c:numCache>
                <c:formatCode>0.00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90196608"/>
        <c:axId val="90198400"/>
      </c:barChart>
      <c:catAx>
        <c:axId val="90196608"/>
        <c:scaling>
          <c:orientation val="minMax"/>
        </c:scaling>
        <c:delete val="0"/>
        <c:axPos val="l"/>
        <c:majorTickMark val="none"/>
        <c:minorTickMark val="none"/>
        <c:tickLblPos val="nextTo"/>
        <c:crossAx val="90198400"/>
        <c:crosses val="autoZero"/>
        <c:auto val="1"/>
        <c:lblAlgn val="ctr"/>
        <c:lblOffset val="100"/>
        <c:noMultiLvlLbl val="0"/>
      </c:catAx>
      <c:valAx>
        <c:axId val="90198400"/>
        <c:scaling>
          <c:orientation val="minMax"/>
        </c:scaling>
        <c:delete val="0"/>
        <c:axPos val="b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019660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txPr>
    <a:bodyPr/>
    <a:lstStyle/>
    <a:p>
      <a:pPr>
        <a:defRPr sz="1400" b="1">
          <a:latin typeface="TH SarabunPSK" panose="020B0500040200020003" pitchFamily="34" charset="-34"/>
          <a:cs typeface="TH SarabunPSK" panose="020B0500040200020003" pitchFamily="34" charset="-34"/>
        </a:defRPr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5464713215819934"/>
          <c:y val="0.16340733001010876"/>
          <c:w val="0.69858235739590391"/>
          <c:h val="0.66576408029268219"/>
        </c:manualLayout>
      </c:layout>
      <c:bar3DChart>
        <c:barDir val="bar"/>
        <c:grouping val="clustered"/>
        <c:varyColors val="0"/>
        <c:ser>
          <c:idx val="1"/>
          <c:order val="0"/>
          <c:tx>
            <c:strRef>
              <c:f>'6.ประกันภายใน'!$E$4:$F$4</c:f>
              <c:strCache>
                <c:ptCount val="1"/>
                <c:pt idx="0">
                  <c:v>ปีการศึกษา 2558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txPr>
              <a:bodyPr/>
              <a:lstStyle/>
              <a:p>
                <a:pPr>
                  <a:defRPr sz="1050"/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('6.ประกันภายใน'!$A$6:$A$13,'6.ประกันภายใน'!$B$14)</c:f>
              <c:strCache>
                <c:ptCount val="9"/>
                <c:pt idx="0">
                  <c:v>องค์ประกอบที่ 1</c:v>
                </c:pt>
                <c:pt idx="1">
                  <c:v>องค์ประกอบที่ 2</c:v>
                </c:pt>
                <c:pt idx="2">
                  <c:v>องค์ประกอบที่ 3</c:v>
                </c:pt>
                <c:pt idx="3">
                  <c:v>องค์ประกอบที่ 4</c:v>
                </c:pt>
                <c:pt idx="4">
                  <c:v>องค์ประกอบที่ 5</c:v>
                </c:pt>
                <c:pt idx="5">
                  <c:v>องค์ประกอบที่ 6</c:v>
                </c:pt>
                <c:pt idx="6">
                  <c:v>องค์ประกอบที่ 7</c:v>
                </c:pt>
                <c:pt idx="7">
                  <c:v>องค์ประกอบที่ 8</c:v>
                </c:pt>
                <c:pt idx="8">
                  <c:v>ผลการประเมินรวมเฉลี่ย</c:v>
                </c:pt>
              </c:strCache>
            </c:strRef>
          </c:cat>
          <c:val>
            <c:numRef>
              <c:f>'6.ประกันภายใน'!$E$6:$E$14</c:f>
              <c:numCache>
                <c:formatCode>General</c:formatCode>
                <c:ptCount val="9"/>
                <c:pt idx="8" formatCode="0.00">
                  <c:v>0</c:v>
                </c:pt>
              </c:numCache>
            </c:numRef>
          </c:val>
        </c:ser>
        <c:ser>
          <c:idx val="0"/>
          <c:order val="1"/>
          <c:tx>
            <c:strRef>
              <c:f>'6.ประกันภายใน'!$C$4:$D$4</c:f>
              <c:strCache>
                <c:ptCount val="1"/>
                <c:pt idx="0">
                  <c:v>ปีการศึกษา 2559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txPr>
              <a:bodyPr/>
              <a:lstStyle/>
              <a:p>
                <a:pPr>
                  <a:defRPr sz="1050"/>
                </a:pPr>
                <a:endParaRPr lang="th-TH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('6.ประกันภายใน'!$A$6:$A$13,'6.ประกันภายใน'!$B$14)</c:f>
              <c:strCache>
                <c:ptCount val="9"/>
                <c:pt idx="0">
                  <c:v>องค์ประกอบที่ 1</c:v>
                </c:pt>
                <c:pt idx="1">
                  <c:v>องค์ประกอบที่ 2</c:v>
                </c:pt>
                <c:pt idx="2">
                  <c:v>องค์ประกอบที่ 3</c:v>
                </c:pt>
                <c:pt idx="3">
                  <c:v>องค์ประกอบที่ 4</c:v>
                </c:pt>
                <c:pt idx="4">
                  <c:v>องค์ประกอบที่ 5</c:v>
                </c:pt>
                <c:pt idx="5">
                  <c:v>องค์ประกอบที่ 6</c:v>
                </c:pt>
                <c:pt idx="6">
                  <c:v>องค์ประกอบที่ 7</c:v>
                </c:pt>
                <c:pt idx="7">
                  <c:v>องค์ประกอบที่ 8</c:v>
                </c:pt>
                <c:pt idx="8">
                  <c:v>ผลการประเมินรวมเฉลี่ย</c:v>
                </c:pt>
              </c:strCache>
            </c:strRef>
          </c:cat>
          <c:val>
            <c:numRef>
              <c:f>'6.ประกันภายใน'!$C$6:$C$14</c:f>
              <c:numCache>
                <c:formatCode>General</c:formatCode>
                <c:ptCount val="9"/>
                <c:pt idx="8" formatCode="0.0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shape val="box"/>
        <c:axId val="90233088"/>
        <c:axId val="90513408"/>
        <c:axId val="0"/>
      </c:bar3DChart>
      <c:catAx>
        <c:axId val="90233088"/>
        <c:scaling>
          <c:orientation val="minMax"/>
        </c:scaling>
        <c:delete val="0"/>
        <c:axPos val="l"/>
        <c:majorTickMark val="none"/>
        <c:minorTickMark val="none"/>
        <c:tickLblPos val="nextTo"/>
        <c:txPr>
          <a:bodyPr/>
          <a:lstStyle/>
          <a:p>
            <a:pPr>
              <a:defRPr sz="1500">
                <a:latin typeface="TH SarabunPSK" pitchFamily="34" charset="-34"/>
                <a:cs typeface="TH SarabunPSK" pitchFamily="34" charset="-34"/>
              </a:defRPr>
            </a:pPr>
            <a:endParaRPr lang="th-TH"/>
          </a:p>
        </c:txPr>
        <c:crossAx val="90513408"/>
        <c:crosses val="autoZero"/>
        <c:auto val="1"/>
        <c:lblAlgn val="ctr"/>
        <c:lblOffset val="100"/>
        <c:noMultiLvlLbl val="0"/>
      </c:catAx>
      <c:valAx>
        <c:axId val="90513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023308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 orientation="landscape" horizontalDpi="0" verticalDpi="0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9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6" Type="http://schemas.openxmlformats.org/officeDocument/2006/relationships/chart" Target="../charts/chart22.xml"/><Relationship Id="rId5" Type="http://schemas.openxmlformats.org/officeDocument/2006/relationships/chart" Target="../charts/chart21.xml"/><Relationship Id="rId4" Type="http://schemas.openxmlformats.org/officeDocument/2006/relationships/chart" Target="../charts/chart2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663349</xdr:colOff>
      <xdr:row>20</xdr:row>
      <xdr:rowOff>119062</xdr:rowOff>
    </xdr:from>
    <xdr:to>
      <xdr:col>6</xdr:col>
      <xdr:colOff>226220</xdr:colOff>
      <xdr:row>31</xdr:row>
      <xdr:rowOff>119062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105833</xdr:colOff>
      <xdr:row>82</xdr:row>
      <xdr:rowOff>263524</xdr:rowOff>
    </xdr:from>
    <xdr:to>
      <xdr:col>6</xdr:col>
      <xdr:colOff>359833</xdr:colOff>
      <xdr:row>95</xdr:row>
      <xdr:rowOff>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169333</xdr:colOff>
      <xdr:row>99</xdr:row>
      <xdr:rowOff>168274</xdr:rowOff>
    </xdr:from>
    <xdr:to>
      <xdr:col>6</xdr:col>
      <xdr:colOff>571499</xdr:colOff>
      <xdr:row>122</xdr:row>
      <xdr:rowOff>23812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199760</xdr:colOff>
      <xdr:row>129</xdr:row>
      <xdr:rowOff>164304</xdr:rowOff>
    </xdr:from>
    <xdr:to>
      <xdr:col>6</xdr:col>
      <xdr:colOff>702469</xdr:colOff>
      <xdr:row>153</xdr:row>
      <xdr:rowOff>83343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161</xdr:row>
      <xdr:rowOff>180974</xdr:rowOff>
    </xdr:from>
    <xdr:to>
      <xdr:col>6</xdr:col>
      <xdr:colOff>628650</xdr:colOff>
      <xdr:row>184</xdr:row>
      <xdr:rowOff>66675</xdr:rowOff>
    </xdr:to>
    <xdr:graphicFrame macro="">
      <xdr:nvGraphicFramePr>
        <xdr:cNvPr id="3" name="แผนภูมิ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228601</xdr:colOff>
      <xdr:row>195</xdr:row>
      <xdr:rowOff>142875</xdr:rowOff>
    </xdr:from>
    <xdr:to>
      <xdr:col>6</xdr:col>
      <xdr:colOff>466725</xdr:colOff>
      <xdr:row>207</xdr:row>
      <xdr:rowOff>114300</xdr:rowOff>
    </xdr:to>
    <xdr:graphicFrame macro="">
      <xdr:nvGraphicFramePr>
        <xdr:cNvPr id="7" name="แผนภูมิ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266700</xdr:colOff>
      <xdr:row>209</xdr:row>
      <xdr:rowOff>1</xdr:rowOff>
    </xdr:from>
    <xdr:to>
      <xdr:col>6</xdr:col>
      <xdr:colOff>457200</xdr:colOff>
      <xdr:row>221</xdr:row>
      <xdr:rowOff>200025</xdr:rowOff>
    </xdr:to>
    <xdr:graphicFrame macro="">
      <xdr:nvGraphicFramePr>
        <xdr:cNvPr id="8" name="แผนภูมิ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190499</xdr:colOff>
      <xdr:row>235</xdr:row>
      <xdr:rowOff>152400</xdr:rowOff>
    </xdr:from>
    <xdr:to>
      <xdr:col>6</xdr:col>
      <xdr:colOff>390524</xdr:colOff>
      <xdr:row>248</xdr:row>
      <xdr:rowOff>228600</xdr:rowOff>
    </xdr:to>
    <xdr:graphicFrame macro="">
      <xdr:nvGraphicFramePr>
        <xdr:cNvPr id="9" name="แผนภูมิ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352425</xdr:colOff>
      <xdr:row>254</xdr:row>
      <xdr:rowOff>19050</xdr:rowOff>
    </xdr:from>
    <xdr:to>
      <xdr:col>6</xdr:col>
      <xdr:colOff>552450</xdr:colOff>
      <xdr:row>267</xdr:row>
      <xdr:rowOff>95250</xdr:rowOff>
    </xdr:to>
    <xdr:graphicFrame macro="">
      <xdr:nvGraphicFramePr>
        <xdr:cNvPr id="10" name="แผนภูมิ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333375</xdr:colOff>
      <xdr:row>270</xdr:row>
      <xdr:rowOff>0</xdr:rowOff>
    </xdr:from>
    <xdr:to>
      <xdr:col>6</xdr:col>
      <xdr:colOff>533400</xdr:colOff>
      <xdr:row>283</xdr:row>
      <xdr:rowOff>76200</xdr:rowOff>
    </xdr:to>
    <xdr:graphicFrame macro="">
      <xdr:nvGraphicFramePr>
        <xdr:cNvPr id="11" name="แผนภูมิ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152400</xdr:colOff>
      <xdr:row>288</xdr:row>
      <xdr:rowOff>142875</xdr:rowOff>
    </xdr:from>
    <xdr:to>
      <xdr:col>6</xdr:col>
      <xdr:colOff>561975</xdr:colOff>
      <xdr:row>301</xdr:row>
      <xdr:rowOff>28575</xdr:rowOff>
    </xdr:to>
    <xdr:graphicFrame macro="">
      <xdr:nvGraphicFramePr>
        <xdr:cNvPr id="12" name="แผนภูมิ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171450</xdr:colOff>
      <xdr:row>302</xdr:row>
      <xdr:rowOff>161925</xdr:rowOff>
    </xdr:from>
    <xdr:to>
      <xdr:col>6</xdr:col>
      <xdr:colOff>561975</xdr:colOff>
      <xdr:row>315</xdr:row>
      <xdr:rowOff>47625</xdr:rowOff>
    </xdr:to>
    <xdr:graphicFrame macro="">
      <xdr:nvGraphicFramePr>
        <xdr:cNvPr id="13" name="แผนภูมิ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247650</xdr:colOff>
      <xdr:row>318</xdr:row>
      <xdr:rowOff>200030</xdr:rowOff>
    </xdr:from>
    <xdr:to>
      <xdr:col>6</xdr:col>
      <xdr:colOff>552450</xdr:colOff>
      <xdr:row>331</xdr:row>
      <xdr:rowOff>247649</xdr:rowOff>
    </xdr:to>
    <xdr:graphicFrame macro="">
      <xdr:nvGraphicFramePr>
        <xdr:cNvPr id="14" name="แผนภูมิ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247650</xdr:colOff>
      <xdr:row>333</xdr:row>
      <xdr:rowOff>200025</xdr:rowOff>
    </xdr:from>
    <xdr:to>
      <xdr:col>6</xdr:col>
      <xdr:colOff>552450</xdr:colOff>
      <xdr:row>346</xdr:row>
      <xdr:rowOff>247644</xdr:rowOff>
    </xdr:to>
    <xdr:graphicFrame macro="">
      <xdr:nvGraphicFramePr>
        <xdr:cNvPr id="15" name="แผนภูมิ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272144</xdr:colOff>
      <xdr:row>351</xdr:row>
      <xdr:rowOff>45893</xdr:rowOff>
    </xdr:from>
    <xdr:to>
      <xdr:col>6</xdr:col>
      <xdr:colOff>476251</xdr:colOff>
      <xdr:row>363</xdr:row>
      <xdr:rowOff>141143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231321</xdr:colOff>
      <xdr:row>365</xdr:row>
      <xdr:rowOff>23813</xdr:rowOff>
    </xdr:from>
    <xdr:to>
      <xdr:col>6</xdr:col>
      <xdr:colOff>557893</xdr:colOff>
      <xdr:row>379</xdr:row>
      <xdr:rowOff>9524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0.07634</cdr:x>
      <cdr:y>0.03394</cdr:y>
    </cdr:from>
    <cdr:to>
      <cdr:x>0.97361</cdr:x>
      <cdr:y>0.2141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0693" y="112568"/>
          <a:ext cx="4121727" cy="59747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th-TH" sz="1600" b="1">
              <a:latin typeface="TH SarabunPSK" pitchFamily="34" charset="-34"/>
              <a:cs typeface="TH SarabunPSK" pitchFamily="34" charset="-34"/>
            </a:rPr>
            <a:t>ผลการประเมินระบบการประกันคุณภาพภายในสถานศึกษา</a:t>
          </a:r>
          <a:r>
            <a:rPr lang="th-TH" sz="1600" b="1" baseline="0">
              <a:latin typeface="TH SarabunPSK" pitchFamily="34" charset="-34"/>
              <a:cs typeface="TH SarabunPSK" pitchFamily="34" charset="-34"/>
            </a:rPr>
            <a:t> </a:t>
          </a:r>
          <a:endParaRPr lang="en-US" sz="1600" b="1" baseline="0">
            <a:latin typeface="TH SarabunPSK" pitchFamily="34" charset="-34"/>
            <a:cs typeface="TH SarabunPSK" pitchFamily="34" charset="-34"/>
          </a:endParaRPr>
        </a:p>
        <a:p xmlns:a="http://schemas.openxmlformats.org/drawingml/2006/main">
          <a:pPr algn="ctr"/>
          <a:r>
            <a:rPr lang="th-TH" sz="1600" b="1" baseline="0">
              <a:latin typeface="TH SarabunPSK" pitchFamily="34" charset="-34"/>
              <a:cs typeface="TH SarabunPSK" pitchFamily="34" charset="-34"/>
            </a:rPr>
            <a:t>ปีการศึกษา </a:t>
          </a:r>
          <a:r>
            <a:rPr lang="en-US" sz="1600" b="1" baseline="0">
              <a:latin typeface="TH SarabunPSK" pitchFamily="34" charset="-34"/>
              <a:cs typeface="TH SarabunPSK" pitchFamily="34" charset="-34"/>
            </a:rPr>
            <a:t>2559</a:t>
          </a:r>
          <a:endParaRPr lang="th-TH" sz="1600" b="1">
            <a:latin typeface="TH SarabunPSK" pitchFamily="34" charset="-34"/>
            <a:cs typeface="TH SarabunPSK" pitchFamily="34" charset="-34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0.09587</cdr:x>
      <cdr:y>0.02369</cdr:y>
    </cdr:from>
    <cdr:to>
      <cdr:x>0.92918</cdr:x>
      <cdr:y>0.18341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550862" y="86519"/>
          <a:ext cx="4788157" cy="583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th-TH" sz="1600" b="1">
              <a:latin typeface="TH SarabunPSK" pitchFamily="34" charset="-34"/>
              <a:cs typeface="TH SarabunPSK" pitchFamily="34" charset="-34"/>
            </a:rPr>
            <a:t>ผลการประเมินระบบการประกันคุณภาพภายในสถานศึกษา</a:t>
          </a:r>
          <a:r>
            <a:rPr lang="th-TH" sz="1600" b="1" baseline="0">
              <a:latin typeface="TH SarabunPSK" pitchFamily="34" charset="-34"/>
              <a:cs typeface="TH SarabunPSK" pitchFamily="34" charset="-34"/>
            </a:rPr>
            <a:t> </a:t>
          </a:r>
          <a:endParaRPr lang="en-US" sz="1600" b="1" baseline="0">
            <a:latin typeface="TH SarabunPSK" pitchFamily="34" charset="-34"/>
            <a:cs typeface="TH SarabunPSK" pitchFamily="34" charset="-34"/>
          </a:endParaRPr>
        </a:p>
        <a:p xmlns:a="http://schemas.openxmlformats.org/drawingml/2006/main">
          <a:pPr algn="ctr"/>
          <a:r>
            <a:rPr lang="th-TH" sz="1600" b="1" baseline="0">
              <a:latin typeface="TH SarabunPSK" pitchFamily="34" charset="-34"/>
              <a:cs typeface="TH SarabunPSK" pitchFamily="34" charset="-34"/>
            </a:rPr>
            <a:t>เปรียบเทียบปีการศึกษา </a:t>
          </a:r>
          <a:r>
            <a:rPr lang="en-US" sz="1600" b="1" baseline="0">
              <a:latin typeface="TH SarabunPSK" pitchFamily="34" charset="-34"/>
              <a:cs typeface="TH SarabunPSK" pitchFamily="34" charset="-34"/>
            </a:rPr>
            <a:t> 2558 - 2559</a:t>
          </a:r>
          <a:endParaRPr lang="th-TH" sz="1600" b="1">
            <a:latin typeface="TH SarabunPSK" pitchFamily="34" charset="-34"/>
            <a:cs typeface="TH SarabunPSK" pitchFamily="34" charset="-34"/>
          </a:endParaRP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9525</xdr:rowOff>
    </xdr:from>
    <xdr:to>
      <xdr:col>7</xdr:col>
      <xdr:colOff>333375</xdr:colOff>
      <xdr:row>20</xdr:row>
      <xdr:rowOff>152399</xdr:rowOff>
    </xdr:to>
    <xdr:graphicFrame macro="">
      <xdr:nvGraphicFramePr>
        <xdr:cNvPr id="3" name="แผนภูมิ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581025</xdr:colOff>
      <xdr:row>24</xdr:row>
      <xdr:rowOff>0</xdr:rowOff>
    </xdr:from>
    <xdr:to>
      <xdr:col>7</xdr:col>
      <xdr:colOff>476250</xdr:colOff>
      <xdr:row>42</xdr:row>
      <xdr:rowOff>95250</xdr:rowOff>
    </xdr:to>
    <xdr:graphicFrame macro="">
      <xdr:nvGraphicFramePr>
        <xdr:cNvPr id="4" name="แผนภูมิ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438151</xdr:colOff>
      <xdr:row>51</xdr:row>
      <xdr:rowOff>104775</xdr:rowOff>
    </xdr:from>
    <xdr:to>
      <xdr:col>7</xdr:col>
      <xdr:colOff>357187</xdr:colOff>
      <xdr:row>70</xdr:row>
      <xdr:rowOff>19050</xdr:rowOff>
    </xdr:to>
    <xdr:graphicFrame macro="">
      <xdr:nvGraphicFramePr>
        <xdr:cNvPr id="5" name="แผนภูมิ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438151</xdr:colOff>
      <xdr:row>74</xdr:row>
      <xdr:rowOff>38101</xdr:rowOff>
    </xdr:from>
    <xdr:to>
      <xdr:col>7</xdr:col>
      <xdr:colOff>404812</xdr:colOff>
      <xdr:row>95</xdr:row>
      <xdr:rowOff>28576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504825</xdr:colOff>
      <xdr:row>101</xdr:row>
      <xdr:rowOff>133350</xdr:rowOff>
    </xdr:from>
    <xdr:to>
      <xdr:col>8</xdr:col>
      <xdr:colOff>0</xdr:colOff>
      <xdr:row>125</xdr:row>
      <xdr:rowOff>11906</xdr:rowOff>
    </xdr:to>
    <xdr:graphicFrame macro="">
      <xdr:nvGraphicFramePr>
        <xdr:cNvPr id="7" name="แผนภูมิ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381001</xdr:colOff>
      <xdr:row>129</xdr:row>
      <xdr:rowOff>11907</xdr:rowOff>
    </xdr:from>
    <xdr:to>
      <xdr:col>8</xdr:col>
      <xdr:colOff>285750</xdr:colOff>
      <xdr:row>149</xdr:row>
      <xdr:rowOff>23814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0.09587</cdr:x>
      <cdr:y>0.02369</cdr:y>
    </cdr:from>
    <cdr:to>
      <cdr:x>0.92918</cdr:x>
      <cdr:y>0.18341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550862" y="86519"/>
          <a:ext cx="4788157" cy="583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th-TH" sz="1600" b="1">
              <a:latin typeface="TH SarabunPSK" pitchFamily="34" charset="-34"/>
              <a:cs typeface="TH SarabunPSK" pitchFamily="34" charset="-34"/>
            </a:rPr>
            <a:t>ผลการประเมินระบบการประกันคุณภาพภายในสถานศึกษา</a:t>
          </a:r>
          <a:r>
            <a:rPr lang="th-TH" sz="1600" b="1" baseline="0">
              <a:latin typeface="TH SarabunPSK" pitchFamily="34" charset="-34"/>
              <a:cs typeface="TH SarabunPSK" pitchFamily="34" charset="-34"/>
            </a:rPr>
            <a:t> </a:t>
          </a:r>
          <a:endParaRPr lang="en-US" sz="1600" b="1" baseline="0">
            <a:latin typeface="TH SarabunPSK" pitchFamily="34" charset="-34"/>
            <a:cs typeface="TH SarabunPSK" pitchFamily="34" charset="-34"/>
          </a:endParaRPr>
        </a:p>
        <a:p xmlns:a="http://schemas.openxmlformats.org/drawingml/2006/main">
          <a:pPr algn="ctr"/>
          <a:r>
            <a:rPr lang="th-TH" sz="1600" b="1" baseline="0">
              <a:latin typeface="TH SarabunPSK" pitchFamily="34" charset="-34"/>
              <a:cs typeface="TH SarabunPSK" pitchFamily="34" charset="-34"/>
            </a:rPr>
            <a:t>เปรียบเทียบปีการศึกษา </a:t>
          </a:r>
          <a:r>
            <a:rPr lang="en-US" sz="1600" b="1" baseline="0">
              <a:latin typeface="TH SarabunPSK" pitchFamily="34" charset="-34"/>
              <a:cs typeface="TH SarabunPSK" pitchFamily="34" charset="-34"/>
            </a:rPr>
            <a:t> 2558 - 2559</a:t>
          </a:r>
          <a:endParaRPr lang="th-TH" sz="1600" b="1">
            <a:latin typeface="TH SarabunPSK" pitchFamily="34" charset="-34"/>
            <a:cs typeface="TH SarabunPSK" pitchFamily="34" charset="-34"/>
          </a:endParaRPr>
        </a:p>
      </cdr:txBody>
    </cdr:sp>
  </cdr:relSizeAnchor>
</c:userShape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view="pageLayout" topLeftCell="A34" zoomScaleNormal="100" workbookViewId="0">
      <selection activeCell="D21" sqref="D21"/>
    </sheetView>
  </sheetViews>
  <sheetFormatPr defaultRowHeight="14.25" x14ac:dyDescent="0.2"/>
  <sheetData>
    <row r="1" spans="1:10" ht="30.75" x14ac:dyDescent="0.45">
      <c r="A1" s="170" t="s">
        <v>147</v>
      </c>
      <c r="B1" s="170"/>
      <c r="C1" s="170"/>
      <c r="D1" s="170"/>
      <c r="E1" s="170"/>
      <c r="F1" s="170"/>
      <c r="G1" s="170"/>
      <c r="H1" s="170"/>
      <c r="I1" s="170"/>
      <c r="J1" s="153"/>
    </row>
    <row r="2" spans="1:10" ht="26.25" x14ac:dyDescent="0.4">
      <c r="A2" s="152" t="s">
        <v>148</v>
      </c>
      <c r="B2" s="152"/>
      <c r="C2" s="152"/>
      <c r="D2" s="152"/>
      <c r="E2" s="152"/>
      <c r="F2" s="152"/>
      <c r="G2" s="152"/>
      <c r="H2" s="152"/>
      <c r="I2" s="152"/>
      <c r="J2" s="15"/>
    </row>
    <row r="3" spans="1:10" ht="26.25" x14ac:dyDescent="0.4">
      <c r="A3" s="152" t="s">
        <v>197</v>
      </c>
      <c r="B3" s="152"/>
      <c r="C3" s="152"/>
      <c r="D3" s="152"/>
      <c r="E3" s="152"/>
      <c r="F3" s="152"/>
      <c r="G3" s="152"/>
      <c r="H3" s="152"/>
      <c r="I3" s="152"/>
      <c r="J3" s="15"/>
    </row>
    <row r="4" spans="1:10" ht="26.25" x14ac:dyDescent="0.4">
      <c r="A4" s="152"/>
      <c r="B4" s="152" t="s">
        <v>149</v>
      </c>
      <c r="C4" s="152"/>
      <c r="D4" s="152"/>
      <c r="E4" s="152"/>
      <c r="F4" s="152"/>
      <c r="G4" s="152"/>
      <c r="H4" s="152"/>
      <c r="I4" s="152"/>
      <c r="J4" s="15"/>
    </row>
    <row r="5" spans="1:10" ht="26.25" x14ac:dyDescent="0.4">
      <c r="A5" s="152"/>
      <c r="B5" s="152" t="s">
        <v>150</v>
      </c>
      <c r="C5" s="152"/>
      <c r="D5" s="152"/>
      <c r="E5" s="152"/>
      <c r="F5" s="152"/>
      <c r="G5" s="152"/>
      <c r="H5" s="152"/>
      <c r="I5" s="152"/>
      <c r="J5" s="15"/>
    </row>
    <row r="6" spans="1:10" ht="26.25" x14ac:dyDescent="0.4">
      <c r="A6" s="152"/>
      <c r="B6" s="152" t="s">
        <v>151</v>
      </c>
      <c r="C6" s="152"/>
      <c r="D6" s="152"/>
      <c r="E6" s="152"/>
      <c r="F6" s="152"/>
      <c r="G6" s="152"/>
      <c r="H6" s="152"/>
      <c r="I6" s="152"/>
      <c r="J6" s="15"/>
    </row>
    <row r="7" spans="1:10" ht="26.25" x14ac:dyDescent="0.4">
      <c r="A7" s="152"/>
      <c r="B7" s="152" t="s">
        <v>152</v>
      </c>
      <c r="C7" s="152"/>
      <c r="D7" s="152"/>
      <c r="E7" s="152"/>
      <c r="F7" s="152"/>
      <c r="G7" s="152"/>
      <c r="H7" s="152"/>
      <c r="I7" s="152"/>
      <c r="J7" s="15"/>
    </row>
    <row r="8" spans="1:10" ht="26.25" x14ac:dyDescent="0.4">
      <c r="A8" s="152"/>
      <c r="B8" s="152" t="s">
        <v>153</v>
      </c>
      <c r="C8" s="152"/>
      <c r="D8" s="152"/>
      <c r="E8" s="152"/>
      <c r="F8" s="152"/>
      <c r="G8" s="152"/>
      <c r="H8" s="152"/>
      <c r="I8" s="152"/>
      <c r="J8" s="15"/>
    </row>
    <row r="9" spans="1:10" ht="26.25" x14ac:dyDescent="0.4">
      <c r="A9" s="152"/>
      <c r="B9" s="152" t="s">
        <v>198</v>
      </c>
      <c r="C9" s="152"/>
      <c r="D9" s="152"/>
      <c r="E9" s="152"/>
      <c r="F9" s="152"/>
      <c r="G9" s="152"/>
      <c r="H9" s="152"/>
      <c r="I9" s="152"/>
      <c r="J9" s="15"/>
    </row>
    <row r="10" spans="1:10" ht="26.25" x14ac:dyDescent="0.4">
      <c r="A10" s="152"/>
      <c r="B10" s="152" t="s">
        <v>199</v>
      </c>
      <c r="C10" s="152"/>
      <c r="D10" s="152"/>
      <c r="E10" s="152"/>
      <c r="F10" s="152"/>
      <c r="G10" s="152"/>
      <c r="H10" s="152"/>
      <c r="I10" s="152"/>
      <c r="J10" s="15"/>
    </row>
    <row r="11" spans="1:10" ht="26.25" x14ac:dyDescent="0.4">
      <c r="A11" s="152"/>
      <c r="B11" s="152" t="s">
        <v>200</v>
      </c>
      <c r="C11" s="152"/>
      <c r="D11" s="152"/>
      <c r="E11" s="152"/>
      <c r="F11" s="152"/>
      <c r="G11" s="152"/>
      <c r="H11" s="152"/>
      <c r="I11" s="152"/>
      <c r="J11" s="15"/>
    </row>
    <row r="12" spans="1:10" ht="26.25" x14ac:dyDescent="0.4">
      <c r="A12" s="152" t="s">
        <v>201</v>
      </c>
      <c r="B12" s="152"/>
      <c r="C12" s="152"/>
      <c r="D12" s="152"/>
      <c r="E12" s="152"/>
      <c r="F12" s="152"/>
      <c r="G12" s="152"/>
      <c r="H12" s="152"/>
      <c r="I12" s="152"/>
      <c r="J12" s="15"/>
    </row>
    <row r="13" spans="1:10" ht="26.25" x14ac:dyDescent="0.4">
      <c r="A13" s="152" t="s">
        <v>202</v>
      </c>
      <c r="B13" s="152"/>
      <c r="C13" s="152"/>
      <c r="D13" s="152"/>
      <c r="E13" s="152"/>
      <c r="F13" s="152"/>
      <c r="G13" s="152"/>
      <c r="H13" s="152"/>
      <c r="I13" s="152"/>
      <c r="J13" s="15"/>
    </row>
    <row r="14" spans="1:10" ht="26.25" x14ac:dyDescent="0.4">
      <c r="A14" s="152" t="s">
        <v>203</v>
      </c>
      <c r="B14" s="152"/>
      <c r="C14" s="152"/>
      <c r="D14" s="152"/>
      <c r="E14" s="152"/>
      <c r="F14" s="152"/>
      <c r="G14" s="152"/>
      <c r="H14" s="152"/>
      <c r="I14" s="152"/>
      <c r="J14" s="15"/>
    </row>
    <row r="15" spans="1:10" ht="51.75" customHeight="1" x14ac:dyDescent="0.4">
      <c r="A15" s="171" t="s">
        <v>204</v>
      </c>
      <c r="B15" s="171"/>
      <c r="C15" s="171"/>
      <c r="D15" s="171"/>
      <c r="E15" s="171"/>
      <c r="F15" s="171"/>
      <c r="G15" s="171"/>
      <c r="H15" s="171"/>
      <c r="I15" s="171"/>
      <c r="J15" s="15"/>
    </row>
    <row r="16" spans="1:10" ht="26.25" x14ac:dyDescent="0.4">
      <c r="A16" s="152"/>
      <c r="B16" s="152"/>
      <c r="C16" s="152"/>
      <c r="D16" s="152"/>
      <c r="E16" s="152"/>
      <c r="F16" s="152"/>
      <c r="G16" s="152"/>
      <c r="H16" s="152"/>
      <c r="I16" s="152"/>
      <c r="J16" s="15"/>
    </row>
    <row r="17" spans="1:10" ht="26.25" x14ac:dyDescent="0.4">
      <c r="A17" s="152"/>
      <c r="B17" s="152"/>
      <c r="C17" s="152"/>
      <c r="D17" s="152"/>
      <c r="E17" s="152"/>
      <c r="F17" s="152"/>
      <c r="G17" s="152"/>
      <c r="H17" s="152"/>
      <c r="I17" s="152"/>
      <c r="J17" s="15"/>
    </row>
    <row r="18" spans="1:10" ht="26.25" x14ac:dyDescent="0.4">
      <c r="A18" s="15"/>
      <c r="B18" s="15"/>
      <c r="C18" s="15"/>
      <c r="D18" s="15"/>
      <c r="E18" s="15"/>
      <c r="F18" s="152" t="s">
        <v>158</v>
      </c>
      <c r="G18" s="15"/>
      <c r="H18" s="15"/>
      <c r="I18" s="15"/>
      <c r="J18" s="15"/>
    </row>
    <row r="19" spans="1:10" s="15" customFormat="1" ht="26.25" x14ac:dyDescent="0.4">
      <c r="F19" s="152" t="s">
        <v>159</v>
      </c>
      <c r="H19" s="152" t="s">
        <v>22</v>
      </c>
    </row>
    <row r="20" spans="1:10" s="15" customFormat="1" ht="26.25" x14ac:dyDescent="0.4">
      <c r="F20" s="152" t="s">
        <v>160</v>
      </c>
    </row>
    <row r="21" spans="1:10" s="15" customFormat="1" ht="26.25" x14ac:dyDescent="0.4"/>
  </sheetData>
  <sheetProtection password="CC3D" sheet="1" objects="1" scenarios="1" selectLockedCells="1"/>
  <customSheetViews>
    <customSheetView guid="{6088E1CD-C14E-4ADC-8095-890E4A2CC5BD}" topLeftCell="A4">
      <selection activeCell="D18" sqref="D18:D19"/>
      <pageMargins left="0.7" right="0.7" top="0.75" bottom="0.75" header="0.3" footer="0.3"/>
    </customSheetView>
  </customSheetViews>
  <mergeCells count="2">
    <mergeCell ref="A1:I1"/>
    <mergeCell ref="A15:I1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view="pageLayout" topLeftCell="A58" zoomScaleNormal="80" workbookViewId="0">
      <selection activeCell="B23" sqref="B23:D24"/>
    </sheetView>
  </sheetViews>
  <sheetFormatPr defaultRowHeight="21" x14ac:dyDescent="0.35"/>
  <cols>
    <col min="1" max="1" width="23.125" style="45" customWidth="1"/>
    <col min="2" max="2" width="8.125" style="27" customWidth="1"/>
    <col min="3" max="3" width="8.5" style="27" customWidth="1"/>
    <col min="4" max="4" width="7.625" style="27" customWidth="1"/>
    <col min="5" max="5" width="7.75" style="27" customWidth="1"/>
    <col min="6" max="6" width="6.75" style="27" customWidth="1"/>
    <col min="7" max="7" width="6.25" style="29" customWidth="1"/>
    <col min="8" max="8" width="6.875" style="29" customWidth="1"/>
    <col min="9" max="9" width="7.125" style="29" customWidth="1"/>
    <col min="10" max="16384" width="9" style="29"/>
  </cols>
  <sheetData>
    <row r="1" spans="1:19" s="45" customFormat="1" ht="23.25" x14ac:dyDescent="0.35">
      <c r="A1" s="44" t="s">
        <v>0</v>
      </c>
      <c r="B1" s="97"/>
      <c r="C1" s="97"/>
      <c r="D1" s="97"/>
      <c r="E1" s="97"/>
      <c r="F1" s="97"/>
    </row>
    <row r="2" spans="1:19" s="45" customFormat="1" ht="12.75" customHeight="1" x14ac:dyDescent="0.35">
      <c r="B2" s="97"/>
      <c r="C2" s="97"/>
      <c r="D2" s="97"/>
      <c r="E2" s="97"/>
      <c r="F2" s="97"/>
    </row>
    <row r="3" spans="1:19" x14ac:dyDescent="0.35">
      <c r="A3" s="108" t="s">
        <v>1</v>
      </c>
      <c r="B3" s="172"/>
      <c r="C3" s="172"/>
      <c r="D3" s="172"/>
      <c r="E3" s="172"/>
      <c r="F3" s="172"/>
      <c r="G3" s="172"/>
      <c r="H3" s="172"/>
      <c r="I3" s="172"/>
      <c r="J3" s="45"/>
      <c r="K3" s="45"/>
      <c r="L3" s="45"/>
      <c r="M3" s="45"/>
    </row>
    <row r="4" spans="1:19" x14ac:dyDescent="0.35">
      <c r="A4" s="108" t="s">
        <v>2</v>
      </c>
      <c r="B4" s="173"/>
      <c r="C4" s="173"/>
      <c r="D4" s="173"/>
      <c r="E4" s="173"/>
      <c r="F4" s="173"/>
      <c r="G4" s="173"/>
      <c r="H4" s="173"/>
      <c r="I4" s="173"/>
      <c r="J4" s="45"/>
      <c r="K4" s="45"/>
      <c r="L4" s="45"/>
      <c r="M4" s="45"/>
    </row>
    <row r="5" spans="1:19" x14ac:dyDescent="0.35">
      <c r="A5" s="108" t="s">
        <v>3</v>
      </c>
      <c r="B5" s="173"/>
      <c r="C5" s="173"/>
      <c r="D5" s="173"/>
      <c r="E5" s="173"/>
      <c r="F5" s="173"/>
      <c r="G5" s="173"/>
      <c r="H5" s="173"/>
      <c r="I5" s="173"/>
      <c r="J5" s="45"/>
      <c r="K5" s="45"/>
      <c r="L5" s="45"/>
      <c r="M5" s="45"/>
    </row>
    <row r="6" spans="1:19" x14ac:dyDescent="0.35">
      <c r="A6" s="108" t="s">
        <v>4</v>
      </c>
      <c r="B6" s="174"/>
      <c r="C6" s="174"/>
      <c r="D6" s="174"/>
      <c r="E6" s="174"/>
      <c r="F6" s="174"/>
      <c r="G6" s="174"/>
      <c r="H6" s="174"/>
      <c r="I6" s="174"/>
      <c r="J6" s="45"/>
      <c r="K6" s="45"/>
      <c r="L6" s="45"/>
      <c r="M6" s="45"/>
    </row>
    <row r="7" spans="1:19" x14ac:dyDescent="0.35">
      <c r="A7" s="108" t="s">
        <v>5</v>
      </c>
      <c r="B7" s="174"/>
      <c r="C7" s="174"/>
      <c r="D7" s="174"/>
      <c r="E7" s="174"/>
      <c r="F7" s="174"/>
      <c r="G7" s="174"/>
      <c r="H7" s="174"/>
      <c r="I7" s="174"/>
      <c r="J7" s="45"/>
      <c r="K7" s="45"/>
      <c r="L7" s="45"/>
      <c r="M7" s="45"/>
    </row>
    <row r="8" spans="1:19" x14ac:dyDescent="0.35">
      <c r="A8" s="109" t="s">
        <v>83</v>
      </c>
      <c r="B8" s="173"/>
      <c r="C8" s="173"/>
      <c r="D8" s="173"/>
      <c r="E8" s="173"/>
      <c r="F8" s="173"/>
      <c r="G8" s="173"/>
      <c r="H8" s="173"/>
      <c r="I8" s="173"/>
      <c r="J8" s="45"/>
      <c r="K8" s="45"/>
      <c r="L8" s="45"/>
      <c r="M8" s="45"/>
    </row>
    <row r="9" spans="1:19" x14ac:dyDescent="0.35">
      <c r="A9" s="108" t="s">
        <v>6</v>
      </c>
      <c r="B9" s="173"/>
      <c r="C9" s="173"/>
      <c r="D9" s="173"/>
      <c r="E9" s="173"/>
      <c r="F9" s="173"/>
      <c r="G9" s="173"/>
      <c r="H9" s="173"/>
      <c r="I9" s="173"/>
      <c r="J9" s="45"/>
      <c r="K9" s="45"/>
      <c r="L9" s="45"/>
      <c r="M9" s="45"/>
    </row>
    <row r="10" spans="1:19" x14ac:dyDescent="0.35">
      <c r="A10" s="109" t="s">
        <v>7</v>
      </c>
      <c r="B10" s="173"/>
      <c r="C10" s="173"/>
      <c r="D10" s="173"/>
      <c r="E10" s="173"/>
      <c r="F10" s="173"/>
      <c r="G10" s="173"/>
      <c r="H10" s="173"/>
      <c r="I10" s="173"/>
      <c r="J10" s="45"/>
      <c r="K10" s="45"/>
      <c r="L10" s="45"/>
      <c r="M10" s="45"/>
    </row>
    <row r="11" spans="1:19" s="45" customFormat="1" ht="7.5" customHeight="1" x14ac:dyDescent="0.35">
      <c r="B11" s="97"/>
      <c r="C11" s="97"/>
      <c r="D11" s="97"/>
      <c r="E11" s="97"/>
      <c r="F11" s="97"/>
    </row>
    <row r="12" spans="1:19" s="45" customFormat="1" ht="23.25" x14ac:dyDescent="0.35">
      <c r="A12" s="44" t="s">
        <v>8</v>
      </c>
      <c r="B12" s="97"/>
      <c r="C12" s="97"/>
      <c r="D12" s="97"/>
      <c r="E12" s="97"/>
      <c r="F12" s="97"/>
    </row>
    <row r="13" spans="1:19" s="45" customFormat="1" x14ac:dyDescent="0.35">
      <c r="A13" s="35" t="s">
        <v>25</v>
      </c>
      <c r="B13" s="97"/>
      <c r="C13" s="97"/>
      <c r="D13" s="97"/>
      <c r="E13" s="97"/>
      <c r="F13" s="97"/>
    </row>
    <row r="14" spans="1:19" s="45" customFormat="1" ht="38.25" x14ac:dyDescent="0.35">
      <c r="A14" s="113" t="s">
        <v>9</v>
      </c>
      <c r="B14" s="117" t="s">
        <v>10</v>
      </c>
      <c r="C14" s="117" t="s">
        <v>11</v>
      </c>
      <c r="D14" s="114" t="s">
        <v>12</v>
      </c>
      <c r="E14" s="114" t="s">
        <v>13</v>
      </c>
      <c r="F14" s="114" t="s">
        <v>14</v>
      </c>
      <c r="G14" s="114" t="s">
        <v>24</v>
      </c>
    </row>
    <row r="15" spans="1:19" x14ac:dyDescent="0.35">
      <c r="A15" s="26" t="s">
        <v>15</v>
      </c>
      <c r="B15" s="16">
        <v>1</v>
      </c>
      <c r="C15" s="16">
        <v>4</v>
      </c>
      <c r="D15" s="16">
        <v>2</v>
      </c>
      <c r="E15" s="16">
        <v>2</v>
      </c>
      <c r="F15" s="16">
        <v>1</v>
      </c>
      <c r="G15" s="86">
        <f>SUM(B15:F15)</f>
        <v>10</v>
      </c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</row>
    <row r="16" spans="1:19" s="45" customFormat="1" ht="11.25" customHeight="1" x14ac:dyDescent="0.35">
      <c r="B16" s="97"/>
      <c r="C16" s="97"/>
      <c r="D16" s="97"/>
      <c r="E16" s="97"/>
      <c r="F16" s="97"/>
    </row>
    <row r="17" spans="1:18" s="45" customFormat="1" x14ac:dyDescent="0.35">
      <c r="A17" s="35" t="s">
        <v>26</v>
      </c>
      <c r="B17" s="97"/>
      <c r="C17" s="97"/>
      <c r="D17" s="97"/>
      <c r="E17" s="97"/>
      <c r="F17" s="97"/>
    </row>
    <row r="18" spans="1:18" s="45" customFormat="1" ht="42.75" customHeight="1" x14ac:dyDescent="0.35">
      <c r="A18" s="112" t="s">
        <v>27</v>
      </c>
      <c r="B18" s="115" t="s">
        <v>29</v>
      </c>
      <c r="C18" s="115" t="s">
        <v>30</v>
      </c>
      <c r="D18" s="115" t="s">
        <v>31</v>
      </c>
      <c r="E18" s="116" t="s">
        <v>32</v>
      </c>
      <c r="F18" s="115" t="s">
        <v>33</v>
      </c>
      <c r="G18" s="115" t="s">
        <v>34</v>
      </c>
      <c r="H18" s="116" t="s">
        <v>35</v>
      </c>
      <c r="I18" s="119" t="s">
        <v>24</v>
      </c>
    </row>
    <row r="19" spans="1:18" x14ac:dyDescent="0.35">
      <c r="A19" s="26" t="s">
        <v>28</v>
      </c>
      <c r="B19" s="16"/>
      <c r="C19" s="16"/>
      <c r="D19" s="16"/>
      <c r="E19" s="16"/>
      <c r="F19" s="16">
        <v>1</v>
      </c>
      <c r="G19" s="16">
        <v>0</v>
      </c>
      <c r="H19" s="16">
        <v>0</v>
      </c>
      <c r="I19" s="86">
        <f>SUM(B19:H19)</f>
        <v>1</v>
      </c>
      <c r="J19" s="45"/>
      <c r="K19" s="45"/>
      <c r="L19" s="45"/>
      <c r="M19" s="45"/>
      <c r="N19" s="45"/>
      <c r="O19" s="45"/>
      <c r="P19" s="45"/>
      <c r="Q19" s="45"/>
      <c r="R19" s="45"/>
    </row>
    <row r="20" spans="1:18" s="45" customFormat="1" ht="14.25" customHeight="1" x14ac:dyDescent="0.35">
      <c r="B20" s="97"/>
      <c r="C20" s="97"/>
      <c r="D20" s="97"/>
      <c r="E20" s="97"/>
      <c r="F20" s="97"/>
    </row>
    <row r="21" spans="1:18" s="45" customFormat="1" x14ac:dyDescent="0.35">
      <c r="A21" s="35" t="s">
        <v>36</v>
      </c>
      <c r="B21" s="97"/>
      <c r="C21" s="97"/>
      <c r="D21" s="97"/>
      <c r="E21" s="97"/>
      <c r="F21" s="97"/>
    </row>
    <row r="22" spans="1:18" s="45" customFormat="1" ht="55.5" customHeight="1" x14ac:dyDescent="0.35">
      <c r="A22" s="110" t="s">
        <v>37</v>
      </c>
      <c r="B22" s="118" t="s">
        <v>38</v>
      </c>
      <c r="C22" s="177" t="s">
        <v>43</v>
      </c>
      <c r="D22" s="177"/>
      <c r="E22" s="97"/>
      <c r="F22" s="97"/>
    </row>
    <row r="23" spans="1:18" x14ac:dyDescent="0.35">
      <c r="A23" s="54" t="s">
        <v>106</v>
      </c>
      <c r="B23" s="107"/>
      <c r="C23" s="178"/>
      <c r="D23" s="179"/>
      <c r="E23" s="97"/>
      <c r="F23" s="97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</row>
    <row r="24" spans="1:18" x14ac:dyDescent="0.35">
      <c r="A24" s="54" t="s">
        <v>107</v>
      </c>
      <c r="B24" s="107"/>
      <c r="C24" s="178"/>
      <c r="D24" s="179"/>
      <c r="E24" s="97"/>
      <c r="F24" s="97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</row>
    <row r="25" spans="1:18" x14ac:dyDescent="0.35">
      <c r="A25" s="54" t="s">
        <v>108</v>
      </c>
      <c r="B25" s="107"/>
      <c r="C25" s="178"/>
      <c r="D25" s="179"/>
      <c r="E25" s="97"/>
      <c r="F25" s="97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</row>
    <row r="26" spans="1:18" x14ac:dyDescent="0.35">
      <c r="A26" s="54" t="s">
        <v>109</v>
      </c>
      <c r="B26" s="107"/>
      <c r="C26" s="178"/>
      <c r="D26" s="179"/>
      <c r="E26" s="97"/>
      <c r="F26" s="97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</row>
    <row r="27" spans="1:18" x14ac:dyDescent="0.35">
      <c r="A27" s="54" t="s">
        <v>110</v>
      </c>
      <c r="B27" s="107"/>
      <c r="C27" s="178"/>
      <c r="D27" s="179"/>
      <c r="E27" s="97"/>
      <c r="F27" s="97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</row>
    <row r="28" spans="1:18" x14ac:dyDescent="0.35">
      <c r="A28" s="54" t="s">
        <v>111</v>
      </c>
      <c r="B28" s="107"/>
      <c r="C28" s="178"/>
      <c r="D28" s="179"/>
      <c r="E28" s="97"/>
      <c r="F28" s="97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</row>
    <row r="29" spans="1:18" x14ac:dyDescent="0.35">
      <c r="A29" s="54" t="s">
        <v>112</v>
      </c>
      <c r="B29" s="107"/>
      <c r="C29" s="178"/>
      <c r="D29" s="179"/>
      <c r="E29" s="97"/>
      <c r="F29" s="97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</row>
    <row r="30" spans="1:18" x14ac:dyDescent="0.35">
      <c r="A30" s="54" t="s">
        <v>113</v>
      </c>
      <c r="B30" s="107"/>
      <c r="C30" s="178"/>
      <c r="D30" s="179"/>
      <c r="E30" s="97"/>
      <c r="F30" s="97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</row>
    <row r="31" spans="1:18" x14ac:dyDescent="0.35">
      <c r="A31" s="54" t="s">
        <v>114</v>
      </c>
      <c r="B31" s="107"/>
      <c r="C31" s="178"/>
      <c r="D31" s="179"/>
      <c r="E31" s="97"/>
      <c r="F31" s="97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</row>
    <row r="32" spans="1:18" x14ac:dyDescent="0.35">
      <c r="A32" s="32" t="s">
        <v>115</v>
      </c>
      <c r="B32" s="107"/>
      <c r="C32" s="178"/>
      <c r="D32" s="179"/>
      <c r="E32" s="97"/>
      <c r="F32" s="97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</row>
    <row r="33" spans="1:6" s="45" customFormat="1" x14ac:dyDescent="0.35">
      <c r="A33" s="111" t="s">
        <v>44</v>
      </c>
      <c r="B33" s="111">
        <f>SUM(B23:B32)</f>
        <v>0</v>
      </c>
      <c r="C33" s="175"/>
      <c r="D33" s="176"/>
      <c r="E33" s="97"/>
      <c r="F33" s="97"/>
    </row>
  </sheetData>
  <sheetProtection password="CC3D" sheet="1" objects="1" scenarios="1" selectLockedCells="1"/>
  <protectedRanges>
    <protectedRange password="CC3D" sqref="B3:E10" name="ช่วง1"/>
  </protectedRanges>
  <customSheetViews>
    <customSheetView guid="{6088E1CD-C14E-4ADC-8095-890E4A2CC5BD}" scale="110">
      <selection activeCell="D12" sqref="D12"/>
      <pageMargins left="0.7" right="0.7" top="0.75" bottom="0.75" header="0.3" footer="0.3"/>
      <pageSetup paperSize="9" orientation="portrait" horizontalDpi="0" verticalDpi="0" r:id="rId1"/>
    </customSheetView>
  </customSheetViews>
  <mergeCells count="20">
    <mergeCell ref="B8:I8"/>
    <mergeCell ref="B9:I9"/>
    <mergeCell ref="B10:I10"/>
    <mergeCell ref="C33:D33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B3:I3"/>
    <mergeCell ref="B4:I4"/>
    <mergeCell ref="B5:I5"/>
    <mergeCell ref="B6:I6"/>
    <mergeCell ref="B7:I7"/>
  </mergeCells>
  <pageMargins left="0.7" right="0.52083333333333337" top="0.75" bottom="0.26041666666666669" header="0.3" footer="0.3"/>
  <pageSetup paperSize="9" orientation="portrait" horizontalDpi="0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view="pageLayout" topLeftCell="A49" zoomScaleNormal="90" workbookViewId="0">
      <selection activeCell="O24" sqref="O24:O26"/>
    </sheetView>
  </sheetViews>
  <sheetFormatPr defaultRowHeight="14.25" x14ac:dyDescent="0.2"/>
  <cols>
    <col min="1" max="1" width="12.125" style="98" customWidth="1"/>
    <col min="2" max="2" width="9.625" style="98" customWidth="1"/>
    <col min="3" max="4" width="6.75" style="28" customWidth="1"/>
    <col min="5" max="5" width="7.25" style="98" customWidth="1"/>
    <col min="6" max="11" width="6.75" style="28" customWidth="1"/>
    <col min="12" max="12" width="6.75" style="98" customWidth="1"/>
    <col min="13" max="15" width="6.75" style="28" customWidth="1"/>
    <col min="16" max="16" width="6.75" style="98" customWidth="1"/>
    <col min="17" max="17" width="10.875" style="98" customWidth="1"/>
    <col min="18" max="16384" width="9" style="28"/>
  </cols>
  <sheetData>
    <row r="1" spans="1:17" s="98" customFormat="1" ht="23.25" x14ac:dyDescent="0.35">
      <c r="A1" s="44" t="s">
        <v>45</v>
      </c>
      <c r="B1" s="97"/>
      <c r="C1" s="128"/>
      <c r="D1" s="128"/>
      <c r="E1" s="97"/>
      <c r="F1" s="97"/>
    </row>
    <row r="2" spans="1:17" s="98" customFormat="1" ht="21" x14ac:dyDescent="0.35">
      <c r="A2" s="35" t="s">
        <v>121</v>
      </c>
      <c r="B2" s="97"/>
      <c r="C2" s="99">
        <v>2559</v>
      </c>
      <c r="D2" s="97"/>
      <c r="E2" s="99" t="s">
        <v>75</v>
      </c>
      <c r="F2" s="100">
        <f>Q9</f>
        <v>0</v>
      </c>
      <c r="G2" s="99" t="s">
        <v>46</v>
      </c>
      <c r="H2" s="126" t="s">
        <v>169</v>
      </c>
    </row>
    <row r="3" spans="1:17" s="98" customFormat="1" ht="6.75" customHeight="1" x14ac:dyDescent="0.35">
      <c r="A3" s="45"/>
      <c r="B3" s="97"/>
      <c r="C3" s="97"/>
      <c r="D3" s="97"/>
      <c r="E3" s="97"/>
      <c r="F3" s="97"/>
    </row>
    <row r="4" spans="1:17" s="98" customFormat="1" ht="19.5" customHeight="1" x14ac:dyDescent="0.2">
      <c r="A4" s="180" t="s">
        <v>47</v>
      </c>
      <c r="B4" s="180"/>
      <c r="C4" s="180" t="s">
        <v>53</v>
      </c>
      <c r="D4" s="180" t="s">
        <v>54</v>
      </c>
      <c r="E4" s="101" t="s">
        <v>44</v>
      </c>
      <c r="F4" s="180" t="s">
        <v>55</v>
      </c>
      <c r="G4" s="180" t="s">
        <v>56</v>
      </c>
      <c r="H4" s="180" t="s">
        <v>57</v>
      </c>
      <c r="I4" s="180" t="s">
        <v>58</v>
      </c>
      <c r="J4" s="180" t="s">
        <v>59</v>
      </c>
      <c r="K4" s="180" t="s">
        <v>60</v>
      </c>
      <c r="L4" s="101" t="s">
        <v>44</v>
      </c>
      <c r="M4" s="180" t="s">
        <v>61</v>
      </c>
      <c r="N4" s="180" t="s">
        <v>62</v>
      </c>
      <c r="O4" s="180" t="s">
        <v>63</v>
      </c>
      <c r="P4" s="101" t="s">
        <v>44</v>
      </c>
      <c r="Q4" s="180" t="s">
        <v>24</v>
      </c>
    </row>
    <row r="5" spans="1:17" s="98" customFormat="1" ht="21" x14ac:dyDescent="0.2">
      <c r="A5" s="180"/>
      <c r="B5" s="180"/>
      <c r="C5" s="180"/>
      <c r="D5" s="180"/>
      <c r="E5" s="102" t="s">
        <v>118</v>
      </c>
      <c r="F5" s="180"/>
      <c r="G5" s="180"/>
      <c r="H5" s="180"/>
      <c r="I5" s="180"/>
      <c r="J5" s="180"/>
      <c r="K5" s="180"/>
      <c r="L5" s="102" t="s">
        <v>123</v>
      </c>
      <c r="M5" s="180"/>
      <c r="N5" s="180"/>
      <c r="O5" s="180"/>
      <c r="P5" s="102" t="s">
        <v>122</v>
      </c>
      <c r="Q5" s="180"/>
    </row>
    <row r="6" spans="1:17" ht="20.25" customHeight="1" x14ac:dyDescent="0.35">
      <c r="A6" s="185" t="s">
        <v>48</v>
      </c>
      <c r="B6" s="186"/>
      <c r="C6" s="16"/>
      <c r="D6" s="16"/>
      <c r="E6" s="105">
        <f>SUM(C6:D6)</f>
        <v>0</v>
      </c>
      <c r="F6" s="16"/>
      <c r="G6" s="16"/>
      <c r="H6" s="16"/>
      <c r="I6" s="16"/>
      <c r="J6" s="16"/>
      <c r="K6" s="16"/>
      <c r="L6" s="106">
        <f>SUM(F6:K6)</f>
        <v>0</v>
      </c>
      <c r="M6" s="16"/>
      <c r="N6" s="16"/>
      <c r="O6" s="16"/>
      <c r="P6" s="106">
        <f>SUM(M6:O6)</f>
        <v>0</v>
      </c>
      <c r="Q6" s="26">
        <f>SUM(P6,L6,E6)</f>
        <v>0</v>
      </c>
    </row>
    <row r="7" spans="1:17" ht="20.25" customHeight="1" x14ac:dyDescent="0.35">
      <c r="A7" s="183" t="s">
        <v>49</v>
      </c>
      <c r="B7" s="103" t="s">
        <v>51</v>
      </c>
      <c r="C7" s="16"/>
      <c r="D7" s="16"/>
      <c r="E7" s="105">
        <f>SUM(C7:D7)</f>
        <v>0</v>
      </c>
      <c r="F7" s="16"/>
      <c r="G7" s="16"/>
      <c r="H7" s="16"/>
      <c r="I7" s="16"/>
      <c r="J7" s="16"/>
      <c r="K7" s="16"/>
      <c r="L7" s="106">
        <f>SUM(F7:K7)</f>
        <v>0</v>
      </c>
      <c r="M7" s="16"/>
      <c r="N7" s="16"/>
      <c r="O7" s="16"/>
      <c r="P7" s="25">
        <f>SUM(M7:O7)</f>
        <v>0</v>
      </c>
      <c r="Q7" s="26">
        <f>SUM(P7,L7,E7)</f>
        <v>0</v>
      </c>
    </row>
    <row r="8" spans="1:17" ht="20.25" customHeight="1" x14ac:dyDescent="0.35">
      <c r="A8" s="184"/>
      <c r="B8" s="103" t="s">
        <v>52</v>
      </c>
      <c r="C8" s="16"/>
      <c r="D8" s="16"/>
      <c r="E8" s="105">
        <f>SUM(C8:D8)</f>
        <v>0</v>
      </c>
      <c r="F8" s="16"/>
      <c r="G8" s="16"/>
      <c r="H8" s="16"/>
      <c r="I8" s="16"/>
      <c r="J8" s="16"/>
      <c r="K8" s="16"/>
      <c r="L8" s="106">
        <f>SUM(F8:K8)</f>
        <v>0</v>
      </c>
      <c r="M8" s="16"/>
      <c r="N8" s="16"/>
      <c r="O8" s="16"/>
      <c r="P8" s="25">
        <f>SUM(M8:O8)</f>
        <v>0</v>
      </c>
      <c r="Q8" s="26">
        <f>SUM(P8,L8,E8)</f>
        <v>0</v>
      </c>
    </row>
    <row r="9" spans="1:17" s="98" customFormat="1" ht="20.25" customHeight="1" x14ac:dyDescent="0.35">
      <c r="A9" s="187" t="s">
        <v>44</v>
      </c>
      <c r="B9" s="188"/>
      <c r="C9" s="17">
        <f t="shared" ref="C9:K9" si="0">SUM(C7:C8)</f>
        <v>0</v>
      </c>
      <c r="D9" s="17">
        <f t="shared" si="0"/>
        <v>0</v>
      </c>
      <c r="E9" s="18">
        <f>SUM(E7:E8)</f>
        <v>0</v>
      </c>
      <c r="F9" s="17">
        <f t="shared" si="0"/>
        <v>0</v>
      </c>
      <c r="G9" s="17">
        <f t="shared" si="0"/>
        <v>0</v>
      </c>
      <c r="H9" s="17">
        <f>SUM(H7:H8)</f>
        <v>0</v>
      </c>
      <c r="I9" s="17">
        <f t="shared" si="0"/>
        <v>0</v>
      </c>
      <c r="J9" s="17">
        <f t="shared" si="0"/>
        <v>0</v>
      </c>
      <c r="K9" s="17">
        <f t="shared" si="0"/>
        <v>0</v>
      </c>
      <c r="L9" s="18">
        <f>SUM(F9:K9)</f>
        <v>0</v>
      </c>
      <c r="M9" s="17">
        <f>SUM(M7:M8)</f>
        <v>0</v>
      </c>
      <c r="N9" s="17">
        <f>SUM(N7:N8)</f>
        <v>0</v>
      </c>
      <c r="O9" s="17">
        <f>SUM(O7:O8)</f>
        <v>0</v>
      </c>
      <c r="P9" s="19">
        <f>SUM(M9:O9)</f>
        <v>0</v>
      </c>
      <c r="Q9" s="20">
        <f>SUM(P9,L9,E9)</f>
        <v>0</v>
      </c>
    </row>
    <row r="10" spans="1:17" s="98" customFormat="1" ht="21" x14ac:dyDescent="0.35">
      <c r="A10" s="185" t="s">
        <v>50</v>
      </c>
      <c r="B10" s="186"/>
      <c r="C10" s="21" t="e">
        <f>C9/C6</f>
        <v>#DIV/0!</v>
      </c>
      <c r="D10" s="22" t="e">
        <f>D9/D6</f>
        <v>#DIV/0!</v>
      </c>
      <c r="E10" s="23"/>
      <c r="F10" s="22" t="e">
        <f t="shared" ref="F10:K10" si="1">F9/F6</f>
        <v>#DIV/0!</v>
      </c>
      <c r="G10" s="22" t="e">
        <f t="shared" si="1"/>
        <v>#DIV/0!</v>
      </c>
      <c r="H10" s="22" t="e">
        <f t="shared" si="1"/>
        <v>#DIV/0!</v>
      </c>
      <c r="I10" s="22" t="e">
        <f t="shared" si="1"/>
        <v>#DIV/0!</v>
      </c>
      <c r="J10" s="22" t="e">
        <f t="shared" si="1"/>
        <v>#DIV/0!</v>
      </c>
      <c r="K10" s="22" t="e">
        <f t="shared" si="1"/>
        <v>#DIV/0!</v>
      </c>
      <c r="L10" s="24"/>
      <c r="M10" s="22" t="e">
        <f>M9/M6</f>
        <v>#DIV/0!</v>
      </c>
      <c r="N10" s="22" t="e">
        <f>N9/N6</f>
        <v>#DIV/0!</v>
      </c>
      <c r="O10" s="22" t="e">
        <f>O9/O6</f>
        <v>#DIV/0!</v>
      </c>
      <c r="P10" s="25"/>
      <c r="Q10" s="26"/>
    </row>
    <row r="11" spans="1:17" s="98" customFormat="1" x14ac:dyDescent="0.2"/>
    <row r="12" spans="1:17" s="98" customFormat="1" ht="21" x14ac:dyDescent="0.35">
      <c r="A12" s="35" t="s">
        <v>120</v>
      </c>
      <c r="B12" s="97"/>
      <c r="C12" s="99">
        <v>2558</v>
      </c>
      <c r="D12" s="97"/>
      <c r="E12" s="99" t="s">
        <v>75</v>
      </c>
      <c r="F12" s="100">
        <f>Q18</f>
        <v>0</v>
      </c>
      <c r="G12" s="99" t="s">
        <v>46</v>
      </c>
      <c r="H12" s="126" t="s">
        <v>171</v>
      </c>
    </row>
    <row r="13" spans="1:17" s="98" customFormat="1" ht="7.5" customHeight="1" x14ac:dyDescent="0.35">
      <c r="A13" s="45"/>
      <c r="B13" s="97"/>
      <c r="C13" s="97"/>
      <c r="D13" s="97"/>
      <c r="E13" s="97"/>
      <c r="F13" s="97"/>
    </row>
    <row r="14" spans="1:17" s="98" customFormat="1" ht="21" x14ac:dyDescent="0.35">
      <c r="A14" s="181" t="s">
        <v>47</v>
      </c>
      <c r="B14" s="182"/>
      <c r="C14" s="39" t="s">
        <v>53</v>
      </c>
      <c r="D14" s="39" t="s">
        <v>54</v>
      </c>
      <c r="E14" s="103" t="s">
        <v>118</v>
      </c>
      <c r="F14" s="39" t="s">
        <v>55</v>
      </c>
      <c r="G14" s="39" t="s">
        <v>56</v>
      </c>
      <c r="H14" s="39" t="s">
        <v>57</v>
      </c>
      <c r="I14" s="39" t="s">
        <v>58</v>
      </c>
      <c r="J14" s="39" t="s">
        <v>59</v>
      </c>
      <c r="K14" s="39" t="s">
        <v>60</v>
      </c>
      <c r="L14" s="103" t="s">
        <v>44</v>
      </c>
      <c r="M14" s="39" t="s">
        <v>61</v>
      </c>
      <c r="N14" s="39" t="s">
        <v>62</v>
      </c>
      <c r="O14" s="39" t="s">
        <v>63</v>
      </c>
      <c r="P14" s="103" t="s">
        <v>44</v>
      </c>
      <c r="Q14" s="39" t="s">
        <v>24</v>
      </c>
    </row>
    <row r="15" spans="1:17" ht="20.25" customHeight="1" x14ac:dyDescent="0.35">
      <c r="A15" s="185" t="s">
        <v>48</v>
      </c>
      <c r="B15" s="186"/>
      <c r="C15" s="16"/>
      <c r="D15" s="16"/>
      <c r="E15" s="105">
        <f>SUM(C15:D15)</f>
        <v>0</v>
      </c>
      <c r="F15" s="16"/>
      <c r="G15" s="16"/>
      <c r="H15" s="16"/>
      <c r="I15" s="16"/>
      <c r="J15" s="16"/>
      <c r="K15" s="16"/>
      <c r="L15" s="106">
        <f>SUM(F15:K15)</f>
        <v>0</v>
      </c>
      <c r="M15" s="16"/>
      <c r="N15" s="16"/>
      <c r="O15" s="16"/>
      <c r="P15" s="106">
        <f>SUM(M15:O15)</f>
        <v>0</v>
      </c>
      <c r="Q15" s="26">
        <f>SUM(P15,L15,E15)</f>
        <v>0</v>
      </c>
    </row>
    <row r="16" spans="1:17" ht="20.25" customHeight="1" x14ac:dyDescent="0.35">
      <c r="A16" s="183" t="s">
        <v>49</v>
      </c>
      <c r="B16" s="103" t="s">
        <v>51</v>
      </c>
      <c r="C16" s="16"/>
      <c r="D16" s="16"/>
      <c r="E16" s="105">
        <f t="shared" ref="E16:E17" si="2">SUM(C16:D16)</f>
        <v>0</v>
      </c>
      <c r="F16" s="16"/>
      <c r="G16" s="16"/>
      <c r="H16" s="16"/>
      <c r="I16" s="16"/>
      <c r="J16" s="16"/>
      <c r="K16" s="16"/>
      <c r="L16" s="106">
        <f t="shared" ref="L16:L18" si="3">SUM(F16:K16)</f>
        <v>0</v>
      </c>
      <c r="M16" s="16"/>
      <c r="N16" s="16"/>
      <c r="O16" s="16"/>
      <c r="P16" s="25">
        <f t="shared" ref="P16:P18" si="4">SUM(M16:O16)</f>
        <v>0</v>
      </c>
      <c r="Q16" s="26">
        <f t="shared" ref="Q16:Q18" si="5">SUM(P16,L16,E16)</f>
        <v>0</v>
      </c>
    </row>
    <row r="17" spans="1:17" ht="20.25" customHeight="1" x14ac:dyDescent="0.35">
      <c r="A17" s="184"/>
      <c r="B17" s="103" t="s">
        <v>52</v>
      </c>
      <c r="C17" s="16"/>
      <c r="D17" s="16"/>
      <c r="E17" s="105">
        <f t="shared" si="2"/>
        <v>0</v>
      </c>
      <c r="F17" s="16"/>
      <c r="G17" s="16"/>
      <c r="H17" s="16"/>
      <c r="I17" s="16"/>
      <c r="J17" s="16"/>
      <c r="K17" s="16"/>
      <c r="L17" s="106">
        <f t="shared" si="3"/>
        <v>0</v>
      </c>
      <c r="M17" s="16"/>
      <c r="N17" s="16"/>
      <c r="O17" s="16"/>
      <c r="P17" s="25">
        <f t="shared" si="4"/>
        <v>0</v>
      </c>
      <c r="Q17" s="26">
        <f t="shared" si="5"/>
        <v>0</v>
      </c>
    </row>
    <row r="18" spans="1:17" s="98" customFormat="1" ht="20.25" customHeight="1" x14ac:dyDescent="0.35">
      <c r="A18" s="187" t="s">
        <v>44</v>
      </c>
      <c r="B18" s="188"/>
      <c r="C18" s="17">
        <f>SUM(C16:C17)</f>
        <v>0</v>
      </c>
      <c r="D18" s="17">
        <f t="shared" ref="D18" si="6">SUM(D16:D17)</f>
        <v>0</v>
      </c>
      <c r="E18" s="18">
        <f t="shared" ref="E18" si="7">SUM(E16:E17)</f>
        <v>0</v>
      </c>
      <c r="F18" s="17">
        <f t="shared" ref="F18" si="8">SUM(F16:F17)</f>
        <v>0</v>
      </c>
      <c r="G18" s="17">
        <f t="shared" ref="G18" si="9">SUM(G16:G17)</f>
        <v>0</v>
      </c>
      <c r="H18" s="17">
        <f t="shared" ref="H18" si="10">SUM(H16:H17)</f>
        <v>0</v>
      </c>
      <c r="I18" s="17">
        <f t="shared" ref="I18" si="11">SUM(I16:I17)</f>
        <v>0</v>
      </c>
      <c r="J18" s="17">
        <f t="shared" ref="J18" si="12">SUM(J16:J17)</f>
        <v>0</v>
      </c>
      <c r="K18" s="17">
        <f t="shared" ref="K18" si="13">SUM(K16:K17)</f>
        <v>0</v>
      </c>
      <c r="L18" s="18">
        <f t="shared" si="3"/>
        <v>0</v>
      </c>
      <c r="M18" s="17">
        <f t="shared" ref="M18" si="14">SUM(M16:M17)</f>
        <v>0</v>
      </c>
      <c r="N18" s="17">
        <f t="shared" ref="N18" si="15">SUM(N16:N17)</f>
        <v>0</v>
      </c>
      <c r="O18" s="17">
        <f t="shared" ref="O18" si="16">SUM(O16:O17)</f>
        <v>0</v>
      </c>
      <c r="P18" s="19">
        <f t="shared" si="4"/>
        <v>0</v>
      </c>
      <c r="Q18" s="20">
        <f t="shared" si="5"/>
        <v>0</v>
      </c>
    </row>
    <row r="19" spans="1:17" s="98" customFormat="1" ht="21" x14ac:dyDescent="0.35">
      <c r="A19" s="185" t="s">
        <v>50</v>
      </c>
      <c r="B19" s="186"/>
      <c r="C19" s="104" t="e">
        <f>C18/C15</f>
        <v>#DIV/0!</v>
      </c>
      <c r="D19" s="104" t="e">
        <f>D18/D15</f>
        <v>#DIV/0!</v>
      </c>
      <c r="E19" s="23"/>
      <c r="F19" s="104" t="e">
        <f>F18/F15</f>
        <v>#DIV/0!</v>
      </c>
      <c r="G19" s="104" t="e">
        <f t="shared" ref="G19" si="17">G18/G15</f>
        <v>#DIV/0!</v>
      </c>
      <c r="H19" s="104" t="e">
        <f t="shared" ref="H19" si="18">H18/H15</f>
        <v>#DIV/0!</v>
      </c>
      <c r="I19" s="104" t="e">
        <f t="shared" ref="I19" si="19">I18/I15</f>
        <v>#DIV/0!</v>
      </c>
      <c r="J19" s="104" t="e">
        <f t="shared" ref="J19" si="20">J18/J15</f>
        <v>#DIV/0!</v>
      </c>
      <c r="K19" s="104" t="e">
        <f t="shared" ref="K19" si="21">K18/K15</f>
        <v>#DIV/0!</v>
      </c>
      <c r="L19" s="24"/>
      <c r="M19" s="104" t="e">
        <f>M18/M15</f>
        <v>#DIV/0!</v>
      </c>
      <c r="N19" s="104" t="e">
        <f t="shared" ref="N19" si="22">N18/N15</f>
        <v>#DIV/0!</v>
      </c>
      <c r="O19" s="104" t="e">
        <f t="shared" ref="O19" si="23">O18/O15</f>
        <v>#DIV/0!</v>
      </c>
      <c r="P19" s="25"/>
      <c r="Q19" s="26"/>
    </row>
    <row r="20" spans="1:17" s="98" customFormat="1" x14ac:dyDescent="0.2"/>
    <row r="21" spans="1:17" s="98" customFormat="1" ht="21" x14ac:dyDescent="0.35">
      <c r="A21" s="35" t="s">
        <v>119</v>
      </c>
      <c r="B21" s="97"/>
      <c r="C21" s="99">
        <v>2557</v>
      </c>
      <c r="D21" s="97"/>
      <c r="E21" s="99" t="s">
        <v>75</v>
      </c>
      <c r="F21" s="100">
        <f>Q27</f>
        <v>0</v>
      </c>
      <c r="G21" s="99" t="s">
        <v>46</v>
      </c>
      <c r="H21" s="126" t="s">
        <v>170</v>
      </c>
    </row>
    <row r="22" spans="1:17" s="98" customFormat="1" ht="7.5" customHeight="1" x14ac:dyDescent="0.35">
      <c r="A22" s="45"/>
      <c r="B22" s="97"/>
      <c r="C22" s="97"/>
      <c r="D22" s="97"/>
      <c r="E22" s="97"/>
      <c r="F22" s="97"/>
    </row>
    <row r="23" spans="1:17" s="98" customFormat="1" ht="21" x14ac:dyDescent="0.35">
      <c r="A23" s="181" t="s">
        <v>47</v>
      </c>
      <c r="B23" s="182"/>
      <c r="C23" s="39" t="s">
        <v>53</v>
      </c>
      <c r="D23" s="39" t="s">
        <v>54</v>
      </c>
      <c r="E23" s="103" t="s">
        <v>118</v>
      </c>
      <c r="F23" s="39" t="s">
        <v>55</v>
      </c>
      <c r="G23" s="39" t="s">
        <v>56</v>
      </c>
      <c r="H23" s="39" t="s">
        <v>57</v>
      </c>
      <c r="I23" s="39" t="s">
        <v>58</v>
      </c>
      <c r="J23" s="39" t="s">
        <v>59</v>
      </c>
      <c r="K23" s="39" t="s">
        <v>60</v>
      </c>
      <c r="L23" s="103" t="s">
        <v>44</v>
      </c>
      <c r="M23" s="39" t="s">
        <v>61</v>
      </c>
      <c r="N23" s="39" t="s">
        <v>62</v>
      </c>
      <c r="O23" s="39" t="s">
        <v>63</v>
      </c>
      <c r="P23" s="103" t="s">
        <v>44</v>
      </c>
      <c r="Q23" s="39" t="s">
        <v>24</v>
      </c>
    </row>
    <row r="24" spans="1:17" ht="20.25" customHeight="1" x14ac:dyDescent="0.35">
      <c r="A24" s="185" t="s">
        <v>48</v>
      </c>
      <c r="B24" s="186"/>
      <c r="C24" s="16"/>
      <c r="D24" s="16"/>
      <c r="E24" s="105">
        <f>SUM(C24:D24)</f>
        <v>0</v>
      </c>
      <c r="F24" s="16"/>
      <c r="G24" s="16"/>
      <c r="H24" s="16"/>
      <c r="I24" s="16"/>
      <c r="J24" s="16"/>
      <c r="K24" s="16"/>
      <c r="L24" s="106">
        <f>SUM(F24:K24)</f>
        <v>0</v>
      </c>
      <c r="M24" s="16"/>
      <c r="N24" s="16"/>
      <c r="O24" s="16"/>
      <c r="P24" s="106">
        <f>SUM(M24:O24)</f>
        <v>0</v>
      </c>
      <c r="Q24" s="26">
        <f>SUM(P24,L24,E24)</f>
        <v>0</v>
      </c>
    </row>
    <row r="25" spans="1:17" ht="20.25" customHeight="1" x14ac:dyDescent="0.35">
      <c r="A25" s="183" t="s">
        <v>49</v>
      </c>
      <c r="B25" s="103" t="s">
        <v>51</v>
      </c>
      <c r="C25" s="16"/>
      <c r="D25" s="16"/>
      <c r="E25" s="105">
        <f t="shared" ref="E25:E26" si="24">SUM(C25:D25)</f>
        <v>0</v>
      </c>
      <c r="F25" s="16"/>
      <c r="G25" s="16"/>
      <c r="H25" s="16"/>
      <c r="I25" s="16"/>
      <c r="J25" s="16"/>
      <c r="K25" s="16"/>
      <c r="L25" s="106">
        <f t="shared" ref="L25:L27" si="25">SUM(F25:K25)</f>
        <v>0</v>
      </c>
      <c r="M25" s="16"/>
      <c r="N25" s="16"/>
      <c r="O25" s="16"/>
      <c r="P25" s="25">
        <f t="shared" ref="P25:P27" si="26">SUM(M25:O25)</f>
        <v>0</v>
      </c>
      <c r="Q25" s="26">
        <f t="shared" ref="Q25:Q27" si="27">SUM(P25,L25,E25)</f>
        <v>0</v>
      </c>
    </row>
    <row r="26" spans="1:17" ht="20.25" customHeight="1" x14ac:dyDescent="0.35">
      <c r="A26" s="184"/>
      <c r="B26" s="103" t="s">
        <v>52</v>
      </c>
      <c r="C26" s="16"/>
      <c r="D26" s="16"/>
      <c r="E26" s="105">
        <f t="shared" si="24"/>
        <v>0</v>
      </c>
      <c r="F26" s="16"/>
      <c r="G26" s="16"/>
      <c r="H26" s="16"/>
      <c r="I26" s="16"/>
      <c r="J26" s="16"/>
      <c r="K26" s="16"/>
      <c r="L26" s="106">
        <f t="shared" si="25"/>
        <v>0</v>
      </c>
      <c r="M26" s="16"/>
      <c r="N26" s="16"/>
      <c r="O26" s="16"/>
      <c r="P26" s="25">
        <f t="shared" si="26"/>
        <v>0</v>
      </c>
      <c r="Q26" s="26">
        <f t="shared" si="27"/>
        <v>0</v>
      </c>
    </row>
    <row r="27" spans="1:17" s="98" customFormat="1" ht="20.25" customHeight="1" x14ac:dyDescent="0.35">
      <c r="A27" s="187" t="s">
        <v>44</v>
      </c>
      <c r="B27" s="188"/>
      <c r="C27" s="17">
        <f>SUM(C25:C26)</f>
        <v>0</v>
      </c>
      <c r="D27" s="17">
        <f t="shared" ref="D27" si="28">SUM(D25:D26)</f>
        <v>0</v>
      </c>
      <c r="E27" s="18">
        <f t="shared" ref="E27" si="29">SUM(E25:E26)</f>
        <v>0</v>
      </c>
      <c r="F27" s="17">
        <f t="shared" ref="F27" si="30">SUM(F25:F26)</f>
        <v>0</v>
      </c>
      <c r="G27" s="17">
        <f t="shared" ref="G27" si="31">SUM(G25:G26)</f>
        <v>0</v>
      </c>
      <c r="H27" s="17">
        <f t="shared" ref="H27" si="32">SUM(H25:H26)</f>
        <v>0</v>
      </c>
      <c r="I27" s="17">
        <f t="shared" ref="I27" si="33">SUM(I25:I26)</f>
        <v>0</v>
      </c>
      <c r="J27" s="17">
        <f t="shared" ref="J27" si="34">SUM(J25:J26)</f>
        <v>0</v>
      </c>
      <c r="K27" s="17">
        <f t="shared" ref="K27" si="35">SUM(K25:K26)</f>
        <v>0</v>
      </c>
      <c r="L27" s="18">
        <f t="shared" si="25"/>
        <v>0</v>
      </c>
      <c r="M27" s="17">
        <f t="shared" ref="M27" si="36">SUM(M25:M26)</f>
        <v>0</v>
      </c>
      <c r="N27" s="17">
        <f t="shared" ref="N27" si="37">SUM(N25:N26)</f>
        <v>0</v>
      </c>
      <c r="O27" s="17">
        <f t="shared" ref="O27" si="38">SUM(O25:O26)</f>
        <v>0</v>
      </c>
      <c r="P27" s="19">
        <f t="shared" si="26"/>
        <v>0</v>
      </c>
      <c r="Q27" s="20">
        <f t="shared" si="27"/>
        <v>0</v>
      </c>
    </row>
    <row r="28" spans="1:17" s="98" customFormat="1" ht="21" x14ac:dyDescent="0.35">
      <c r="A28" s="185" t="s">
        <v>50</v>
      </c>
      <c r="B28" s="186"/>
      <c r="C28" s="104" t="e">
        <f>C27/C24</f>
        <v>#DIV/0!</v>
      </c>
      <c r="D28" s="104" t="e">
        <f>D27/D24</f>
        <v>#DIV/0!</v>
      </c>
      <c r="E28" s="23"/>
      <c r="F28" s="104" t="e">
        <f>F27/F24</f>
        <v>#DIV/0!</v>
      </c>
      <c r="G28" s="104" t="e">
        <f t="shared" ref="G28" si="39">G27/G24</f>
        <v>#DIV/0!</v>
      </c>
      <c r="H28" s="104" t="e">
        <f t="shared" ref="H28" si="40">H27/H24</f>
        <v>#DIV/0!</v>
      </c>
      <c r="I28" s="104" t="e">
        <f t="shared" ref="I28" si="41">I27/I24</f>
        <v>#DIV/0!</v>
      </c>
      <c r="J28" s="104" t="e">
        <f t="shared" ref="J28" si="42">J27/J24</f>
        <v>#DIV/0!</v>
      </c>
      <c r="K28" s="104" t="e">
        <f t="shared" ref="K28" si="43">K27/K24</f>
        <v>#DIV/0!</v>
      </c>
      <c r="L28" s="24"/>
      <c r="M28" s="104" t="e">
        <f>M27/M24</f>
        <v>#DIV/0!</v>
      </c>
      <c r="N28" s="104" t="e">
        <f t="shared" ref="N28" si="44">N27/N24</f>
        <v>#DIV/0!</v>
      </c>
      <c r="O28" s="104" t="e">
        <f t="shared" ref="O28" si="45">O27/O24</f>
        <v>#DIV/0!</v>
      </c>
      <c r="P28" s="25"/>
      <c r="Q28" s="26"/>
    </row>
    <row r="29" spans="1:17" s="98" customFormat="1" x14ac:dyDescent="0.2"/>
    <row r="30" spans="1:17" s="98" customFormat="1" x14ac:dyDescent="0.2"/>
    <row r="31" spans="1:17" s="98" customFormat="1" x14ac:dyDescent="0.2"/>
    <row r="32" spans="1:17" s="98" customFormat="1" x14ac:dyDescent="0.2"/>
    <row r="33" s="98" customFormat="1" x14ac:dyDescent="0.2"/>
    <row r="34" s="98" customFormat="1" x14ac:dyDescent="0.2"/>
    <row r="35" s="98" customFormat="1" x14ac:dyDescent="0.2"/>
    <row r="36" s="98" customFormat="1" x14ac:dyDescent="0.2"/>
    <row r="37" s="98" customFormat="1" x14ac:dyDescent="0.2"/>
  </sheetData>
  <sheetProtection password="CC3D" sheet="1" objects="1" scenarios="1" selectLockedCells="1"/>
  <protectedRanges>
    <protectedRange sqref="C6:D8" name="ช่วง3"/>
    <protectedRange sqref="F6:K8" name="ช่วง2"/>
    <protectedRange sqref="M6:O8" name="ช่วง4"/>
  </protectedRanges>
  <customSheetViews>
    <customSheetView guid="{6088E1CD-C14E-4ADC-8095-890E4A2CC5BD}" scale="110">
      <selection activeCell="C6" sqref="C6:D8"/>
      <pageMargins left="0.7" right="0.7" top="0.75" bottom="0.75" header="0.3" footer="0.3"/>
    </customSheetView>
  </customSheetViews>
  <mergeCells count="27">
    <mergeCell ref="A25:A26"/>
    <mergeCell ref="A27:B27"/>
    <mergeCell ref="A28:B28"/>
    <mergeCell ref="A15:B15"/>
    <mergeCell ref="A16:A17"/>
    <mergeCell ref="A18:B18"/>
    <mergeCell ref="A19:B19"/>
    <mergeCell ref="A23:B23"/>
    <mergeCell ref="A24:B24"/>
    <mergeCell ref="A14:B14"/>
    <mergeCell ref="A4:B5"/>
    <mergeCell ref="C4:C5"/>
    <mergeCell ref="D4:D5"/>
    <mergeCell ref="F4:F5"/>
    <mergeCell ref="A7:A8"/>
    <mergeCell ref="A6:B6"/>
    <mergeCell ref="A9:B9"/>
    <mergeCell ref="A10:B10"/>
    <mergeCell ref="M4:M5"/>
    <mergeCell ref="N4:N5"/>
    <mergeCell ref="O4:O5"/>
    <mergeCell ref="Q4:Q5"/>
    <mergeCell ref="G4:G5"/>
    <mergeCell ref="H4:H5"/>
    <mergeCell ref="I4:I5"/>
    <mergeCell ref="J4:J5"/>
    <mergeCell ref="K4:K5"/>
  </mergeCells>
  <pageMargins left="0.48958333333333331" right="0.39583333333333331" top="0.54166666666666663" bottom="0.3437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1"/>
  <sheetViews>
    <sheetView view="pageLayout" topLeftCell="C4" zoomScale="90" zoomScaleNormal="85" zoomScalePageLayoutView="90" workbookViewId="0">
      <selection activeCell="S15" sqref="S15:S17"/>
    </sheetView>
  </sheetViews>
  <sheetFormatPr defaultRowHeight="21" x14ac:dyDescent="0.35"/>
  <cols>
    <col min="1" max="1" width="11.125" style="45" customWidth="1"/>
    <col min="2" max="2" width="9" style="45"/>
    <col min="3" max="20" width="6" style="29" customWidth="1"/>
    <col min="21" max="28" width="9" style="45"/>
    <col min="29" max="16384" width="9" style="29"/>
  </cols>
  <sheetData>
    <row r="1" spans="1:20" s="45" customFormat="1" ht="23.25" x14ac:dyDescent="0.35">
      <c r="A1" s="44" t="s">
        <v>64</v>
      </c>
      <c r="H1" s="35"/>
    </row>
    <row r="2" spans="1:20" s="45" customFormat="1" ht="23.25" x14ac:dyDescent="0.35">
      <c r="A2" s="44"/>
    </row>
    <row r="3" spans="1:20" s="45" customFormat="1" x14ac:dyDescent="0.35">
      <c r="A3" s="35" t="s">
        <v>65</v>
      </c>
      <c r="F3" s="35" t="s">
        <v>172</v>
      </c>
    </row>
    <row r="4" spans="1:20" s="45" customFormat="1" ht="18" customHeight="1" x14ac:dyDescent="0.35"/>
    <row r="5" spans="1:20" s="45" customFormat="1" x14ac:dyDescent="0.35">
      <c r="A5" s="191" t="s">
        <v>66</v>
      </c>
      <c r="B5" s="192" t="s">
        <v>81</v>
      </c>
      <c r="C5" s="190" t="s">
        <v>68</v>
      </c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0"/>
    </row>
    <row r="6" spans="1:20" s="45" customFormat="1" x14ac:dyDescent="0.35">
      <c r="A6" s="191"/>
      <c r="B6" s="193"/>
      <c r="C6" s="195" t="s">
        <v>41</v>
      </c>
      <c r="D6" s="196"/>
      <c r="E6" s="195" t="s">
        <v>39</v>
      </c>
      <c r="F6" s="196"/>
      <c r="G6" s="195" t="s">
        <v>40</v>
      </c>
      <c r="H6" s="196"/>
      <c r="I6" s="195" t="s">
        <v>69</v>
      </c>
      <c r="J6" s="196"/>
      <c r="K6" s="195" t="s">
        <v>70</v>
      </c>
      <c r="L6" s="196"/>
      <c r="M6" s="195" t="s">
        <v>71</v>
      </c>
      <c r="N6" s="196"/>
      <c r="O6" s="195" t="s">
        <v>72</v>
      </c>
      <c r="P6" s="196"/>
      <c r="Q6" s="195" t="s">
        <v>73</v>
      </c>
      <c r="R6" s="196"/>
      <c r="S6" s="189" t="s">
        <v>42</v>
      </c>
      <c r="T6" s="189"/>
    </row>
    <row r="7" spans="1:20" s="45" customFormat="1" x14ac:dyDescent="0.35">
      <c r="A7" s="191"/>
      <c r="B7" s="194"/>
      <c r="C7" s="144" t="s">
        <v>75</v>
      </c>
      <c r="D7" s="85" t="s">
        <v>74</v>
      </c>
      <c r="E7" s="144" t="s">
        <v>75</v>
      </c>
      <c r="F7" s="85" t="s">
        <v>74</v>
      </c>
      <c r="G7" s="144" t="s">
        <v>75</v>
      </c>
      <c r="H7" s="85" t="s">
        <v>74</v>
      </c>
      <c r="I7" s="144" t="s">
        <v>75</v>
      </c>
      <c r="J7" s="85" t="s">
        <v>74</v>
      </c>
      <c r="K7" s="144" t="s">
        <v>75</v>
      </c>
      <c r="L7" s="85" t="s">
        <v>74</v>
      </c>
      <c r="M7" s="144" t="s">
        <v>75</v>
      </c>
      <c r="N7" s="85" t="s">
        <v>74</v>
      </c>
      <c r="O7" s="144" t="s">
        <v>75</v>
      </c>
      <c r="P7" s="85" t="s">
        <v>74</v>
      </c>
      <c r="Q7" s="144" t="s">
        <v>75</v>
      </c>
      <c r="R7" s="85" t="s">
        <v>74</v>
      </c>
      <c r="S7" s="144" t="s">
        <v>75</v>
      </c>
      <c r="T7" s="85" t="s">
        <v>74</v>
      </c>
    </row>
    <row r="8" spans="1:20" x14ac:dyDescent="0.35">
      <c r="A8" s="88" t="s">
        <v>55</v>
      </c>
      <c r="B8" s="150">
        <f>'2.ข้อมูลนักเรียน'!F9</f>
        <v>0</v>
      </c>
      <c r="C8" s="16"/>
      <c r="D8" s="87" t="e">
        <f>C8*100/B8</f>
        <v>#DIV/0!</v>
      </c>
      <c r="E8" s="16"/>
      <c r="F8" s="87" t="e">
        <f>E8*100/B8</f>
        <v>#DIV/0!</v>
      </c>
      <c r="G8" s="16"/>
      <c r="H8" s="87" t="e">
        <f>G8*100/B8</f>
        <v>#DIV/0!</v>
      </c>
      <c r="I8" s="16"/>
      <c r="J8" s="87" t="e">
        <f>I8*100/B8</f>
        <v>#DIV/0!</v>
      </c>
      <c r="K8" s="16"/>
      <c r="L8" s="87" t="e">
        <f>K8*100/B8</f>
        <v>#DIV/0!</v>
      </c>
      <c r="M8" s="16"/>
      <c r="N8" s="87" t="e">
        <f>M8*100/B8</f>
        <v>#DIV/0!</v>
      </c>
      <c r="O8" s="16"/>
      <c r="P8" s="87" t="e">
        <f>O8*100/B8</f>
        <v>#DIV/0!</v>
      </c>
      <c r="Q8" s="16"/>
      <c r="R8" s="87" t="e">
        <f>Q8*100/B8</f>
        <v>#DIV/0!</v>
      </c>
      <c r="S8" s="16"/>
      <c r="T8" s="87" t="e">
        <f>S8*100/B8</f>
        <v>#DIV/0!</v>
      </c>
    </row>
    <row r="9" spans="1:20" x14ac:dyDescent="0.35">
      <c r="A9" s="88" t="s">
        <v>56</v>
      </c>
      <c r="B9" s="150">
        <f>'2.ข้อมูลนักเรียน'!G9</f>
        <v>0</v>
      </c>
      <c r="C9" s="16"/>
      <c r="D9" s="87" t="e">
        <f t="shared" ref="D9:D18" si="0">C9*100/B9</f>
        <v>#DIV/0!</v>
      </c>
      <c r="E9" s="16"/>
      <c r="F9" s="87" t="e">
        <f t="shared" ref="F9:F18" si="1">E9*100/B9</f>
        <v>#DIV/0!</v>
      </c>
      <c r="G9" s="16"/>
      <c r="H9" s="87" t="e">
        <f t="shared" ref="H9:H18" si="2">G9*100/B9</f>
        <v>#DIV/0!</v>
      </c>
      <c r="I9" s="16"/>
      <c r="J9" s="87" t="e">
        <f t="shared" ref="J9:J18" si="3">I9*100/B9</f>
        <v>#DIV/0!</v>
      </c>
      <c r="K9" s="16"/>
      <c r="L9" s="87" t="e">
        <f t="shared" ref="L9:L18" si="4">K9*100/B9</f>
        <v>#DIV/0!</v>
      </c>
      <c r="M9" s="16"/>
      <c r="N9" s="87" t="e">
        <f t="shared" ref="N9:N18" si="5">M9*100/B9</f>
        <v>#DIV/0!</v>
      </c>
      <c r="O9" s="16"/>
      <c r="P9" s="87" t="e">
        <f t="shared" ref="P9:P18" si="6">O9*100/B9</f>
        <v>#DIV/0!</v>
      </c>
      <c r="Q9" s="16"/>
      <c r="R9" s="87" t="e">
        <f t="shared" ref="R9:R18" si="7">Q9*100/B9</f>
        <v>#DIV/0!</v>
      </c>
      <c r="S9" s="16"/>
      <c r="T9" s="87" t="e">
        <f t="shared" ref="T9:T18" si="8">S9*100/B9</f>
        <v>#DIV/0!</v>
      </c>
    </row>
    <row r="10" spans="1:20" x14ac:dyDescent="0.35">
      <c r="A10" s="88" t="s">
        <v>57</v>
      </c>
      <c r="B10" s="150">
        <f>'2.ข้อมูลนักเรียน'!H9</f>
        <v>0</v>
      </c>
      <c r="C10" s="16"/>
      <c r="D10" s="87" t="e">
        <f t="shared" si="0"/>
        <v>#DIV/0!</v>
      </c>
      <c r="E10" s="16"/>
      <c r="F10" s="87" t="e">
        <f t="shared" si="1"/>
        <v>#DIV/0!</v>
      </c>
      <c r="G10" s="16"/>
      <c r="H10" s="87" t="e">
        <f t="shared" si="2"/>
        <v>#DIV/0!</v>
      </c>
      <c r="I10" s="16"/>
      <c r="J10" s="87" t="e">
        <f t="shared" si="3"/>
        <v>#DIV/0!</v>
      </c>
      <c r="K10" s="16"/>
      <c r="L10" s="87" t="e">
        <f t="shared" si="4"/>
        <v>#DIV/0!</v>
      </c>
      <c r="M10" s="16"/>
      <c r="N10" s="87" t="e">
        <f t="shared" si="5"/>
        <v>#DIV/0!</v>
      </c>
      <c r="O10" s="16"/>
      <c r="P10" s="87" t="e">
        <f t="shared" si="6"/>
        <v>#DIV/0!</v>
      </c>
      <c r="Q10" s="16"/>
      <c r="R10" s="87" t="e">
        <f t="shared" si="7"/>
        <v>#DIV/0!</v>
      </c>
      <c r="S10" s="16"/>
      <c r="T10" s="87" t="e">
        <f t="shared" si="8"/>
        <v>#DIV/0!</v>
      </c>
    </row>
    <row r="11" spans="1:20" x14ac:dyDescent="0.35">
      <c r="A11" s="88" t="s">
        <v>58</v>
      </c>
      <c r="B11" s="150">
        <f>'2.ข้อมูลนักเรียน'!I9</f>
        <v>0</v>
      </c>
      <c r="C11" s="16"/>
      <c r="D11" s="87" t="e">
        <f t="shared" si="0"/>
        <v>#DIV/0!</v>
      </c>
      <c r="E11" s="16"/>
      <c r="F11" s="87" t="e">
        <f t="shared" si="1"/>
        <v>#DIV/0!</v>
      </c>
      <c r="G11" s="16"/>
      <c r="H11" s="87" t="e">
        <f t="shared" si="2"/>
        <v>#DIV/0!</v>
      </c>
      <c r="I11" s="16"/>
      <c r="J11" s="87" t="e">
        <f t="shared" si="3"/>
        <v>#DIV/0!</v>
      </c>
      <c r="K11" s="16"/>
      <c r="L11" s="87" t="e">
        <f t="shared" si="4"/>
        <v>#DIV/0!</v>
      </c>
      <c r="M11" s="16"/>
      <c r="N11" s="87" t="e">
        <f t="shared" si="5"/>
        <v>#DIV/0!</v>
      </c>
      <c r="O11" s="16"/>
      <c r="P11" s="87" t="e">
        <f t="shared" si="6"/>
        <v>#DIV/0!</v>
      </c>
      <c r="Q11" s="16"/>
      <c r="R11" s="87" t="e">
        <f t="shared" si="7"/>
        <v>#DIV/0!</v>
      </c>
      <c r="S11" s="16"/>
      <c r="T11" s="87" t="e">
        <f t="shared" si="8"/>
        <v>#DIV/0!</v>
      </c>
    </row>
    <row r="12" spans="1:20" x14ac:dyDescent="0.35">
      <c r="A12" s="88" t="s">
        <v>59</v>
      </c>
      <c r="B12" s="150">
        <f>'2.ข้อมูลนักเรียน'!J9</f>
        <v>0</v>
      </c>
      <c r="C12" s="16"/>
      <c r="D12" s="87" t="e">
        <f t="shared" si="0"/>
        <v>#DIV/0!</v>
      </c>
      <c r="E12" s="16"/>
      <c r="F12" s="87" t="e">
        <f t="shared" si="1"/>
        <v>#DIV/0!</v>
      </c>
      <c r="G12" s="16"/>
      <c r="H12" s="87" t="e">
        <f t="shared" si="2"/>
        <v>#DIV/0!</v>
      </c>
      <c r="I12" s="16"/>
      <c r="J12" s="87" t="e">
        <f t="shared" si="3"/>
        <v>#DIV/0!</v>
      </c>
      <c r="K12" s="16"/>
      <c r="L12" s="87" t="e">
        <f t="shared" si="4"/>
        <v>#DIV/0!</v>
      </c>
      <c r="M12" s="16"/>
      <c r="N12" s="87" t="e">
        <f t="shared" si="5"/>
        <v>#DIV/0!</v>
      </c>
      <c r="O12" s="16"/>
      <c r="P12" s="87" t="e">
        <f t="shared" si="6"/>
        <v>#DIV/0!</v>
      </c>
      <c r="Q12" s="16"/>
      <c r="R12" s="87" t="e">
        <f t="shared" si="7"/>
        <v>#DIV/0!</v>
      </c>
      <c r="S12" s="16"/>
      <c r="T12" s="87" t="e">
        <f t="shared" si="8"/>
        <v>#DIV/0!</v>
      </c>
    </row>
    <row r="13" spans="1:20" x14ac:dyDescent="0.35">
      <c r="A13" s="88" t="s">
        <v>60</v>
      </c>
      <c r="B13" s="150">
        <f>'2.ข้อมูลนักเรียน'!K9</f>
        <v>0</v>
      </c>
      <c r="C13" s="16"/>
      <c r="D13" s="87" t="e">
        <f t="shared" si="0"/>
        <v>#DIV/0!</v>
      </c>
      <c r="E13" s="16"/>
      <c r="F13" s="87" t="e">
        <f t="shared" si="1"/>
        <v>#DIV/0!</v>
      </c>
      <c r="G13" s="16"/>
      <c r="H13" s="87" t="e">
        <f t="shared" si="2"/>
        <v>#DIV/0!</v>
      </c>
      <c r="I13" s="16"/>
      <c r="J13" s="87" t="e">
        <f t="shared" si="3"/>
        <v>#DIV/0!</v>
      </c>
      <c r="K13" s="16"/>
      <c r="L13" s="87" t="e">
        <f t="shared" si="4"/>
        <v>#DIV/0!</v>
      </c>
      <c r="M13" s="16"/>
      <c r="N13" s="87" t="e">
        <f t="shared" si="5"/>
        <v>#DIV/0!</v>
      </c>
      <c r="O13" s="16"/>
      <c r="P13" s="87" t="e">
        <f t="shared" si="6"/>
        <v>#DIV/0!</v>
      </c>
      <c r="Q13" s="16"/>
      <c r="R13" s="87" t="e">
        <f t="shared" si="7"/>
        <v>#DIV/0!</v>
      </c>
      <c r="S13" s="16"/>
      <c r="T13" s="87" t="e">
        <f t="shared" si="8"/>
        <v>#DIV/0!</v>
      </c>
    </row>
    <row r="14" spans="1:20" s="45" customFormat="1" x14ac:dyDescent="0.35">
      <c r="A14" s="86" t="s">
        <v>44</v>
      </c>
      <c r="B14" s="86">
        <f>SUM(B8:B13)</f>
        <v>0</v>
      </c>
      <c r="C14" s="86">
        <f>SUM(C8:C13)</f>
        <v>0</v>
      </c>
      <c r="D14" s="87" t="e">
        <f t="shared" si="0"/>
        <v>#DIV/0!</v>
      </c>
      <c r="E14" s="86">
        <f>SUM(E8:E13)</f>
        <v>0</v>
      </c>
      <c r="F14" s="87" t="e">
        <f t="shared" si="1"/>
        <v>#DIV/0!</v>
      </c>
      <c r="G14" s="86">
        <f>SUM(G8:G13)</f>
        <v>0</v>
      </c>
      <c r="H14" s="87" t="e">
        <f t="shared" si="2"/>
        <v>#DIV/0!</v>
      </c>
      <c r="I14" s="86">
        <f>SUM(I8:I13)</f>
        <v>0</v>
      </c>
      <c r="J14" s="87" t="e">
        <f t="shared" si="3"/>
        <v>#DIV/0!</v>
      </c>
      <c r="K14" s="86">
        <f>SUM(K8:K13)</f>
        <v>0</v>
      </c>
      <c r="L14" s="87" t="e">
        <f t="shared" si="4"/>
        <v>#DIV/0!</v>
      </c>
      <c r="M14" s="86">
        <f>SUM(M8:M13)</f>
        <v>0</v>
      </c>
      <c r="N14" s="87" t="e">
        <f t="shared" si="5"/>
        <v>#DIV/0!</v>
      </c>
      <c r="O14" s="86">
        <f>SUM(O8:O13)</f>
        <v>0</v>
      </c>
      <c r="P14" s="87" t="e">
        <f t="shared" si="6"/>
        <v>#DIV/0!</v>
      </c>
      <c r="Q14" s="86">
        <f>SUM(Q8:Q13)</f>
        <v>0</v>
      </c>
      <c r="R14" s="87" t="e">
        <f t="shared" si="7"/>
        <v>#DIV/0!</v>
      </c>
      <c r="S14" s="86">
        <f>SUM(S8:S13)</f>
        <v>0</v>
      </c>
      <c r="T14" s="87" t="e">
        <f t="shared" si="8"/>
        <v>#DIV/0!</v>
      </c>
    </row>
    <row r="15" spans="1:20" x14ac:dyDescent="0.35">
      <c r="A15" s="88" t="s">
        <v>61</v>
      </c>
      <c r="B15" s="150">
        <f>'2.ข้อมูลนักเรียน'!M9</f>
        <v>0</v>
      </c>
      <c r="C15" s="16"/>
      <c r="D15" s="87" t="e">
        <f t="shared" si="0"/>
        <v>#DIV/0!</v>
      </c>
      <c r="E15" s="16"/>
      <c r="F15" s="87" t="e">
        <f t="shared" si="1"/>
        <v>#DIV/0!</v>
      </c>
      <c r="G15" s="16"/>
      <c r="H15" s="87" t="e">
        <f t="shared" si="2"/>
        <v>#DIV/0!</v>
      </c>
      <c r="I15" s="16"/>
      <c r="J15" s="87" t="e">
        <f t="shared" si="3"/>
        <v>#DIV/0!</v>
      </c>
      <c r="K15" s="16"/>
      <c r="L15" s="87" t="e">
        <f t="shared" si="4"/>
        <v>#DIV/0!</v>
      </c>
      <c r="M15" s="16"/>
      <c r="N15" s="87" t="e">
        <f t="shared" si="5"/>
        <v>#DIV/0!</v>
      </c>
      <c r="O15" s="16"/>
      <c r="P15" s="87" t="e">
        <f t="shared" si="6"/>
        <v>#DIV/0!</v>
      </c>
      <c r="Q15" s="16"/>
      <c r="R15" s="87" t="e">
        <f t="shared" si="7"/>
        <v>#DIV/0!</v>
      </c>
      <c r="S15" s="16"/>
      <c r="T15" s="87" t="e">
        <f t="shared" si="8"/>
        <v>#DIV/0!</v>
      </c>
    </row>
    <row r="16" spans="1:20" x14ac:dyDescent="0.35">
      <c r="A16" s="88" t="s">
        <v>62</v>
      </c>
      <c r="B16" s="150">
        <f>'2.ข้อมูลนักเรียน'!N9</f>
        <v>0</v>
      </c>
      <c r="C16" s="16"/>
      <c r="D16" s="87" t="e">
        <f t="shared" si="0"/>
        <v>#DIV/0!</v>
      </c>
      <c r="E16" s="16"/>
      <c r="F16" s="87" t="e">
        <f t="shared" si="1"/>
        <v>#DIV/0!</v>
      </c>
      <c r="G16" s="16"/>
      <c r="H16" s="87" t="e">
        <f t="shared" si="2"/>
        <v>#DIV/0!</v>
      </c>
      <c r="I16" s="16"/>
      <c r="J16" s="87" t="e">
        <f t="shared" si="3"/>
        <v>#DIV/0!</v>
      </c>
      <c r="K16" s="16"/>
      <c r="L16" s="87" t="e">
        <f t="shared" si="4"/>
        <v>#DIV/0!</v>
      </c>
      <c r="M16" s="16"/>
      <c r="N16" s="87" t="e">
        <f t="shared" si="5"/>
        <v>#DIV/0!</v>
      </c>
      <c r="O16" s="16"/>
      <c r="P16" s="87" t="e">
        <f t="shared" si="6"/>
        <v>#DIV/0!</v>
      </c>
      <c r="Q16" s="16"/>
      <c r="R16" s="87" t="e">
        <f t="shared" si="7"/>
        <v>#DIV/0!</v>
      </c>
      <c r="S16" s="16"/>
      <c r="T16" s="87" t="e">
        <f t="shared" si="8"/>
        <v>#DIV/0!</v>
      </c>
    </row>
    <row r="17" spans="1:20" x14ac:dyDescent="0.35">
      <c r="A17" s="88" t="s">
        <v>63</v>
      </c>
      <c r="B17" s="150">
        <f>'2.ข้อมูลนักเรียน'!O9</f>
        <v>0</v>
      </c>
      <c r="C17" s="16"/>
      <c r="D17" s="87" t="e">
        <f t="shared" si="0"/>
        <v>#DIV/0!</v>
      </c>
      <c r="E17" s="16"/>
      <c r="F17" s="87" t="e">
        <f t="shared" si="1"/>
        <v>#DIV/0!</v>
      </c>
      <c r="G17" s="16"/>
      <c r="H17" s="87" t="e">
        <f t="shared" si="2"/>
        <v>#DIV/0!</v>
      </c>
      <c r="I17" s="16"/>
      <c r="J17" s="87" t="e">
        <f t="shared" si="3"/>
        <v>#DIV/0!</v>
      </c>
      <c r="K17" s="16"/>
      <c r="L17" s="87" t="e">
        <f t="shared" si="4"/>
        <v>#DIV/0!</v>
      </c>
      <c r="M17" s="16"/>
      <c r="N17" s="87" t="e">
        <f t="shared" si="5"/>
        <v>#DIV/0!</v>
      </c>
      <c r="O17" s="16"/>
      <c r="P17" s="87" t="e">
        <f t="shared" si="6"/>
        <v>#DIV/0!</v>
      </c>
      <c r="Q17" s="16"/>
      <c r="R17" s="87" t="e">
        <f t="shared" si="7"/>
        <v>#DIV/0!</v>
      </c>
      <c r="S17" s="16"/>
      <c r="T17" s="87" t="e">
        <f t="shared" si="8"/>
        <v>#DIV/0!</v>
      </c>
    </row>
    <row r="18" spans="1:20" s="45" customFormat="1" x14ac:dyDescent="0.35">
      <c r="A18" s="86" t="s">
        <v>44</v>
      </c>
      <c r="B18" s="86">
        <f>SUM(B15:B17)</f>
        <v>0</v>
      </c>
      <c r="C18" s="86">
        <f>SUM(C15:C17)</f>
        <v>0</v>
      </c>
      <c r="D18" s="87" t="e">
        <f t="shared" si="0"/>
        <v>#DIV/0!</v>
      </c>
      <c r="E18" s="86">
        <f>SUM(E15:E17)</f>
        <v>0</v>
      </c>
      <c r="F18" s="87" t="e">
        <f t="shared" si="1"/>
        <v>#DIV/0!</v>
      </c>
      <c r="G18" s="86">
        <f>SUM(G15:G17)</f>
        <v>0</v>
      </c>
      <c r="H18" s="87" t="e">
        <f t="shared" si="2"/>
        <v>#DIV/0!</v>
      </c>
      <c r="I18" s="86">
        <f>SUM(I15:I17)</f>
        <v>0</v>
      </c>
      <c r="J18" s="87" t="e">
        <f t="shared" si="3"/>
        <v>#DIV/0!</v>
      </c>
      <c r="K18" s="86">
        <f>SUM(K15:K17)</f>
        <v>0</v>
      </c>
      <c r="L18" s="87" t="e">
        <f t="shared" si="4"/>
        <v>#DIV/0!</v>
      </c>
      <c r="M18" s="86">
        <f>SUM(M15:M17)</f>
        <v>0</v>
      </c>
      <c r="N18" s="87" t="e">
        <f t="shared" si="5"/>
        <v>#DIV/0!</v>
      </c>
      <c r="O18" s="86">
        <f>SUM(O15:O17)</f>
        <v>0</v>
      </c>
      <c r="P18" s="87" t="e">
        <f t="shared" si="6"/>
        <v>#DIV/0!</v>
      </c>
      <c r="Q18" s="86">
        <f>SUM(Q15:Q17)</f>
        <v>0</v>
      </c>
      <c r="R18" s="87" t="e">
        <f t="shared" si="7"/>
        <v>#DIV/0!</v>
      </c>
      <c r="S18" s="86">
        <f>SUM(S15:S17)</f>
        <v>0</v>
      </c>
      <c r="T18" s="87" t="e">
        <f t="shared" si="8"/>
        <v>#DIV/0!</v>
      </c>
    </row>
    <row r="19" spans="1:20" s="45" customFormat="1" x14ac:dyDescent="0.35">
      <c r="A19" s="88" t="s">
        <v>67</v>
      </c>
      <c r="B19" s="88">
        <f>SUM(B18,B14)</f>
        <v>0</v>
      </c>
      <c r="C19" s="88">
        <f>SUM(C18,C14)</f>
        <v>0</v>
      </c>
      <c r="D19" s="87" t="e">
        <f>C19*100/B19</f>
        <v>#DIV/0!</v>
      </c>
      <c r="E19" s="88">
        <f>SUM(E18,E14)</f>
        <v>0</v>
      </c>
      <c r="F19" s="87" t="e">
        <f>E19*100/B19</f>
        <v>#DIV/0!</v>
      </c>
      <c r="G19" s="88">
        <f>SUM(G18,G14)</f>
        <v>0</v>
      </c>
      <c r="H19" s="87" t="e">
        <f>G19*100/B19</f>
        <v>#DIV/0!</v>
      </c>
      <c r="I19" s="88">
        <f>SUM(I18,I14)</f>
        <v>0</v>
      </c>
      <c r="J19" s="87" t="e">
        <f>I19*100/B19</f>
        <v>#DIV/0!</v>
      </c>
      <c r="K19" s="88">
        <f>SUM(K18,K14)</f>
        <v>0</v>
      </c>
      <c r="L19" s="87" t="e">
        <f>K19*100/B19</f>
        <v>#DIV/0!</v>
      </c>
      <c r="M19" s="88">
        <f>SUM(M18,M14)</f>
        <v>0</v>
      </c>
      <c r="N19" s="87" t="e">
        <f>M19*100/B19</f>
        <v>#DIV/0!</v>
      </c>
      <c r="O19" s="88">
        <f>SUM(O18,O14)</f>
        <v>0</v>
      </c>
      <c r="P19" s="87" t="e">
        <f>O19*100/B19</f>
        <v>#DIV/0!</v>
      </c>
      <c r="Q19" s="88">
        <f>SUM(Q18,Q14)</f>
        <v>0</v>
      </c>
      <c r="R19" s="87" t="e">
        <f>Q19*100/B19</f>
        <v>#DIV/0!</v>
      </c>
      <c r="S19" s="88">
        <f>SUM(S18,S14)</f>
        <v>0</v>
      </c>
      <c r="T19" s="87" t="e">
        <f>S19*100/B19</f>
        <v>#DIV/0!</v>
      </c>
    </row>
    <row r="20" spans="1:20" s="45" customFormat="1" x14ac:dyDescent="0.35"/>
    <row r="21" spans="1:20" s="45" customFormat="1" x14ac:dyDescent="0.35"/>
    <row r="22" spans="1:20" s="45" customFormat="1" x14ac:dyDescent="0.35"/>
    <row r="23" spans="1:20" s="45" customFormat="1" x14ac:dyDescent="0.35"/>
    <row r="24" spans="1:20" s="45" customFormat="1" x14ac:dyDescent="0.35">
      <c r="A24" s="35" t="s">
        <v>76</v>
      </c>
      <c r="F24" s="35" t="s">
        <v>172</v>
      </c>
    </row>
    <row r="25" spans="1:20" s="45" customFormat="1" x14ac:dyDescent="0.35"/>
    <row r="26" spans="1:20" s="45" customFormat="1" x14ac:dyDescent="0.35">
      <c r="A26" s="191" t="s">
        <v>66</v>
      </c>
      <c r="B26" s="192" t="s">
        <v>81</v>
      </c>
      <c r="C26" s="190" t="s">
        <v>82</v>
      </c>
      <c r="D26" s="190"/>
      <c r="E26" s="190"/>
      <c r="F26" s="190"/>
      <c r="G26" s="190"/>
      <c r="H26" s="190"/>
      <c r="I26" s="190"/>
      <c r="J26" s="190"/>
      <c r="K26" s="89"/>
      <c r="L26" s="89"/>
      <c r="M26" s="89"/>
      <c r="N26" s="89"/>
      <c r="O26" s="89"/>
      <c r="P26" s="89"/>
      <c r="Q26" s="89"/>
      <c r="R26" s="89"/>
      <c r="S26" s="89"/>
      <c r="T26" s="89"/>
    </row>
    <row r="27" spans="1:20" s="45" customFormat="1" x14ac:dyDescent="0.35">
      <c r="A27" s="191"/>
      <c r="B27" s="193"/>
      <c r="C27" s="189" t="s">
        <v>77</v>
      </c>
      <c r="D27" s="189"/>
      <c r="E27" s="189" t="s">
        <v>78</v>
      </c>
      <c r="F27" s="189"/>
      <c r="G27" s="189" t="s">
        <v>79</v>
      </c>
      <c r="H27" s="189"/>
      <c r="I27" s="189" t="s">
        <v>80</v>
      </c>
      <c r="J27" s="189"/>
      <c r="K27" s="95"/>
      <c r="L27" s="96"/>
      <c r="M27" s="96"/>
      <c r="N27" s="96"/>
      <c r="O27" s="96"/>
      <c r="P27" s="96"/>
      <c r="Q27" s="96"/>
      <c r="R27" s="96"/>
      <c r="S27" s="96"/>
      <c r="T27" s="96"/>
    </row>
    <row r="28" spans="1:20" s="45" customFormat="1" x14ac:dyDescent="0.35">
      <c r="A28" s="191"/>
      <c r="B28" s="194"/>
      <c r="C28" s="144" t="s">
        <v>75</v>
      </c>
      <c r="D28" s="85" t="s">
        <v>74</v>
      </c>
      <c r="E28" s="144" t="s">
        <v>75</v>
      </c>
      <c r="F28" s="85" t="s">
        <v>74</v>
      </c>
      <c r="G28" s="144" t="s">
        <v>75</v>
      </c>
      <c r="H28" s="85" t="s">
        <v>74</v>
      </c>
      <c r="I28" s="144" t="s">
        <v>75</v>
      </c>
      <c r="J28" s="85" t="s">
        <v>74</v>
      </c>
      <c r="K28" s="90"/>
      <c r="L28" s="90"/>
      <c r="M28" s="90"/>
      <c r="N28" s="90"/>
      <c r="O28" s="90"/>
      <c r="P28" s="90"/>
      <c r="Q28" s="90"/>
      <c r="R28" s="90"/>
      <c r="S28" s="90"/>
      <c r="T28" s="90"/>
    </row>
    <row r="29" spans="1:20" x14ac:dyDescent="0.35">
      <c r="A29" s="88" t="s">
        <v>55</v>
      </c>
      <c r="B29" s="150">
        <f>'2.ข้อมูลนักเรียน'!F9</f>
        <v>0</v>
      </c>
      <c r="C29" s="16">
        <v>16</v>
      </c>
      <c r="D29" s="91" t="e">
        <f>C29*100/B29</f>
        <v>#DIV/0!</v>
      </c>
      <c r="E29" s="16">
        <v>2</v>
      </c>
      <c r="F29" s="87" t="e">
        <f>E29*100/B29</f>
        <v>#DIV/0!</v>
      </c>
      <c r="G29" s="16">
        <v>1</v>
      </c>
      <c r="H29" s="87" t="e">
        <f>G29*100/B29</f>
        <v>#DIV/0!</v>
      </c>
      <c r="I29" s="16">
        <v>0</v>
      </c>
      <c r="J29" s="87" t="e">
        <f>I29*100/B29</f>
        <v>#DIV/0!</v>
      </c>
      <c r="K29" s="92"/>
      <c r="L29" s="93"/>
      <c r="M29" s="92"/>
      <c r="N29" s="93"/>
      <c r="O29" s="92"/>
      <c r="P29" s="93"/>
      <c r="Q29" s="92"/>
      <c r="R29" s="93"/>
      <c r="S29" s="92"/>
      <c r="T29" s="93"/>
    </row>
    <row r="30" spans="1:20" x14ac:dyDescent="0.35">
      <c r="A30" s="88" t="s">
        <v>56</v>
      </c>
      <c r="B30" s="150">
        <f>'2.ข้อมูลนักเรียน'!G9</f>
        <v>0</v>
      </c>
      <c r="C30" s="16">
        <v>11</v>
      </c>
      <c r="D30" s="91" t="e">
        <f t="shared" ref="D30:D39" si="9">C30*100/B30</f>
        <v>#DIV/0!</v>
      </c>
      <c r="E30" s="16">
        <v>2</v>
      </c>
      <c r="F30" s="87" t="e">
        <f t="shared" ref="F30:F39" si="10">E30*100/B30</f>
        <v>#DIV/0!</v>
      </c>
      <c r="G30" s="16">
        <v>1</v>
      </c>
      <c r="H30" s="87" t="e">
        <f t="shared" ref="H30:H39" si="11">G30*100/B30</f>
        <v>#DIV/0!</v>
      </c>
      <c r="I30" s="16">
        <v>0</v>
      </c>
      <c r="J30" s="87" t="e">
        <f t="shared" ref="J30:J39" si="12">I30*100/B30</f>
        <v>#DIV/0!</v>
      </c>
      <c r="K30" s="92"/>
      <c r="L30" s="93"/>
      <c r="M30" s="92"/>
      <c r="N30" s="93"/>
      <c r="O30" s="92"/>
      <c r="P30" s="93"/>
      <c r="Q30" s="92"/>
      <c r="R30" s="93"/>
      <c r="S30" s="92"/>
      <c r="T30" s="93"/>
    </row>
    <row r="31" spans="1:20" x14ac:dyDescent="0.35">
      <c r="A31" s="88" t="s">
        <v>57</v>
      </c>
      <c r="B31" s="150">
        <f>'2.ข้อมูลนักเรียน'!H9</f>
        <v>0</v>
      </c>
      <c r="C31" s="16">
        <v>10</v>
      </c>
      <c r="D31" s="91" t="e">
        <f t="shared" si="9"/>
        <v>#DIV/0!</v>
      </c>
      <c r="E31" s="16">
        <v>10</v>
      </c>
      <c r="F31" s="87" t="e">
        <f t="shared" si="10"/>
        <v>#DIV/0!</v>
      </c>
      <c r="G31" s="16">
        <v>0</v>
      </c>
      <c r="H31" s="87" t="e">
        <f t="shared" si="11"/>
        <v>#DIV/0!</v>
      </c>
      <c r="I31" s="16">
        <v>0</v>
      </c>
      <c r="J31" s="87" t="e">
        <f t="shared" si="12"/>
        <v>#DIV/0!</v>
      </c>
      <c r="K31" s="92"/>
      <c r="L31" s="93"/>
      <c r="M31" s="92"/>
      <c r="N31" s="93"/>
      <c r="O31" s="92"/>
      <c r="P31" s="93"/>
      <c r="Q31" s="92"/>
      <c r="R31" s="93"/>
      <c r="S31" s="92"/>
      <c r="T31" s="93"/>
    </row>
    <row r="32" spans="1:20" x14ac:dyDescent="0.35">
      <c r="A32" s="88" t="s">
        <v>58</v>
      </c>
      <c r="B32" s="150">
        <f>'2.ข้อมูลนักเรียน'!I9</f>
        <v>0</v>
      </c>
      <c r="C32" s="16">
        <v>8</v>
      </c>
      <c r="D32" s="91" t="e">
        <f t="shared" si="9"/>
        <v>#DIV/0!</v>
      </c>
      <c r="E32" s="16">
        <v>2</v>
      </c>
      <c r="F32" s="87" t="e">
        <f t="shared" si="10"/>
        <v>#DIV/0!</v>
      </c>
      <c r="G32" s="16">
        <v>1</v>
      </c>
      <c r="H32" s="87" t="e">
        <f t="shared" si="11"/>
        <v>#DIV/0!</v>
      </c>
      <c r="I32" s="16">
        <v>0</v>
      </c>
      <c r="J32" s="87" t="e">
        <f t="shared" si="12"/>
        <v>#DIV/0!</v>
      </c>
      <c r="K32" s="92"/>
      <c r="L32" s="93"/>
      <c r="M32" s="92"/>
      <c r="N32" s="93"/>
      <c r="O32" s="92"/>
      <c r="P32" s="93"/>
      <c r="Q32" s="92"/>
      <c r="R32" s="93"/>
      <c r="S32" s="92"/>
      <c r="T32" s="93"/>
    </row>
    <row r="33" spans="1:20" x14ac:dyDescent="0.35">
      <c r="A33" s="88" t="s">
        <v>59</v>
      </c>
      <c r="B33" s="150">
        <f>'2.ข้อมูลนักเรียน'!J9</f>
        <v>0</v>
      </c>
      <c r="C33" s="16">
        <v>12</v>
      </c>
      <c r="D33" s="91" t="e">
        <f t="shared" si="9"/>
        <v>#DIV/0!</v>
      </c>
      <c r="E33" s="16">
        <v>2</v>
      </c>
      <c r="F33" s="87" t="e">
        <f t="shared" si="10"/>
        <v>#DIV/0!</v>
      </c>
      <c r="G33" s="16">
        <v>2</v>
      </c>
      <c r="H33" s="87" t="e">
        <f t="shared" si="11"/>
        <v>#DIV/0!</v>
      </c>
      <c r="I33" s="16">
        <v>1</v>
      </c>
      <c r="J33" s="87" t="e">
        <f t="shared" si="12"/>
        <v>#DIV/0!</v>
      </c>
      <c r="K33" s="92"/>
      <c r="L33" s="93"/>
      <c r="M33" s="92"/>
      <c r="N33" s="93"/>
      <c r="O33" s="92"/>
      <c r="P33" s="93"/>
      <c r="Q33" s="92"/>
      <c r="R33" s="93"/>
      <c r="S33" s="92"/>
      <c r="T33" s="93"/>
    </row>
    <row r="34" spans="1:20" x14ac:dyDescent="0.35">
      <c r="A34" s="88" t="s">
        <v>60</v>
      </c>
      <c r="B34" s="150">
        <f>'2.ข้อมูลนักเรียน'!K9</f>
        <v>0</v>
      </c>
      <c r="C34" s="16">
        <v>22</v>
      </c>
      <c r="D34" s="91" t="e">
        <f t="shared" si="9"/>
        <v>#DIV/0!</v>
      </c>
      <c r="E34" s="16">
        <v>4</v>
      </c>
      <c r="F34" s="87" t="e">
        <f t="shared" si="10"/>
        <v>#DIV/0!</v>
      </c>
      <c r="G34" s="16">
        <v>2</v>
      </c>
      <c r="H34" s="87" t="e">
        <f t="shared" si="11"/>
        <v>#DIV/0!</v>
      </c>
      <c r="I34" s="16">
        <v>1</v>
      </c>
      <c r="J34" s="87" t="e">
        <f t="shared" si="12"/>
        <v>#DIV/0!</v>
      </c>
      <c r="K34" s="92"/>
      <c r="L34" s="93"/>
      <c r="M34" s="92"/>
      <c r="N34" s="93"/>
      <c r="O34" s="92"/>
      <c r="P34" s="93"/>
      <c r="Q34" s="92"/>
      <c r="R34" s="93"/>
      <c r="S34" s="92"/>
      <c r="T34" s="93"/>
    </row>
    <row r="35" spans="1:20" s="45" customFormat="1" x14ac:dyDescent="0.35">
      <c r="A35" s="86" t="s">
        <v>44</v>
      </c>
      <c r="B35" s="86">
        <f>SUM(B29:B34)</f>
        <v>0</v>
      </c>
      <c r="C35" s="86">
        <f>SUM(C29:C34)</f>
        <v>79</v>
      </c>
      <c r="D35" s="91" t="e">
        <f t="shared" si="9"/>
        <v>#DIV/0!</v>
      </c>
      <c r="E35" s="86">
        <f>SUM(E29:E34)</f>
        <v>22</v>
      </c>
      <c r="F35" s="87" t="e">
        <f t="shared" si="10"/>
        <v>#DIV/0!</v>
      </c>
      <c r="G35" s="86">
        <f>SUM(G29:G34)</f>
        <v>7</v>
      </c>
      <c r="H35" s="87" t="e">
        <f t="shared" si="11"/>
        <v>#DIV/0!</v>
      </c>
      <c r="I35" s="86">
        <f>SUM(I29:I34)</f>
        <v>2</v>
      </c>
      <c r="J35" s="87" t="e">
        <f t="shared" si="12"/>
        <v>#DIV/0!</v>
      </c>
      <c r="K35" s="92"/>
      <c r="L35" s="93"/>
      <c r="M35" s="92"/>
      <c r="N35" s="93"/>
      <c r="O35" s="92"/>
      <c r="P35" s="93"/>
      <c r="Q35" s="92"/>
      <c r="R35" s="93"/>
      <c r="S35" s="92"/>
      <c r="T35" s="93"/>
    </row>
    <row r="36" spans="1:20" x14ac:dyDescent="0.35">
      <c r="A36" s="88" t="s">
        <v>61</v>
      </c>
      <c r="B36" s="150">
        <f>'2.ข้อมูลนักเรียน'!M9</f>
        <v>0</v>
      </c>
      <c r="C36" s="16">
        <v>22</v>
      </c>
      <c r="D36" s="91" t="e">
        <f t="shared" si="9"/>
        <v>#DIV/0!</v>
      </c>
      <c r="E36" s="16">
        <v>3</v>
      </c>
      <c r="F36" s="87" t="e">
        <f t="shared" si="10"/>
        <v>#DIV/0!</v>
      </c>
      <c r="G36" s="16">
        <v>0</v>
      </c>
      <c r="H36" s="87" t="e">
        <f t="shared" si="11"/>
        <v>#DIV/0!</v>
      </c>
      <c r="I36" s="16">
        <v>0</v>
      </c>
      <c r="J36" s="87" t="e">
        <f t="shared" si="12"/>
        <v>#DIV/0!</v>
      </c>
      <c r="K36" s="92"/>
      <c r="L36" s="93"/>
      <c r="M36" s="92"/>
      <c r="N36" s="93"/>
      <c r="O36" s="92"/>
      <c r="P36" s="93"/>
      <c r="Q36" s="92"/>
      <c r="R36" s="93"/>
      <c r="S36" s="92"/>
      <c r="T36" s="93"/>
    </row>
    <row r="37" spans="1:20" x14ac:dyDescent="0.35">
      <c r="A37" s="88" t="s">
        <v>62</v>
      </c>
      <c r="B37" s="150">
        <f>'2.ข้อมูลนักเรียน'!N9</f>
        <v>0</v>
      </c>
      <c r="C37" s="16">
        <v>10</v>
      </c>
      <c r="D37" s="91" t="e">
        <f t="shared" si="9"/>
        <v>#DIV/0!</v>
      </c>
      <c r="E37" s="16">
        <v>2</v>
      </c>
      <c r="F37" s="87" t="e">
        <f t="shared" si="10"/>
        <v>#DIV/0!</v>
      </c>
      <c r="G37" s="16">
        <v>1</v>
      </c>
      <c r="H37" s="87" t="e">
        <f t="shared" si="11"/>
        <v>#DIV/0!</v>
      </c>
      <c r="I37" s="16">
        <v>0</v>
      </c>
      <c r="J37" s="87" t="e">
        <f t="shared" si="12"/>
        <v>#DIV/0!</v>
      </c>
      <c r="K37" s="92"/>
      <c r="L37" s="93"/>
      <c r="M37" s="92"/>
      <c r="N37" s="93"/>
      <c r="O37" s="92"/>
      <c r="P37" s="93"/>
      <c r="Q37" s="92"/>
      <c r="R37" s="93"/>
      <c r="S37" s="92"/>
      <c r="T37" s="93"/>
    </row>
    <row r="38" spans="1:20" x14ac:dyDescent="0.35">
      <c r="A38" s="88" t="s">
        <v>63</v>
      </c>
      <c r="B38" s="150">
        <f>'2.ข้อมูลนักเรียน'!O9</f>
        <v>0</v>
      </c>
      <c r="C38" s="16">
        <v>15</v>
      </c>
      <c r="D38" s="91" t="e">
        <f t="shared" si="9"/>
        <v>#DIV/0!</v>
      </c>
      <c r="E38" s="16">
        <v>2</v>
      </c>
      <c r="F38" s="87" t="e">
        <f t="shared" si="10"/>
        <v>#DIV/0!</v>
      </c>
      <c r="G38" s="16">
        <v>0</v>
      </c>
      <c r="H38" s="87" t="e">
        <f t="shared" si="11"/>
        <v>#DIV/0!</v>
      </c>
      <c r="I38" s="16">
        <v>0</v>
      </c>
      <c r="J38" s="87" t="e">
        <f t="shared" si="12"/>
        <v>#DIV/0!</v>
      </c>
      <c r="K38" s="92"/>
      <c r="L38" s="93"/>
      <c r="M38" s="92"/>
      <c r="N38" s="93"/>
      <c r="O38" s="92"/>
      <c r="P38" s="93"/>
      <c r="Q38" s="92"/>
      <c r="R38" s="93"/>
      <c r="S38" s="92"/>
      <c r="T38" s="93"/>
    </row>
    <row r="39" spans="1:20" s="45" customFormat="1" x14ac:dyDescent="0.35">
      <c r="A39" s="86" t="s">
        <v>44</v>
      </c>
      <c r="B39" s="86">
        <f>SUM(B36:B38)</f>
        <v>0</v>
      </c>
      <c r="C39" s="86">
        <f>SUM(C36:C38)</f>
        <v>47</v>
      </c>
      <c r="D39" s="91" t="e">
        <f t="shared" si="9"/>
        <v>#DIV/0!</v>
      </c>
      <c r="E39" s="86">
        <f>SUM(E36:E38)</f>
        <v>7</v>
      </c>
      <c r="F39" s="87" t="e">
        <f t="shared" si="10"/>
        <v>#DIV/0!</v>
      </c>
      <c r="G39" s="86">
        <f>SUM(G36:G38)</f>
        <v>1</v>
      </c>
      <c r="H39" s="87" t="e">
        <f t="shared" si="11"/>
        <v>#DIV/0!</v>
      </c>
      <c r="I39" s="86">
        <f>SUM(I36:I38)</f>
        <v>0</v>
      </c>
      <c r="J39" s="87" t="e">
        <f t="shared" si="12"/>
        <v>#DIV/0!</v>
      </c>
      <c r="K39" s="92"/>
      <c r="L39" s="93"/>
      <c r="M39" s="92"/>
      <c r="N39" s="93"/>
      <c r="O39" s="92"/>
      <c r="P39" s="93"/>
      <c r="Q39" s="92"/>
      <c r="R39" s="93"/>
      <c r="S39" s="92"/>
      <c r="T39" s="93"/>
    </row>
    <row r="40" spans="1:20" s="45" customFormat="1" x14ac:dyDescent="0.35">
      <c r="A40" s="145" t="s">
        <v>67</v>
      </c>
      <c r="B40" s="145">
        <f>SUM(B39,B35)</f>
        <v>0</v>
      </c>
      <c r="C40" s="145">
        <f>SUM(C39,C35)</f>
        <v>126</v>
      </c>
      <c r="D40" s="91" t="e">
        <f>C40*100/B40</f>
        <v>#DIV/0!</v>
      </c>
      <c r="E40" s="145">
        <f>SUM(E39,E35)</f>
        <v>29</v>
      </c>
      <c r="F40" s="87" t="e">
        <f>E40*100/B40</f>
        <v>#DIV/0!</v>
      </c>
      <c r="G40" s="145">
        <f>SUM(G39,G35)</f>
        <v>8</v>
      </c>
      <c r="H40" s="87" t="e">
        <f>G40*100/B40</f>
        <v>#DIV/0!</v>
      </c>
      <c r="I40" s="145">
        <f>SUM(I39,I35)</f>
        <v>2</v>
      </c>
      <c r="J40" s="87" t="e">
        <f>I40*100/B40</f>
        <v>#DIV/0!</v>
      </c>
      <c r="K40" s="92"/>
      <c r="L40" s="93"/>
      <c r="M40" s="92"/>
      <c r="N40" s="93"/>
      <c r="O40" s="92"/>
      <c r="P40" s="93"/>
      <c r="Q40" s="92"/>
      <c r="R40" s="93"/>
      <c r="S40" s="92"/>
      <c r="T40" s="93"/>
    </row>
    <row r="41" spans="1:20" s="45" customFormat="1" x14ac:dyDescent="0.35"/>
    <row r="42" spans="1:20" s="45" customFormat="1" x14ac:dyDescent="0.35"/>
    <row r="43" spans="1:20" s="45" customFormat="1" x14ac:dyDescent="0.35"/>
    <row r="44" spans="1:20" s="45" customFormat="1" x14ac:dyDescent="0.35"/>
    <row r="45" spans="1:20" s="45" customFormat="1" x14ac:dyDescent="0.35"/>
    <row r="46" spans="1:20" s="45" customFormat="1" x14ac:dyDescent="0.35"/>
    <row r="47" spans="1:20" s="45" customFormat="1" x14ac:dyDescent="0.35">
      <c r="A47" s="94" t="s">
        <v>85</v>
      </c>
      <c r="G47" s="35" t="s">
        <v>172</v>
      </c>
    </row>
    <row r="48" spans="1:20" s="45" customFormat="1" ht="13.5" customHeight="1" x14ac:dyDescent="0.35">
      <c r="A48" s="94"/>
      <c r="G48" s="35"/>
    </row>
    <row r="49" spans="1:20" s="45" customFormat="1" x14ac:dyDescent="0.35">
      <c r="A49" s="191" t="s">
        <v>66</v>
      </c>
      <c r="B49" s="192" t="s">
        <v>81</v>
      </c>
      <c r="C49" s="197" t="s">
        <v>84</v>
      </c>
      <c r="D49" s="198"/>
      <c r="E49" s="198"/>
      <c r="F49" s="198"/>
      <c r="G49" s="198"/>
      <c r="H49" s="198"/>
      <c r="I49" s="198"/>
      <c r="J49" s="199"/>
    </row>
    <row r="50" spans="1:20" s="45" customFormat="1" x14ac:dyDescent="0.35">
      <c r="A50" s="191"/>
      <c r="B50" s="193"/>
      <c r="C50" s="189" t="s">
        <v>77</v>
      </c>
      <c r="D50" s="189"/>
      <c r="E50" s="189" t="s">
        <v>78</v>
      </c>
      <c r="F50" s="189"/>
      <c r="G50" s="189" t="s">
        <v>79</v>
      </c>
      <c r="H50" s="189"/>
      <c r="I50" s="189" t="s">
        <v>80</v>
      </c>
      <c r="J50" s="189"/>
    </row>
    <row r="51" spans="1:20" s="45" customFormat="1" x14ac:dyDescent="0.35">
      <c r="A51" s="191"/>
      <c r="B51" s="194"/>
      <c r="C51" s="144" t="s">
        <v>75</v>
      </c>
      <c r="D51" s="85" t="s">
        <v>74</v>
      </c>
      <c r="E51" s="144" t="s">
        <v>75</v>
      </c>
      <c r="F51" s="85" t="s">
        <v>74</v>
      </c>
      <c r="G51" s="144" t="s">
        <v>75</v>
      </c>
      <c r="H51" s="85" t="s">
        <v>74</v>
      </c>
      <c r="I51" s="144" t="s">
        <v>75</v>
      </c>
      <c r="J51" s="85" t="s">
        <v>74</v>
      </c>
    </row>
    <row r="52" spans="1:20" x14ac:dyDescent="0.35">
      <c r="A52" s="88" t="s">
        <v>55</v>
      </c>
      <c r="B52" s="150">
        <f>'2.ข้อมูลนักเรียน'!F9</f>
        <v>0</v>
      </c>
      <c r="C52" s="16">
        <v>16</v>
      </c>
      <c r="D52" s="91" t="e">
        <f>C52*100/B52</f>
        <v>#DIV/0!</v>
      </c>
      <c r="E52" s="16">
        <v>3</v>
      </c>
      <c r="F52" s="87" t="e">
        <f>E52*100/B52</f>
        <v>#DIV/0!</v>
      </c>
      <c r="G52" s="16">
        <v>0</v>
      </c>
      <c r="H52" s="87" t="e">
        <f>G52*100/B52</f>
        <v>#DIV/0!</v>
      </c>
      <c r="I52" s="16">
        <v>0</v>
      </c>
      <c r="J52" s="87" t="e">
        <f>I52*100/B52</f>
        <v>#DIV/0!</v>
      </c>
      <c r="K52" s="45"/>
      <c r="L52" s="45"/>
      <c r="M52" s="45"/>
      <c r="N52" s="45"/>
      <c r="O52" s="45"/>
      <c r="P52" s="45"/>
      <c r="Q52" s="45"/>
      <c r="R52" s="45"/>
      <c r="S52" s="45"/>
      <c r="T52" s="45"/>
    </row>
    <row r="53" spans="1:20" x14ac:dyDescent="0.35">
      <c r="A53" s="88" t="s">
        <v>56</v>
      </c>
      <c r="B53" s="150">
        <f>'2.ข้อมูลนักเรียน'!G9</f>
        <v>0</v>
      </c>
      <c r="C53" s="16">
        <v>12</v>
      </c>
      <c r="D53" s="91" t="e">
        <f t="shared" ref="D53:D62" si="13">C53*100/B53</f>
        <v>#DIV/0!</v>
      </c>
      <c r="E53" s="16">
        <v>1</v>
      </c>
      <c r="F53" s="87" t="e">
        <f t="shared" ref="F53:F62" si="14">E53*100/B53</f>
        <v>#DIV/0!</v>
      </c>
      <c r="G53" s="16">
        <v>1</v>
      </c>
      <c r="H53" s="87" t="e">
        <f t="shared" ref="H53:H62" si="15">G53*100/B53</f>
        <v>#DIV/0!</v>
      </c>
      <c r="I53" s="16">
        <v>0</v>
      </c>
      <c r="J53" s="87" t="e">
        <f t="shared" ref="J53:J62" si="16">I53*100/B53</f>
        <v>#DIV/0!</v>
      </c>
      <c r="K53" s="45"/>
      <c r="L53" s="45"/>
      <c r="M53" s="45"/>
      <c r="N53" s="45"/>
      <c r="O53" s="45"/>
      <c r="P53" s="45"/>
      <c r="Q53" s="45"/>
      <c r="R53" s="45"/>
      <c r="S53" s="45"/>
      <c r="T53" s="45"/>
    </row>
    <row r="54" spans="1:20" x14ac:dyDescent="0.35">
      <c r="A54" s="88" t="s">
        <v>57</v>
      </c>
      <c r="B54" s="150">
        <f>'2.ข้อมูลนักเรียน'!H9</f>
        <v>0</v>
      </c>
      <c r="C54" s="16">
        <v>15</v>
      </c>
      <c r="D54" s="91" t="e">
        <f t="shared" si="13"/>
        <v>#DIV/0!</v>
      </c>
      <c r="E54" s="16">
        <v>2</v>
      </c>
      <c r="F54" s="87" t="e">
        <f t="shared" si="14"/>
        <v>#DIV/0!</v>
      </c>
      <c r="G54" s="16">
        <v>2</v>
      </c>
      <c r="H54" s="87" t="e">
        <f t="shared" si="15"/>
        <v>#DIV/0!</v>
      </c>
      <c r="I54" s="16">
        <v>1</v>
      </c>
      <c r="J54" s="87" t="e">
        <f t="shared" si="16"/>
        <v>#DIV/0!</v>
      </c>
      <c r="K54" s="45"/>
      <c r="L54" s="45"/>
      <c r="M54" s="45"/>
      <c r="N54" s="45"/>
      <c r="O54" s="45"/>
      <c r="P54" s="45"/>
      <c r="Q54" s="45"/>
      <c r="R54" s="45"/>
      <c r="S54" s="45"/>
      <c r="T54" s="45"/>
    </row>
    <row r="55" spans="1:20" x14ac:dyDescent="0.35">
      <c r="A55" s="88" t="s">
        <v>58</v>
      </c>
      <c r="B55" s="150">
        <f>'2.ข้อมูลนักเรียน'!I9</f>
        <v>0</v>
      </c>
      <c r="C55" s="16">
        <v>8</v>
      </c>
      <c r="D55" s="91" t="e">
        <f t="shared" si="13"/>
        <v>#DIV/0!</v>
      </c>
      <c r="E55" s="16">
        <v>2</v>
      </c>
      <c r="F55" s="87" t="e">
        <f t="shared" si="14"/>
        <v>#DIV/0!</v>
      </c>
      <c r="G55" s="16">
        <v>1</v>
      </c>
      <c r="H55" s="87" t="e">
        <f t="shared" si="15"/>
        <v>#DIV/0!</v>
      </c>
      <c r="I55" s="16">
        <v>0</v>
      </c>
      <c r="J55" s="87" t="e">
        <f t="shared" si="16"/>
        <v>#DIV/0!</v>
      </c>
      <c r="K55" s="45"/>
      <c r="L55" s="45"/>
      <c r="M55" s="45"/>
      <c r="N55" s="45"/>
      <c r="O55" s="45"/>
      <c r="P55" s="45"/>
      <c r="Q55" s="45"/>
      <c r="R55" s="45"/>
      <c r="S55" s="45"/>
      <c r="T55" s="45"/>
    </row>
    <row r="56" spans="1:20" x14ac:dyDescent="0.35">
      <c r="A56" s="88" t="s">
        <v>59</v>
      </c>
      <c r="B56" s="150">
        <f>'2.ข้อมูลนักเรียน'!J9</f>
        <v>0</v>
      </c>
      <c r="C56" s="16">
        <v>12</v>
      </c>
      <c r="D56" s="91" t="e">
        <f t="shared" si="13"/>
        <v>#DIV/0!</v>
      </c>
      <c r="E56" s="16">
        <v>2</v>
      </c>
      <c r="F56" s="87" t="e">
        <f t="shared" si="14"/>
        <v>#DIV/0!</v>
      </c>
      <c r="G56" s="16">
        <v>1</v>
      </c>
      <c r="H56" s="87" t="e">
        <f t="shared" si="15"/>
        <v>#DIV/0!</v>
      </c>
      <c r="I56" s="16">
        <v>2</v>
      </c>
      <c r="J56" s="87" t="e">
        <f t="shared" si="16"/>
        <v>#DIV/0!</v>
      </c>
      <c r="K56" s="45"/>
      <c r="L56" s="45"/>
      <c r="M56" s="45"/>
      <c r="N56" s="45"/>
      <c r="O56" s="45"/>
      <c r="P56" s="45"/>
      <c r="Q56" s="45"/>
      <c r="R56" s="45"/>
      <c r="S56" s="45"/>
      <c r="T56" s="45"/>
    </row>
    <row r="57" spans="1:20" x14ac:dyDescent="0.35">
      <c r="A57" s="88" t="s">
        <v>60</v>
      </c>
      <c r="B57" s="150">
        <f>'2.ข้อมูลนักเรียน'!K9</f>
        <v>0</v>
      </c>
      <c r="C57" s="16">
        <v>20</v>
      </c>
      <c r="D57" s="91" t="e">
        <f t="shared" si="13"/>
        <v>#DIV/0!</v>
      </c>
      <c r="E57" s="16">
        <v>2</v>
      </c>
      <c r="F57" s="87" t="e">
        <f t="shared" si="14"/>
        <v>#DIV/0!</v>
      </c>
      <c r="G57" s="16">
        <v>3</v>
      </c>
      <c r="H57" s="87" t="e">
        <f t="shared" si="15"/>
        <v>#DIV/0!</v>
      </c>
      <c r="I57" s="16">
        <v>4</v>
      </c>
      <c r="J57" s="87" t="e">
        <f t="shared" si="16"/>
        <v>#DIV/0!</v>
      </c>
      <c r="K57" s="45"/>
      <c r="L57" s="45"/>
      <c r="M57" s="45"/>
      <c r="N57" s="45"/>
      <c r="O57" s="45"/>
      <c r="P57" s="45"/>
      <c r="Q57" s="45"/>
      <c r="R57" s="45"/>
      <c r="S57" s="45"/>
      <c r="T57" s="45"/>
    </row>
    <row r="58" spans="1:20" s="45" customFormat="1" x14ac:dyDescent="0.35">
      <c r="A58" s="86" t="s">
        <v>44</v>
      </c>
      <c r="B58" s="86">
        <f>SUM(B52:B57)</f>
        <v>0</v>
      </c>
      <c r="C58" s="86">
        <f>SUM(C52:C57)</f>
        <v>83</v>
      </c>
      <c r="D58" s="91" t="e">
        <f t="shared" si="13"/>
        <v>#DIV/0!</v>
      </c>
      <c r="E58" s="86">
        <f>SUM(E52:E57)</f>
        <v>12</v>
      </c>
      <c r="F58" s="87" t="e">
        <f t="shared" si="14"/>
        <v>#DIV/0!</v>
      </c>
      <c r="G58" s="86">
        <f>SUM(G52:G57)</f>
        <v>8</v>
      </c>
      <c r="H58" s="87" t="e">
        <f t="shared" si="15"/>
        <v>#DIV/0!</v>
      </c>
      <c r="I58" s="86">
        <f>SUM(I52:I57)</f>
        <v>7</v>
      </c>
      <c r="J58" s="87" t="e">
        <f t="shared" si="16"/>
        <v>#DIV/0!</v>
      </c>
    </row>
    <row r="59" spans="1:20" x14ac:dyDescent="0.35">
      <c r="A59" s="88" t="s">
        <v>61</v>
      </c>
      <c r="B59" s="150">
        <f>'2.ข้อมูลนักเรียน'!M9</f>
        <v>0</v>
      </c>
      <c r="C59" s="16">
        <v>18</v>
      </c>
      <c r="D59" s="91" t="e">
        <f t="shared" si="13"/>
        <v>#DIV/0!</v>
      </c>
      <c r="E59" s="16">
        <v>4</v>
      </c>
      <c r="F59" s="87" t="e">
        <f t="shared" si="14"/>
        <v>#DIV/0!</v>
      </c>
      <c r="G59" s="16">
        <v>3</v>
      </c>
      <c r="H59" s="87" t="e">
        <f t="shared" si="15"/>
        <v>#DIV/0!</v>
      </c>
      <c r="I59" s="16">
        <v>0</v>
      </c>
      <c r="J59" s="87" t="e">
        <f t="shared" si="16"/>
        <v>#DIV/0!</v>
      </c>
      <c r="K59" s="45"/>
      <c r="L59" s="45"/>
      <c r="M59" s="45"/>
      <c r="N59" s="45"/>
      <c r="O59" s="45"/>
      <c r="P59" s="45"/>
      <c r="Q59" s="45"/>
      <c r="R59" s="45"/>
      <c r="S59" s="45"/>
      <c r="T59" s="45"/>
    </row>
    <row r="60" spans="1:20" x14ac:dyDescent="0.35">
      <c r="A60" s="88" t="s">
        <v>62</v>
      </c>
      <c r="B60" s="150">
        <f>'2.ข้อมูลนักเรียน'!N9</f>
        <v>0</v>
      </c>
      <c r="C60" s="16">
        <v>10</v>
      </c>
      <c r="D60" s="91" t="e">
        <f t="shared" si="13"/>
        <v>#DIV/0!</v>
      </c>
      <c r="E60" s="16">
        <v>2</v>
      </c>
      <c r="F60" s="87" t="e">
        <f t="shared" si="14"/>
        <v>#DIV/0!</v>
      </c>
      <c r="G60" s="16">
        <v>1</v>
      </c>
      <c r="H60" s="87" t="e">
        <f t="shared" si="15"/>
        <v>#DIV/0!</v>
      </c>
      <c r="I60" s="16">
        <v>0</v>
      </c>
      <c r="J60" s="87" t="e">
        <f t="shared" si="16"/>
        <v>#DIV/0!</v>
      </c>
      <c r="K60" s="45"/>
      <c r="L60" s="45"/>
      <c r="M60" s="45"/>
      <c r="N60" s="45"/>
      <c r="O60" s="45"/>
      <c r="P60" s="45"/>
      <c r="Q60" s="45"/>
      <c r="R60" s="45"/>
      <c r="S60" s="45"/>
      <c r="T60" s="45"/>
    </row>
    <row r="61" spans="1:20" x14ac:dyDescent="0.35">
      <c r="A61" s="88" t="s">
        <v>63</v>
      </c>
      <c r="B61" s="150">
        <f>'2.ข้อมูลนักเรียน'!O9</f>
        <v>0</v>
      </c>
      <c r="C61" s="16">
        <v>13</v>
      </c>
      <c r="D61" s="91" t="e">
        <f t="shared" si="13"/>
        <v>#DIV/0!</v>
      </c>
      <c r="E61" s="16">
        <v>2</v>
      </c>
      <c r="F61" s="87" t="e">
        <f t="shared" si="14"/>
        <v>#DIV/0!</v>
      </c>
      <c r="G61" s="16">
        <v>2</v>
      </c>
      <c r="H61" s="87" t="e">
        <f t="shared" si="15"/>
        <v>#DIV/0!</v>
      </c>
      <c r="I61" s="16">
        <v>0</v>
      </c>
      <c r="J61" s="87" t="e">
        <f t="shared" si="16"/>
        <v>#DIV/0!</v>
      </c>
      <c r="K61" s="45"/>
      <c r="L61" s="45"/>
      <c r="M61" s="45"/>
      <c r="N61" s="45"/>
      <c r="O61" s="45"/>
      <c r="P61" s="45"/>
      <c r="Q61" s="45"/>
      <c r="R61" s="45"/>
      <c r="S61" s="45"/>
      <c r="T61" s="45"/>
    </row>
    <row r="62" spans="1:20" s="45" customFormat="1" x14ac:dyDescent="0.35">
      <c r="A62" s="86" t="s">
        <v>44</v>
      </c>
      <c r="B62" s="86">
        <f>SUM(B59:B61)</f>
        <v>0</v>
      </c>
      <c r="C62" s="86">
        <f>SUM(C59:C61)</f>
        <v>41</v>
      </c>
      <c r="D62" s="91" t="e">
        <f t="shared" si="13"/>
        <v>#DIV/0!</v>
      </c>
      <c r="E62" s="86">
        <f>SUM(E59:E61)</f>
        <v>8</v>
      </c>
      <c r="F62" s="87" t="e">
        <f t="shared" si="14"/>
        <v>#DIV/0!</v>
      </c>
      <c r="G62" s="86">
        <f>SUM(G59:G61)</f>
        <v>6</v>
      </c>
      <c r="H62" s="87" t="e">
        <f t="shared" si="15"/>
        <v>#DIV/0!</v>
      </c>
      <c r="I62" s="86">
        <f>SUM(I59:I61)</f>
        <v>0</v>
      </c>
      <c r="J62" s="87" t="e">
        <f t="shared" si="16"/>
        <v>#DIV/0!</v>
      </c>
    </row>
    <row r="63" spans="1:20" s="45" customFormat="1" x14ac:dyDescent="0.35">
      <c r="A63" s="145" t="s">
        <v>67</v>
      </c>
      <c r="B63" s="145">
        <f>SUM(B62,B58)</f>
        <v>0</v>
      </c>
      <c r="C63" s="145">
        <f>SUM(C62,C58)</f>
        <v>124</v>
      </c>
      <c r="D63" s="91" t="e">
        <f>C63*100/B63</f>
        <v>#DIV/0!</v>
      </c>
      <c r="E63" s="145">
        <f>SUM(E62,E58)</f>
        <v>20</v>
      </c>
      <c r="F63" s="87" t="e">
        <f>E63*100/B63</f>
        <v>#DIV/0!</v>
      </c>
      <c r="G63" s="145">
        <f>SUM(G62,G58)</f>
        <v>14</v>
      </c>
      <c r="H63" s="87" t="e">
        <f>G63*100/B63</f>
        <v>#DIV/0!</v>
      </c>
      <c r="I63" s="145">
        <f>SUM(I62,I58)</f>
        <v>7</v>
      </c>
      <c r="J63" s="87" t="e">
        <f>I63*100/B63</f>
        <v>#DIV/0!</v>
      </c>
    </row>
    <row r="64" spans="1:20" s="45" customFormat="1" x14ac:dyDescent="0.35"/>
    <row r="65" s="45" customFormat="1" x14ac:dyDescent="0.35"/>
    <row r="66" s="45" customFormat="1" x14ac:dyDescent="0.35"/>
    <row r="67" s="45" customFormat="1" x14ac:dyDescent="0.35"/>
    <row r="68" s="45" customFormat="1" x14ac:dyDescent="0.35"/>
    <row r="69" s="45" customFormat="1" x14ac:dyDescent="0.35"/>
    <row r="70" s="45" customFormat="1" x14ac:dyDescent="0.35"/>
    <row r="71" s="45" customFormat="1" x14ac:dyDescent="0.35"/>
    <row r="72" s="45" customFormat="1" x14ac:dyDescent="0.35"/>
    <row r="73" s="45" customFormat="1" x14ac:dyDescent="0.35"/>
    <row r="74" s="45" customFormat="1" x14ac:dyDescent="0.35"/>
    <row r="75" s="45" customFormat="1" x14ac:dyDescent="0.35"/>
    <row r="76" s="45" customFormat="1" x14ac:dyDescent="0.35"/>
    <row r="77" s="45" customFormat="1" x14ac:dyDescent="0.35"/>
    <row r="78" s="45" customFormat="1" x14ac:dyDescent="0.35"/>
    <row r="79" s="45" customFormat="1" x14ac:dyDescent="0.35"/>
    <row r="80" s="45" customFormat="1" x14ac:dyDescent="0.35"/>
    <row r="81" s="45" customFormat="1" x14ac:dyDescent="0.35"/>
  </sheetData>
  <sheetProtection password="CC3D" sheet="1" objects="1" scenarios="1" selectLockedCells="1"/>
  <customSheetViews>
    <customSheetView guid="{6088E1CD-C14E-4ADC-8095-890E4A2CC5BD}" scale="90">
      <selection activeCell="M23" sqref="M23:N23"/>
      <pageMargins left="0.7" right="0.7" top="0.75" bottom="0.75" header="0.3" footer="0.3"/>
    </customSheetView>
  </customSheetViews>
  <mergeCells count="26">
    <mergeCell ref="C26:J26"/>
    <mergeCell ref="A49:A51"/>
    <mergeCell ref="B49:B51"/>
    <mergeCell ref="C49:J49"/>
    <mergeCell ref="C50:D50"/>
    <mergeCell ref="E50:F50"/>
    <mergeCell ref="G50:H50"/>
    <mergeCell ref="I50:J50"/>
    <mergeCell ref="A26:A28"/>
    <mergeCell ref="B26:B28"/>
    <mergeCell ref="C27:D27"/>
    <mergeCell ref="E27:F27"/>
    <mergeCell ref="G27:H27"/>
    <mergeCell ref="I27:J27"/>
    <mergeCell ref="S6:T6"/>
    <mergeCell ref="C5:T5"/>
    <mergeCell ref="A5:A7"/>
    <mergeCell ref="B5:B7"/>
    <mergeCell ref="C6:D6"/>
    <mergeCell ref="E6:F6"/>
    <mergeCell ref="G6:H6"/>
    <mergeCell ref="I6:J6"/>
    <mergeCell ref="K6:L6"/>
    <mergeCell ref="M6:N6"/>
    <mergeCell ref="O6:P6"/>
    <mergeCell ref="Q6:R6"/>
  </mergeCells>
  <pageMargins left="0.55555555555555558" right="0.35879629629629628" top="0.75" bottom="0.75" header="0.3" footer="0.3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view="pageLayout" topLeftCell="A28" zoomScaleNormal="90" workbookViewId="0">
      <selection activeCell="C15" sqref="C15:J17"/>
    </sheetView>
  </sheetViews>
  <sheetFormatPr defaultRowHeight="21" x14ac:dyDescent="0.35"/>
  <cols>
    <col min="1" max="1" width="5" style="45" customWidth="1"/>
    <col min="2" max="2" width="18" style="45" customWidth="1"/>
    <col min="3" max="14" width="7.5" style="29" customWidth="1"/>
    <col min="15" max="23" width="9" style="45"/>
    <col min="24" max="16384" width="9" style="29"/>
  </cols>
  <sheetData>
    <row r="1" spans="1:14" s="45" customFormat="1" ht="23.25" x14ac:dyDescent="0.35">
      <c r="A1" s="44" t="s">
        <v>86</v>
      </c>
    </row>
    <row r="2" spans="1:14" s="45" customFormat="1" x14ac:dyDescent="0.35"/>
    <row r="3" spans="1:14" s="45" customFormat="1" x14ac:dyDescent="0.35">
      <c r="A3" s="45" t="s">
        <v>87</v>
      </c>
    </row>
    <row r="4" spans="1:14" s="45" customFormat="1" ht="21.75" thickBot="1" x14ac:dyDescent="0.4">
      <c r="B4" s="45" t="s">
        <v>90</v>
      </c>
    </row>
    <row r="5" spans="1:14" s="45" customFormat="1" ht="22.5" customHeight="1" x14ac:dyDescent="0.35">
      <c r="A5" s="207" t="s">
        <v>19</v>
      </c>
      <c r="B5" s="217" t="s">
        <v>20</v>
      </c>
      <c r="C5" s="214" t="s">
        <v>136</v>
      </c>
      <c r="D5" s="215"/>
      <c r="E5" s="216"/>
      <c r="F5" s="215" t="s">
        <v>136</v>
      </c>
      <c r="G5" s="215"/>
      <c r="H5" s="216"/>
      <c r="I5" s="214" t="s">
        <v>136</v>
      </c>
      <c r="J5" s="215"/>
      <c r="K5" s="216"/>
      <c r="L5" s="223" t="s">
        <v>128</v>
      </c>
      <c r="M5" s="224"/>
      <c r="N5" s="225"/>
    </row>
    <row r="6" spans="1:14" s="45" customFormat="1" ht="22.5" customHeight="1" x14ac:dyDescent="0.35">
      <c r="A6" s="208"/>
      <c r="B6" s="218"/>
      <c r="C6" s="220" t="s">
        <v>137</v>
      </c>
      <c r="D6" s="221"/>
      <c r="E6" s="222"/>
      <c r="F6" s="220" t="s">
        <v>17</v>
      </c>
      <c r="G6" s="221"/>
      <c r="H6" s="222"/>
      <c r="I6" s="220" t="s">
        <v>18</v>
      </c>
      <c r="J6" s="221"/>
      <c r="K6" s="222"/>
      <c r="L6" s="226"/>
      <c r="M6" s="227"/>
      <c r="N6" s="228"/>
    </row>
    <row r="7" spans="1:14" s="45" customFormat="1" ht="21.75" thickBot="1" x14ac:dyDescent="0.4">
      <c r="A7" s="209"/>
      <c r="B7" s="219"/>
      <c r="C7" s="60">
        <v>2558</v>
      </c>
      <c r="D7" s="61">
        <v>2559</v>
      </c>
      <c r="E7" s="62" t="s">
        <v>21</v>
      </c>
      <c r="F7" s="60">
        <v>2558</v>
      </c>
      <c r="G7" s="61">
        <v>2559</v>
      </c>
      <c r="H7" s="62" t="s">
        <v>21</v>
      </c>
      <c r="I7" s="60">
        <v>2558</v>
      </c>
      <c r="J7" s="61">
        <v>2559</v>
      </c>
      <c r="K7" s="62" t="s">
        <v>21</v>
      </c>
      <c r="L7" s="60">
        <v>2558</v>
      </c>
      <c r="M7" s="61">
        <v>2559</v>
      </c>
      <c r="N7" s="62" t="s">
        <v>21</v>
      </c>
    </row>
    <row r="8" spans="1:14" x14ac:dyDescent="0.35">
      <c r="A8" s="73">
        <v>1</v>
      </c>
      <c r="B8" s="74" t="s">
        <v>97</v>
      </c>
      <c r="C8" s="12"/>
      <c r="D8" s="11"/>
      <c r="E8" s="83">
        <f t="shared" ref="E8" si="0">D8-C8</f>
        <v>0</v>
      </c>
      <c r="F8" s="12"/>
      <c r="G8" s="11"/>
      <c r="H8" s="83">
        <f t="shared" ref="H8" si="1">G8-F8</f>
        <v>0</v>
      </c>
      <c r="I8" s="12"/>
      <c r="J8" s="11"/>
      <c r="K8" s="83">
        <f t="shared" ref="K8" si="2">J8-I8</f>
        <v>0</v>
      </c>
      <c r="L8" s="120">
        <f>SUM(C8,F8,I8)/3</f>
        <v>0</v>
      </c>
      <c r="M8" s="121">
        <f t="shared" ref="M8:M9" si="3">SUM(D8,G8,J8)/3</f>
        <v>0</v>
      </c>
      <c r="N8" s="83">
        <f t="shared" ref="N8" si="4">M8-L8</f>
        <v>0</v>
      </c>
    </row>
    <row r="9" spans="1:14" x14ac:dyDescent="0.35">
      <c r="A9" s="75">
        <v>2</v>
      </c>
      <c r="B9" s="76" t="s">
        <v>22</v>
      </c>
      <c r="C9" s="14"/>
      <c r="D9" s="1"/>
      <c r="E9" s="84">
        <f>D9-C9</f>
        <v>0</v>
      </c>
      <c r="F9" s="14"/>
      <c r="G9" s="1"/>
      <c r="H9" s="84">
        <f>G9-F9</f>
        <v>0</v>
      </c>
      <c r="I9" s="14"/>
      <c r="J9" s="1"/>
      <c r="K9" s="84">
        <f>J9-I9</f>
        <v>0</v>
      </c>
      <c r="L9" s="122">
        <f>SUM(C9,F9,I9)/3</f>
        <v>0</v>
      </c>
      <c r="M9" s="121">
        <f t="shared" si="3"/>
        <v>0</v>
      </c>
      <c r="N9" s="84">
        <f>M9-L9</f>
        <v>0</v>
      </c>
    </row>
    <row r="10" spans="1:14" x14ac:dyDescent="0.35">
      <c r="A10" s="77">
        <v>3</v>
      </c>
      <c r="B10" s="78" t="s">
        <v>23</v>
      </c>
      <c r="C10" s="13"/>
      <c r="D10" s="1"/>
      <c r="E10" s="84">
        <f>D10-C10</f>
        <v>0</v>
      </c>
      <c r="F10" s="13"/>
      <c r="G10" s="1"/>
      <c r="H10" s="84">
        <f>G10-F10</f>
        <v>0</v>
      </c>
      <c r="I10" s="13"/>
      <c r="J10" s="1"/>
      <c r="K10" s="84">
        <f>J10-I10</f>
        <v>0</v>
      </c>
      <c r="L10" s="122">
        <f>SUM(C10,F10,I10)/3</f>
        <v>0</v>
      </c>
      <c r="M10" s="123">
        <f>SUM(D10,G10,J10)/3</f>
        <v>0</v>
      </c>
      <c r="N10" s="84">
        <f>M10-L10</f>
        <v>0</v>
      </c>
    </row>
    <row r="11" spans="1:14" s="45" customFormat="1" x14ac:dyDescent="0.35"/>
    <row r="12" spans="1:14" s="45" customFormat="1" ht="21.75" thickBot="1" x14ac:dyDescent="0.4">
      <c r="B12" s="45" t="s">
        <v>91</v>
      </c>
    </row>
    <row r="13" spans="1:14" s="45" customFormat="1" ht="21" customHeight="1" x14ac:dyDescent="0.35">
      <c r="A13" s="210" t="s">
        <v>19</v>
      </c>
      <c r="B13" s="212" t="s">
        <v>132</v>
      </c>
      <c r="C13" s="201" t="s">
        <v>129</v>
      </c>
      <c r="D13" s="202"/>
      <c r="E13" s="202"/>
      <c r="F13" s="203"/>
      <c r="G13" s="204" t="s">
        <v>130</v>
      </c>
      <c r="H13" s="205"/>
      <c r="I13" s="205"/>
      <c r="J13" s="206"/>
      <c r="K13" s="63"/>
      <c r="L13" s="200"/>
      <c r="M13" s="200"/>
      <c r="N13" s="200"/>
    </row>
    <row r="14" spans="1:14" s="45" customFormat="1" ht="21.75" thickBot="1" x14ac:dyDescent="0.4">
      <c r="A14" s="211"/>
      <c r="B14" s="213"/>
      <c r="C14" s="64" t="s">
        <v>88</v>
      </c>
      <c r="D14" s="65" t="s">
        <v>89</v>
      </c>
      <c r="E14" s="65" t="s">
        <v>78</v>
      </c>
      <c r="F14" s="66" t="s">
        <v>92</v>
      </c>
      <c r="G14" s="67" t="s">
        <v>88</v>
      </c>
      <c r="H14" s="68" t="s">
        <v>89</v>
      </c>
      <c r="I14" s="68" t="s">
        <v>78</v>
      </c>
      <c r="J14" s="69" t="s">
        <v>92</v>
      </c>
      <c r="K14" s="70"/>
      <c r="L14" s="70"/>
      <c r="M14" s="70"/>
      <c r="N14" s="70"/>
    </row>
    <row r="15" spans="1:14" x14ac:dyDescent="0.35">
      <c r="A15" s="79">
        <v>1</v>
      </c>
      <c r="B15" s="74" t="s">
        <v>16</v>
      </c>
      <c r="C15" s="7"/>
      <c r="D15" s="5"/>
      <c r="E15" s="57"/>
      <c r="F15" s="6"/>
      <c r="G15" s="7"/>
      <c r="H15" s="57"/>
      <c r="I15" s="5"/>
      <c r="J15" s="6"/>
      <c r="K15" s="71"/>
      <c r="L15" s="71"/>
      <c r="M15" s="72"/>
      <c r="N15" s="71"/>
    </row>
    <row r="16" spans="1:14" x14ac:dyDescent="0.35">
      <c r="A16" s="80">
        <v>2</v>
      </c>
      <c r="B16" s="76" t="s">
        <v>17</v>
      </c>
      <c r="C16" s="3"/>
      <c r="D16" s="2"/>
      <c r="E16" s="58"/>
      <c r="F16" s="4"/>
      <c r="G16" s="3"/>
      <c r="H16" s="58"/>
      <c r="I16" s="2"/>
      <c r="J16" s="4"/>
      <c r="K16" s="71"/>
      <c r="L16" s="71"/>
      <c r="M16" s="72"/>
      <c r="N16" s="71"/>
    </row>
    <row r="17" spans="1:14" ht="21.75" thickBot="1" x14ac:dyDescent="0.4">
      <c r="A17" s="81">
        <v>3</v>
      </c>
      <c r="B17" s="82" t="s">
        <v>18</v>
      </c>
      <c r="C17" s="10"/>
      <c r="D17" s="8"/>
      <c r="E17" s="59"/>
      <c r="F17" s="9"/>
      <c r="G17" s="10"/>
      <c r="H17" s="59"/>
      <c r="I17" s="8"/>
      <c r="J17" s="9"/>
      <c r="K17" s="71"/>
      <c r="L17" s="71"/>
      <c r="M17" s="72"/>
      <c r="N17" s="71"/>
    </row>
    <row r="18" spans="1:14" s="45" customFormat="1" x14ac:dyDescent="0.35"/>
    <row r="19" spans="1:14" s="45" customFormat="1" x14ac:dyDescent="0.35"/>
    <row r="20" spans="1:14" s="45" customFormat="1" x14ac:dyDescent="0.35"/>
    <row r="21" spans="1:14" s="45" customFormat="1" x14ac:dyDescent="0.35"/>
    <row r="22" spans="1:14" s="45" customFormat="1" x14ac:dyDescent="0.35"/>
    <row r="23" spans="1:14" s="45" customFormat="1" x14ac:dyDescent="0.35"/>
    <row r="24" spans="1:14" s="45" customFormat="1" x14ac:dyDescent="0.35"/>
    <row r="25" spans="1:14" s="45" customFormat="1" x14ac:dyDescent="0.35"/>
    <row r="26" spans="1:14" s="45" customFormat="1" x14ac:dyDescent="0.35"/>
  </sheetData>
  <sheetProtection password="CC3D" sheet="1" objects="1" scenarios="1" selectLockedCells="1"/>
  <customSheetViews>
    <customSheetView guid="{6088E1CD-C14E-4ADC-8095-890E4A2CC5BD}" scale="90">
      <selection activeCell="L18" sqref="L18"/>
      <pageMargins left="0.7" right="0.7" top="0.75" bottom="0.75" header="0.3" footer="0.3"/>
    </customSheetView>
  </customSheetViews>
  <mergeCells count="14">
    <mergeCell ref="L13:N13"/>
    <mergeCell ref="C13:F13"/>
    <mergeCell ref="G13:J13"/>
    <mergeCell ref="A5:A7"/>
    <mergeCell ref="A13:A14"/>
    <mergeCell ref="B13:B14"/>
    <mergeCell ref="C5:E5"/>
    <mergeCell ref="F5:H5"/>
    <mergeCell ref="I5:K5"/>
    <mergeCell ref="B5:B7"/>
    <mergeCell ref="C6:E6"/>
    <mergeCell ref="F6:H6"/>
    <mergeCell ref="I6:K6"/>
    <mergeCell ref="L5:N6"/>
  </mergeCells>
  <conditionalFormatting sqref="E9:E10">
    <cfRule type="cellIs" dxfId="95" priority="91" operator="greaterThan">
      <formula>0</formula>
    </cfRule>
    <cfRule type="cellIs" dxfId="94" priority="92" operator="lessThan">
      <formula>0</formula>
    </cfRule>
    <cfRule type="cellIs" dxfId="93" priority="93" operator="greaterThan">
      <formula>0</formula>
    </cfRule>
    <cfRule type="cellIs" dxfId="92" priority="94" operator="greaterThan">
      <formula>0</formula>
    </cfRule>
    <cfRule type="cellIs" dxfId="91" priority="95" operator="greaterThan">
      <formula>4.92</formula>
    </cfRule>
    <cfRule type="cellIs" dxfId="90" priority="96" operator="greaterThan">
      <formula>0</formula>
    </cfRule>
  </conditionalFormatting>
  <conditionalFormatting sqref="H9:H10">
    <cfRule type="cellIs" dxfId="89" priority="85" operator="greaterThan">
      <formula>0</formula>
    </cfRule>
    <cfRule type="cellIs" dxfId="88" priority="86" operator="lessThan">
      <formula>0</formula>
    </cfRule>
    <cfRule type="cellIs" dxfId="87" priority="87" operator="greaterThan">
      <formula>0</formula>
    </cfRule>
    <cfRule type="cellIs" dxfId="86" priority="88" operator="greaterThan">
      <formula>0</formula>
    </cfRule>
    <cfRule type="cellIs" dxfId="85" priority="89" operator="greaterThan">
      <formula>4.92</formula>
    </cfRule>
    <cfRule type="cellIs" dxfId="84" priority="90" operator="greaterThan">
      <formula>0</formula>
    </cfRule>
  </conditionalFormatting>
  <conditionalFormatting sqref="K9:K10">
    <cfRule type="cellIs" dxfId="83" priority="79" operator="greaterThan">
      <formula>0</formula>
    </cfRule>
    <cfRule type="cellIs" dxfId="82" priority="80" operator="lessThan">
      <formula>0</formula>
    </cfRule>
    <cfRule type="cellIs" dxfId="81" priority="81" operator="greaterThan">
      <formula>0</formula>
    </cfRule>
    <cfRule type="cellIs" dxfId="80" priority="82" operator="greaterThan">
      <formula>0</formula>
    </cfRule>
    <cfRule type="cellIs" dxfId="79" priority="83" operator="greaterThan">
      <formula>4.92</formula>
    </cfRule>
    <cfRule type="cellIs" dxfId="78" priority="84" operator="greaterThan">
      <formula>0</formula>
    </cfRule>
  </conditionalFormatting>
  <conditionalFormatting sqref="N9:N10">
    <cfRule type="cellIs" dxfId="77" priority="73" operator="greaterThan">
      <formula>0</formula>
    </cfRule>
    <cfRule type="cellIs" dxfId="76" priority="74" operator="lessThan">
      <formula>0</formula>
    </cfRule>
    <cfRule type="cellIs" dxfId="75" priority="75" operator="greaterThan">
      <formula>0</formula>
    </cfRule>
    <cfRule type="cellIs" dxfId="74" priority="76" operator="greaterThan">
      <formula>0</formula>
    </cfRule>
    <cfRule type="cellIs" dxfId="73" priority="77" operator="greaterThan">
      <formula>4.92</formula>
    </cfRule>
    <cfRule type="cellIs" dxfId="72" priority="78" operator="greaterThan">
      <formula>0</formula>
    </cfRule>
  </conditionalFormatting>
  <conditionalFormatting sqref="E8">
    <cfRule type="cellIs" dxfId="71" priority="67" operator="greaterThan">
      <formula>0</formula>
    </cfRule>
    <cfRule type="cellIs" dxfId="70" priority="68" operator="lessThan">
      <formula>0</formula>
    </cfRule>
    <cfRule type="cellIs" dxfId="69" priority="69" operator="greaterThan">
      <formula>0</formula>
    </cfRule>
    <cfRule type="cellIs" dxfId="68" priority="70" operator="greaterThan">
      <formula>0</formula>
    </cfRule>
    <cfRule type="cellIs" dxfId="67" priority="71" operator="greaterThan">
      <formula>4.92</formula>
    </cfRule>
    <cfRule type="cellIs" dxfId="66" priority="72" operator="greaterThan">
      <formula>0</formula>
    </cfRule>
  </conditionalFormatting>
  <conditionalFormatting sqref="H8">
    <cfRule type="cellIs" dxfId="65" priority="61" operator="greaterThan">
      <formula>0</formula>
    </cfRule>
    <cfRule type="cellIs" dxfId="64" priority="62" operator="lessThan">
      <formula>0</formula>
    </cfRule>
    <cfRule type="cellIs" dxfId="63" priority="63" operator="greaterThan">
      <formula>0</formula>
    </cfRule>
    <cfRule type="cellIs" dxfId="62" priority="64" operator="greaterThan">
      <formula>0</formula>
    </cfRule>
    <cfRule type="cellIs" dxfId="61" priority="65" operator="greaterThan">
      <formula>4.92</formula>
    </cfRule>
    <cfRule type="cellIs" dxfId="60" priority="66" operator="greaterThan">
      <formula>0</formula>
    </cfRule>
  </conditionalFormatting>
  <conditionalFormatting sqref="K8">
    <cfRule type="cellIs" dxfId="59" priority="55" operator="greaterThan">
      <formula>0</formula>
    </cfRule>
    <cfRule type="cellIs" dxfId="58" priority="56" operator="lessThan">
      <formula>0</formula>
    </cfRule>
    <cfRule type="cellIs" dxfId="57" priority="57" operator="greaterThan">
      <formula>0</formula>
    </cfRule>
    <cfRule type="cellIs" dxfId="56" priority="58" operator="greaterThan">
      <formula>0</formula>
    </cfRule>
    <cfRule type="cellIs" dxfId="55" priority="59" operator="greaterThan">
      <formula>4.92</formula>
    </cfRule>
    <cfRule type="cellIs" dxfId="54" priority="60" operator="greaterThan">
      <formula>0</formula>
    </cfRule>
  </conditionalFormatting>
  <conditionalFormatting sqref="N8">
    <cfRule type="cellIs" dxfId="53" priority="49" operator="greaterThan">
      <formula>0</formula>
    </cfRule>
    <cfRule type="cellIs" dxfId="52" priority="50" operator="lessThan">
      <formula>0</formula>
    </cfRule>
    <cfRule type="cellIs" dxfId="51" priority="51" operator="greaterThan">
      <formula>0</formula>
    </cfRule>
    <cfRule type="cellIs" dxfId="50" priority="52" operator="greaterThan">
      <formula>0</formula>
    </cfRule>
    <cfRule type="cellIs" dxfId="49" priority="53" operator="greaterThan">
      <formula>4.92</formula>
    </cfRule>
    <cfRule type="cellIs" dxfId="48" priority="54" operator="greaterThan">
      <formula>0</formula>
    </cfRule>
  </conditionalFormatting>
  <conditionalFormatting sqref="K16:K17">
    <cfRule type="cellIs" dxfId="47" priority="31" operator="greaterThan">
      <formula>0</formula>
    </cfRule>
    <cfRule type="cellIs" dxfId="46" priority="32" operator="lessThan">
      <formula>0</formula>
    </cfRule>
    <cfRule type="cellIs" dxfId="45" priority="33" operator="greaterThan">
      <formula>0</formula>
    </cfRule>
    <cfRule type="cellIs" dxfId="44" priority="34" operator="greaterThan">
      <formula>0</formula>
    </cfRule>
    <cfRule type="cellIs" dxfId="43" priority="35" operator="greaterThan">
      <formula>4.92</formula>
    </cfRule>
    <cfRule type="cellIs" dxfId="42" priority="36" operator="greaterThan">
      <formula>0</formula>
    </cfRule>
  </conditionalFormatting>
  <conditionalFormatting sqref="N16:N17">
    <cfRule type="cellIs" dxfId="41" priority="25" operator="greaterThan">
      <formula>0</formula>
    </cfRule>
    <cfRule type="cellIs" dxfId="40" priority="26" operator="lessThan">
      <formula>0</formula>
    </cfRule>
    <cfRule type="cellIs" dxfId="39" priority="27" operator="greaterThan">
      <formula>0</formula>
    </cfRule>
    <cfRule type="cellIs" dxfId="38" priority="28" operator="greaterThan">
      <formula>0</formula>
    </cfRule>
    <cfRule type="cellIs" dxfId="37" priority="29" operator="greaterThan">
      <formula>4.92</formula>
    </cfRule>
    <cfRule type="cellIs" dxfId="36" priority="30" operator="greaterThan">
      <formula>0</formula>
    </cfRule>
  </conditionalFormatting>
  <conditionalFormatting sqref="K15">
    <cfRule type="cellIs" dxfId="35" priority="7" operator="greaterThan">
      <formula>0</formula>
    </cfRule>
    <cfRule type="cellIs" dxfId="34" priority="8" operator="lessThan">
      <formula>0</formula>
    </cfRule>
    <cfRule type="cellIs" dxfId="33" priority="9" operator="greaterThan">
      <formula>0</formula>
    </cfRule>
    <cfRule type="cellIs" dxfId="32" priority="10" operator="greaterThan">
      <formula>0</formula>
    </cfRule>
    <cfRule type="cellIs" dxfId="31" priority="11" operator="greaterThan">
      <formula>4.92</formula>
    </cfRule>
    <cfRule type="cellIs" dxfId="30" priority="12" operator="greaterThan">
      <formula>0</formula>
    </cfRule>
  </conditionalFormatting>
  <conditionalFormatting sqref="N15">
    <cfRule type="cellIs" dxfId="29" priority="1" operator="greaterThan">
      <formula>0</formula>
    </cfRule>
    <cfRule type="cellIs" dxfId="28" priority="2" operator="lessThan">
      <formula>0</formula>
    </cfRule>
    <cfRule type="cellIs" dxfId="27" priority="3" operator="greaterThan">
      <formula>0</formula>
    </cfRule>
    <cfRule type="cellIs" dxfId="26" priority="4" operator="greaterThan">
      <formula>0</formula>
    </cfRule>
    <cfRule type="cellIs" dxfId="25" priority="5" operator="greaterThan">
      <formula>4.92</formula>
    </cfRule>
    <cfRule type="cellIs" dxfId="24" priority="6" operator="greaterThan">
      <formula>0</formula>
    </cfRule>
  </conditionalFormatting>
  <pageMargins left="0.7" right="0.7" top="0.75" bottom="0.75" header="0.3" footer="0.3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view="pageLayout" topLeftCell="A19" zoomScaleNormal="85" workbookViewId="0">
      <selection activeCell="C24" sqref="C24:D28"/>
    </sheetView>
  </sheetViews>
  <sheetFormatPr defaultRowHeight="15" x14ac:dyDescent="0.25"/>
  <cols>
    <col min="1" max="1" width="3.375" style="37" customWidth="1"/>
    <col min="2" max="2" width="19" style="37" customWidth="1"/>
    <col min="3" max="3" width="10.25" style="30" customWidth="1"/>
    <col min="4" max="4" width="10.375" style="30" customWidth="1"/>
    <col min="5" max="5" width="10.75" style="30" customWidth="1"/>
    <col min="6" max="6" width="10.375" style="30" customWidth="1"/>
    <col min="7" max="7" width="10" style="30" customWidth="1"/>
    <col min="8" max="8" width="10.875" style="37" customWidth="1"/>
    <col min="9" max="16" width="9" style="37"/>
    <col min="17" max="16384" width="9" style="30"/>
  </cols>
  <sheetData>
    <row r="1" spans="1:9" s="37" customFormat="1" ht="23.25" x14ac:dyDescent="0.35">
      <c r="A1" s="44" t="s">
        <v>143</v>
      </c>
    </row>
    <row r="2" spans="1:9" s="37" customFormat="1" x14ac:dyDescent="0.25"/>
    <row r="3" spans="1:9" s="37" customFormat="1" ht="21" x14ac:dyDescent="0.35">
      <c r="A3" s="35" t="s">
        <v>98</v>
      </c>
    </row>
    <row r="4" spans="1:9" s="37" customFormat="1" ht="21" x14ac:dyDescent="0.35">
      <c r="A4" s="45"/>
      <c r="B4" s="35" t="s">
        <v>154</v>
      </c>
    </row>
    <row r="5" spans="1:9" s="37" customFormat="1" ht="21.75" customHeight="1" x14ac:dyDescent="0.3">
      <c r="A5" s="46"/>
      <c r="B5" s="232" t="s">
        <v>99</v>
      </c>
      <c r="C5" s="47" t="s">
        <v>41</v>
      </c>
      <c r="D5" s="47" t="s">
        <v>146</v>
      </c>
      <c r="E5" s="47" t="s">
        <v>42</v>
      </c>
      <c r="F5" s="47" t="s">
        <v>39</v>
      </c>
      <c r="G5" s="47" t="s">
        <v>40</v>
      </c>
      <c r="H5" s="234" t="s">
        <v>93</v>
      </c>
      <c r="I5" s="36"/>
    </row>
    <row r="6" spans="1:9" s="37" customFormat="1" ht="21.75" customHeight="1" x14ac:dyDescent="0.3">
      <c r="A6" s="46"/>
      <c r="B6" s="233"/>
      <c r="C6" s="48">
        <v>61</v>
      </c>
      <c r="D6" s="48">
        <v>62</v>
      </c>
      <c r="E6" s="48">
        <v>63</v>
      </c>
      <c r="F6" s="48">
        <v>64</v>
      </c>
      <c r="G6" s="48">
        <v>65</v>
      </c>
      <c r="H6" s="235"/>
      <c r="I6" s="36"/>
    </row>
    <row r="7" spans="1:9" ht="21" x14ac:dyDescent="0.35">
      <c r="A7" s="46"/>
      <c r="B7" s="53" t="s">
        <v>23</v>
      </c>
      <c r="C7" s="31"/>
      <c r="D7" s="31"/>
      <c r="E7" s="31"/>
      <c r="F7" s="31"/>
      <c r="G7" s="31"/>
      <c r="H7" s="55" t="e">
        <f>AVERAGE(C7:G7)</f>
        <v>#DIV/0!</v>
      </c>
      <c r="I7" s="36"/>
    </row>
    <row r="8" spans="1:9" ht="21" x14ac:dyDescent="0.35">
      <c r="A8" s="46"/>
      <c r="B8" s="53" t="s">
        <v>96</v>
      </c>
      <c r="C8" s="31"/>
      <c r="D8" s="31"/>
      <c r="E8" s="31"/>
      <c r="F8" s="31"/>
      <c r="G8" s="31"/>
      <c r="H8" s="55" t="e">
        <f t="shared" ref="H8:H10" si="0">AVERAGE(C8:G8)</f>
        <v>#DIV/0!</v>
      </c>
      <c r="I8" s="36"/>
    </row>
    <row r="9" spans="1:9" ht="21" x14ac:dyDescent="0.35">
      <c r="A9" s="46"/>
      <c r="B9" s="53" t="s">
        <v>22</v>
      </c>
      <c r="C9" s="31"/>
      <c r="D9" s="31"/>
      <c r="E9" s="31"/>
      <c r="F9" s="31"/>
      <c r="G9" s="31"/>
      <c r="H9" s="55" t="e">
        <f t="shared" si="0"/>
        <v>#DIV/0!</v>
      </c>
      <c r="I9" s="36"/>
    </row>
    <row r="10" spans="1:9" ht="21" x14ac:dyDescent="0.35">
      <c r="A10" s="46"/>
      <c r="B10" s="53" t="s">
        <v>97</v>
      </c>
      <c r="C10" s="31"/>
      <c r="D10" s="31"/>
      <c r="E10" s="31"/>
      <c r="F10" s="31"/>
      <c r="G10" s="31"/>
      <c r="H10" s="55" t="e">
        <f t="shared" si="0"/>
        <v>#DIV/0!</v>
      </c>
      <c r="I10" s="36"/>
    </row>
    <row r="11" spans="1:9" s="37" customFormat="1" ht="25.5" customHeight="1" x14ac:dyDescent="0.35">
      <c r="A11" s="36"/>
      <c r="B11" s="49"/>
      <c r="C11" s="49"/>
      <c r="D11" s="49"/>
      <c r="E11" s="49"/>
      <c r="F11" s="49"/>
      <c r="G11" s="49"/>
      <c r="H11" s="50"/>
      <c r="I11" s="36"/>
    </row>
    <row r="12" spans="1:9" s="37" customFormat="1" ht="21" x14ac:dyDescent="0.35">
      <c r="A12" s="45"/>
      <c r="B12" s="50" t="s">
        <v>155</v>
      </c>
      <c r="C12" s="49"/>
      <c r="D12" s="49"/>
      <c r="E12" s="49"/>
      <c r="F12" s="49"/>
      <c r="G12" s="49"/>
      <c r="H12" s="50"/>
    </row>
    <row r="13" spans="1:9" s="37" customFormat="1" ht="21.75" customHeight="1" x14ac:dyDescent="0.3">
      <c r="A13" s="46"/>
      <c r="B13" s="236" t="s">
        <v>99</v>
      </c>
      <c r="C13" s="51" t="s">
        <v>41</v>
      </c>
      <c r="D13" s="51" t="s">
        <v>146</v>
      </c>
      <c r="E13" s="51" t="s">
        <v>42</v>
      </c>
      <c r="F13" s="51" t="s">
        <v>39</v>
      </c>
      <c r="G13" s="51" t="s">
        <v>40</v>
      </c>
      <c r="H13" s="238" t="s">
        <v>93</v>
      </c>
      <c r="I13" s="36"/>
    </row>
    <row r="14" spans="1:9" s="37" customFormat="1" ht="21.75" customHeight="1" x14ac:dyDescent="0.3">
      <c r="A14" s="46"/>
      <c r="B14" s="237"/>
      <c r="C14" s="52">
        <v>91</v>
      </c>
      <c r="D14" s="52">
        <v>92</v>
      </c>
      <c r="E14" s="52">
        <v>93</v>
      </c>
      <c r="F14" s="52">
        <v>94</v>
      </c>
      <c r="G14" s="52">
        <v>95</v>
      </c>
      <c r="H14" s="239"/>
      <c r="I14" s="36"/>
    </row>
    <row r="15" spans="1:9" ht="21" x14ac:dyDescent="0.35">
      <c r="A15" s="46"/>
      <c r="B15" s="54" t="s">
        <v>23</v>
      </c>
      <c r="C15" s="31"/>
      <c r="D15" s="31"/>
      <c r="E15" s="31"/>
      <c r="F15" s="31"/>
      <c r="G15" s="31"/>
      <c r="H15" s="56" t="e">
        <f t="shared" ref="H15:H17" si="1">AVERAGE(C15:G15)</f>
        <v>#DIV/0!</v>
      </c>
      <c r="I15" s="36"/>
    </row>
    <row r="16" spans="1:9" ht="21" x14ac:dyDescent="0.35">
      <c r="A16" s="46"/>
      <c r="B16" s="54" t="s">
        <v>96</v>
      </c>
      <c r="C16" s="31"/>
      <c r="D16" s="31"/>
      <c r="E16" s="31"/>
      <c r="F16" s="31"/>
      <c r="G16" s="31"/>
      <c r="H16" s="56" t="e">
        <f t="shared" si="1"/>
        <v>#DIV/0!</v>
      </c>
      <c r="I16" s="36"/>
    </row>
    <row r="17" spans="1:9" ht="21" x14ac:dyDescent="0.35">
      <c r="A17" s="46"/>
      <c r="B17" s="54" t="s">
        <v>22</v>
      </c>
      <c r="C17" s="33"/>
      <c r="D17" s="31"/>
      <c r="E17" s="31"/>
      <c r="F17" s="31"/>
      <c r="G17" s="31"/>
      <c r="H17" s="56" t="e">
        <f t="shared" si="1"/>
        <v>#DIV/0!</v>
      </c>
      <c r="I17" s="36"/>
    </row>
    <row r="18" spans="1:9" ht="21" x14ac:dyDescent="0.35">
      <c r="A18" s="46"/>
      <c r="B18" s="54" t="s">
        <v>97</v>
      </c>
      <c r="C18" s="33"/>
      <c r="D18" s="31"/>
      <c r="E18" s="31"/>
      <c r="F18" s="31"/>
      <c r="G18" s="31"/>
      <c r="H18" s="42" t="e">
        <f t="shared" ref="H18" si="2">AVERAGE(C18:G18)</f>
        <v>#DIV/0!</v>
      </c>
      <c r="I18" s="36"/>
    </row>
    <row r="19" spans="1:9" s="37" customFormat="1" ht="18.75" x14ac:dyDescent="0.3">
      <c r="A19" s="36"/>
      <c r="B19" s="36"/>
      <c r="C19" s="36"/>
      <c r="D19" s="36"/>
      <c r="E19" s="36"/>
      <c r="F19" s="36"/>
      <c r="G19" s="36"/>
      <c r="H19" s="36"/>
      <c r="I19" s="36"/>
    </row>
    <row r="20" spans="1:9" s="37" customFormat="1" ht="21" x14ac:dyDescent="0.35">
      <c r="A20" s="35" t="s">
        <v>100</v>
      </c>
      <c r="B20" s="36"/>
      <c r="C20" s="36"/>
      <c r="D20" s="36"/>
      <c r="E20" s="36"/>
      <c r="F20" s="36"/>
      <c r="G20" s="36"/>
      <c r="H20" s="36"/>
      <c r="I20" s="36"/>
    </row>
    <row r="21" spans="1:9" s="37" customFormat="1" ht="21" x14ac:dyDescent="0.35">
      <c r="A21" s="36"/>
      <c r="B21" s="35" t="s">
        <v>156</v>
      </c>
      <c r="C21" s="36"/>
      <c r="D21" s="36"/>
      <c r="E21" s="36"/>
      <c r="F21" s="36"/>
      <c r="G21" s="36"/>
      <c r="H21" s="36"/>
      <c r="I21" s="36"/>
    </row>
    <row r="22" spans="1:9" s="37" customFormat="1" ht="21" x14ac:dyDescent="0.35">
      <c r="A22" s="36"/>
      <c r="B22" s="229" t="s">
        <v>102</v>
      </c>
      <c r="C22" s="231" t="s">
        <v>101</v>
      </c>
      <c r="D22" s="231"/>
      <c r="E22" s="231"/>
      <c r="F22" s="36"/>
      <c r="G22" s="36"/>
      <c r="H22" s="36"/>
      <c r="I22" s="36"/>
    </row>
    <row r="23" spans="1:9" s="37" customFormat="1" ht="21" customHeight="1" x14ac:dyDescent="0.35">
      <c r="A23" s="38"/>
      <c r="B23" s="230"/>
      <c r="C23" s="39">
        <v>2558</v>
      </c>
      <c r="D23" s="39">
        <v>2559</v>
      </c>
      <c r="E23" s="40" t="s">
        <v>95</v>
      </c>
      <c r="F23" s="36"/>
      <c r="G23" s="36"/>
      <c r="H23" s="36"/>
      <c r="I23" s="36"/>
    </row>
    <row r="24" spans="1:9" ht="21" x14ac:dyDescent="0.35">
      <c r="A24" s="38"/>
      <c r="B24" s="41" t="s">
        <v>41</v>
      </c>
      <c r="C24" s="34"/>
      <c r="D24" s="34"/>
      <c r="E24" s="43">
        <f t="shared" ref="E24:E29" si="3">D24-C24</f>
        <v>0</v>
      </c>
      <c r="F24" s="36"/>
      <c r="G24" s="36"/>
      <c r="H24" s="36"/>
      <c r="I24" s="36"/>
    </row>
    <row r="25" spans="1:9" ht="21" x14ac:dyDescent="0.35">
      <c r="A25" s="38"/>
      <c r="B25" s="41" t="s">
        <v>145</v>
      </c>
      <c r="C25" s="34"/>
      <c r="D25" s="34"/>
      <c r="E25" s="43">
        <f t="shared" si="3"/>
        <v>0</v>
      </c>
      <c r="F25" s="36"/>
      <c r="G25" s="36"/>
      <c r="H25" s="36"/>
      <c r="I25" s="36"/>
    </row>
    <row r="26" spans="1:9" ht="21" x14ac:dyDescent="0.35">
      <c r="A26" s="38"/>
      <c r="B26" s="41" t="s">
        <v>42</v>
      </c>
      <c r="C26" s="34"/>
      <c r="D26" s="34"/>
      <c r="E26" s="43">
        <f t="shared" si="3"/>
        <v>0</v>
      </c>
      <c r="F26" s="36"/>
      <c r="G26" s="36"/>
      <c r="H26" s="36"/>
      <c r="I26" s="36"/>
    </row>
    <row r="27" spans="1:9" ht="21" x14ac:dyDescent="0.35">
      <c r="A27" s="38"/>
      <c r="B27" s="41" t="s">
        <v>39</v>
      </c>
      <c r="C27" s="34"/>
      <c r="D27" s="31"/>
      <c r="E27" s="43">
        <f t="shared" si="3"/>
        <v>0</v>
      </c>
      <c r="F27" s="36"/>
      <c r="G27" s="36"/>
      <c r="H27" s="36"/>
      <c r="I27" s="36"/>
    </row>
    <row r="28" spans="1:9" ht="21" x14ac:dyDescent="0.35">
      <c r="A28" s="38"/>
      <c r="B28" s="41" t="s">
        <v>40</v>
      </c>
      <c r="C28" s="31"/>
      <c r="D28" s="31"/>
      <c r="E28" s="43">
        <f t="shared" si="3"/>
        <v>0</v>
      </c>
      <c r="F28" s="36"/>
      <c r="G28" s="36"/>
      <c r="H28" s="36"/>
      <c r="I28" s="36"/>
    </row>
    <row r="29" spans="1:9" s="37" customFormat="1" ht="21" customHeight="1" x14ac:dyDescent="0.35">
      <c r="A29" s="38"/>
      <c r="B29" s="41" t="s">
        <v>93</v>
      </c>
      <c r="C29" s="42" t="e">
        <f>AVERAGE(C24:C28)</f>
        <v>#DIV/0!</v>
      </c>
      <c r="D29" s="42" t="e">
        <f>AVERAGE(D24:D28)</f>
        <v>#DIV/0!</v>
      </c>
      <c r="E29" s="43" t="e">
        <f t="shared" si="3"/>
        <v>#DIV/0!</v>
      </c>
      <c r="F29" s="36"/>
      <c r="G29" s="36"/>
      <c r="H29" s="36"/>
      <c r="I29" s="36"/>
    </row>
    <row r="30" spans="1:9" s="37" customFormat="1" x14ac:dyDescent="0.25"/>
    <row r="31" spans="1:9" s="37" customFormat="1" x14ac:dyDescent="0.25"/>
    <row r="32" spans="1:9" s="37" customFormat="1" x14ac:dyDescent="0.25"/>
    <row r="33" spans="1:9" s="37" customFormat="1" x14ac:dyDescent="0.25"/>
    <row r="34" spans="1:9" s="37" customFormat="1" ht="21" x14ac:dyDescent="0.35">
      <c r="A34" s="36"/>
      <c r="B34" s="35" t="s">
        <v>157</v>
      </c>
      <c r="C34" s="36"/>
      <c r="D34" s="36"/>
      <c r="E34" s="36"/>
      <c r="F34" s="36"/>
      <c r="G34" s="36"/>
      <c r="H34" s="36"/>
      <c r="I34" s="36"/>
    </row>
    <row r="35" spans="1:9" s="37" customFormat="1" ht="21" x14ac:dyDescent="0.35">
      <c r="A35" s="36"/>
      <c r="B35" s="229" t="s">
        <v>102</v>
      </c>
      <c r="C35" s="231" t="s">
        <v>101</v>
      </c>
      <c r="D35" s="231"/>
      <c r="E35" s="231"/>
      <c r="F35" s="36"/>
      <c r="G35" s="36"/>
      <c r="H35" s="36"/>
      <c r="I35" s="36"/>
    </row>
    <row r="36" spans="1:9" s="37" customFormat="1" ht="21" customHeight="1" x14ac:dyDescent="0.35">
      <c r="A36" s="38"/>
      <c r="B36" s="230"/>
      <c r="C36" s="39">
        <v>2558</v>
      </c>
      <c r="D36" s="39">
        <v>2559</v>
      </c>
      <c r="E36" s="40" t="s">
        <v>95</v>
      </c>
      <c r="F36" s="36"/>
      <c r="G36" s="36"/>
      <c r="H36" s="36"/>
      <c r="I36" s="36"/>
    </row>
    <row r="37" spans="1:9" ht="21" x14ac:dyDescent="0.35">
      <c r="A37" s="38"/>
      <c r="B37" s="41" t="s">
        <v>41</v>
      </c>
      <c r="C37" s="34">
        <v>36.020000000000003</v>
      </c>
      <c r="D37" s="34">
        <v>45.96</v>
      </c>
      <c r="E37" s="43">
        <f t="shared" ref="E37:E42" si="4">D37-C37</f>
        <v>9.9399999999999977</v>
      </c>
      <c r="F37" s="36"/>
      <c r="G37" s="36"/>
      <c r="H37" s="36"/>
      <c r="I37" s="36"/>
    </row>
    <row r="38" spans="1:9" ht="21" x14ac:dyDescent="0.35">
      <c r="A38" s="38"/>
      <c r="B38" s="41" t="s">
        <v>145</v>
      </c>
      <c r="C38" s="34">
        <v>35.549999999999997</v>
      </c>
      <c r="D38" s="34">
        <v>55.23</v>
      </c>
      <c r="E38" s="43">
        <f t="shared" si="4"/>
        <v>19.68</v>
      </c>
      <c r="F38" s="36"/>
      <c r="G38" s="36"/>
      <c r="H38" s="36"/>
      <c r="I38" s="36"/>
    </row>
    <row r="39" spans="1:9" ht="21" x14ac:dyDescent="0.35">
      <c r="A39" s="38"/>
      <c r="B39" s="41" t="s">
        <v>42</v>
      </c>
      <c r="C39" s="34">
        <v>42.13</v>
      </c>
      <c r="D39" s="34">
        <v>30.11</v>
      </c>
      <c r="E39" s="43">
        <f t="shared" si="4"/>
        <v>-12.020000000000003</v>
      </c>
      <c r="F39" s="36"/>
      <c r="G39" s="36"/>
      <c r="H39" s="36"/>
      <c r="I39" s="36"/>
    </row>
    <row r="40" spans="1:9" ht="21" x14ac:dyDescent="0.35">
      <c r="A40" s="38"/>
      <c r="B40" s="41" t="s">
        <v>39</v>
      </c>
      <c r="C40" s="34">
        <v>35.33</v>
      </c>
      <c r="D40" s="31">
        <v>35.22</v>
      </c>
      <c r="E40" s="43">
        <f t="shared" si="4"/>
        <v>-0.10999999999999943</v>
      </c>
      <c r="F40" s="36"/>
      <c r="G40" s="36"/>
      <c r="H40" s="36"/>
      <c r="I40" s="36"/>
    </row>
    <row r="41" spans="1:9" ht="21" x14ac:dyDescent="0.35">
      <c r="A41" s="38"/>
      <c r="B41" s="41" t="s">
        <v>40</v>
      </c>
      <c r="C41" s="31">
        <v>44.33</v>
      </c>
      <c r="D41" s="31">
        <v>35.22</v>
      </c>
      <c r="E41" s="43">
        <f t="shared" si="4"/>
        <v>-9.11</v>
      </c>
      <c r="F41" s="36"/>
      <c r="G41" s="36"/>
      <c r="H41" s="36"/>
      <c r="I41" s="36"/>
    </row>
    <row r="42" spans="1:9" s="37" customFormat="1" ht="21" customHeight="1" x14ac:dyDescent="0.35">
      <c r="A42" s="38"/>
      <c r="B42" s="41" t="s">
        <v>93</v>
      </c>
      <c r="C42" s="42">
        <f>AVERAGE(C37:C41)</f>
        <v>38.67199999999999</v>
      </c>
      <c r="D42" s="42">
        <f>AVERAGE(D37:D41)</f>
        <v>40.347999999999999</v>
      </c>
      <c r="E42" s="43">
        <f t="shared" si="4"/>
        <v>1.676000000000009</v>
      </c>
      <c r="F42" s="36"/>
      <c r="G42" s="36"/>
      <c r="H42" s="36"/>
      <c r="I42" s="36"/>
    </row>
    <row r="43" spans="1:9" s="37" customFormat="1" x14ac:dyDescent="0.25"/>
    <row r="44" spans="1:9" s="37" customFormat="1" x14ac:dyDescent="0.25"/>
    <row r="45" spans="1:9" s="37" customFormat="1" x14ac:dyDescent="0.25"/>
    <row r="46" spans="1:9" s="37" customFormat="1" x14ac:dyDescent="0.25"/>
    <row r="47" spans="1:9" s="37" customFormat="1" x14ac:dyDescent="0.25"/>
    <row r="48" spans="1:9" s="37" customFormat="1" x14ac:dyDescent="0.25"/>
    <row r="49" s="37" customFormat="1" x14ac:dyDescent="0.25"/>
    <row r="50" s="37" customFormat="1" x14ac:dyDescent="0.25"/>
  </sheetData>
  <sheetProtection password="CC3D" sheet="1" objects="1" scenarios="1" selectLockedCells="1"/>
  <customSheetViews>
    <customSheetView guid="{6088E1CD-C14E-4ADC-8095-890E4A2CC5BD}" topLeftCell="A19">
      <selection activeCell="G37" sqref="G37"/>
      <pageMargins left="0.7" right="0.7" top="0.75" bottom="0.75" header="0.3" footer="0.3"/>
      <pageSetup orientation="portrait" horizontalDpi="0" verticalDpi="0" r:id="rId1"/>
    </customSheetView>
  </customSheetViews>
  <mergeCells count="8">
    <mergeCell ref="B35:B36"/>
    <mergeCell ref="C35:E35"/>
    <mergeCell ref="B5:B6"/>
    <mergeCell ref="H5:H6"/>
    <mergeCell ref="B13:B14"/>
    <mergeCell ref="H13:H14"/>
    <mergeCell ref="C22:E22"/>
    <mergeCell ref="B22:B23"/>
  </mergeCells>
  <conditionalFormatting sqref="E24:E29">
    <cfRule type="cellIs" dxfId="23" priority="7" operator="greaterThan">
      <formula>0</formula>
    </cfRule>
    <cfRule type="cellIs" dxfId="22" priority="8" operator="lessThan">
      <formula>0</formula>
    </cfRule>
    <cfRule type="cellIs" dxfId="21" priority="9" operator="greaterThan">
      <formula>0</formula>
    </cfRule>
    <cfRule type="cellIs" dxfId="20" priority="10" operator="greaterThan">
      <formula>0</formula>
    </cfRule>
    <cfRule type="cellIs" dxfId="19" priority="11" operator="greaterThan">
      <formula>4.92</formula>
    </cfRule>
    <cfRule type="cellIs" dxfId="18" priority="12" operator="greaterThan">
      <formula>0</formula>
    </cfRule>
  </conditionalFormatting>
  <conditionalFormatting sqref="E37:E42">
    <cfRule type="cellIs" dxfId="17" priority="1" operator="greaterThan">
      <formula>0</formula>
    </cfRule>
    <cfRule type="cellIs" dxfId="16" priority="2" operator="lessThan">
      <formula>0</formula>
    </cfRule>
    <cfRule type="cellIs" dxfId="15" priority="3" operator="greaterThan">
      <formula>0</formula>
    </cfRule>
    <cfRule type="cellIs" dxfId="14" priority="4" operator="greaterThan">
      <formula>0</formula>
    </cfRule>
    <cfRule type="cellIs" dxfId="13" priority="5" operator="greaterThan">
      <formula>4.92</formula>
    </cfRule>
    <cfRule type="cellIs" dxfId="12" priority="6" operator="greaterThan">
      <formula>0</formula>
    </cfRule>
  </conditionalFormatting>
  <pageMargins left="0.7" right="0.5" top="0.75" bottom="0.75" header="0.3" footer="0.3"/>
  <pageSetup orientation="portrait" horizontalDpi="0" verticalDpi="0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view="pageLayout" topLeftCell="A16" zoomScale="85" zoomScaleNormal="100" zoomScalePageLayoutView="85" workbookViewId="0">
      <selection activeCell="E13" sqref="E13"/>
    </sheetView>
  </sheetViews>
  <sheetFormatPr defaultRowHeight="14.25" x14ac:dyDescent="0.2"/>
  <cols>
    <col min="1" max="1" width="14.125" style="98" customWidth="1"/>
    <col min="2" max="2" width="50.25" style="98" customWidth="1"/>
    <col min="3" max="3" width="10.25" style="28" customWidth="1"/>
    <col min="4" max="4" width="11.375" style="28" customWidth="1"/>
    <col min="5" max="5" width="10.625" style="28" customWidth="1"/>
    <col min="6" max="6" width="12.375" style="28" customWidth="1"/>
    <col min="7" max="16384" width="9" style="28"/>
  </cols>
  <sheetData>
    <row r="1" spans="1:6" s="156" customFormat="1" ht="23.25" x14ac:dyDescent="0.35">
      <c r="A1" s="44" t="s">
        <v>176</v>
      </c>
      <c r="B1" s="44"/>
    </row>
    <row r="2" spans="1:6" ht="18" x14ac:dyDescent="0.25">
      <c r="B2" s="163"/>
    </row>
    <row r="3" spans="1:6" ht="21" x14ac:dyDescent="0.2">
      <c r="A3" s="241" t="s">
        <v>174</v>
      </c>
      <c r="B3" s="241"/>
      <c r="C3" s="242" t="s">
        <v>195</v>
      </c>
      <c r="D3" s="242"/>
      <c r="E3" s="242"/>
      <c r="F3" s="242"/>
    </row>
    <row r="4" spans="1:6" ht="21" x14ac:dyDescent="0.2">
      <c r="A4" s="241"/>
      <c r="B4" s="241"/>
      <c r="C4" s="243" t="s">
        <v>15</v>
      </c>
      <c r="D4" s="243"/>
      <c r="E4" s="240" t="s">
        <v>177</v>
      </c>
      <c r="F4" s="240"/>
    </row>
    <row r="5" spans="1:6" ht="21" x14ac:dyDescent="0.35">
      <c r="A5" s="241"/>
      <c r="B5" s="241"/>
      <c r="C5" s="157" t="s">
        <v>20</v>
      </c>
      <c r="D5" s="157" t="s">
        <v>175</v>
      </c>
      <c r="E5" s="158" t="s">
        <v>20</v>
      </c>
      <c r="F5" s="158" t="s">
        <v>175</v>
      </c>
    </row>
    <row r="6" spans="1:6" ht="21" x14ac:dyDescent="0.2">
      <c r="A6" s="166" t="s">
        <v>180</v>
      </c>
      <c r="B6" s="167" t="s">
        <v>179</v>
      </c>
      <c r="C6" s="159"/>
      <c r="D6" s="168" t="str">
        <f>IF(C6&gt;=4.5,"ดีเยี่ยม",IF(C6&gt;=3.75,"ดีมาก",IF(C6&gt;=3,"ดี",IF(C6&gt;=2.5,"พอใช้",IF(C6&gt;=0,"ปรับปรุง")))))</f>
        <v>ปรับปรุง</v>
      </c>
      <c r="E6" s="159"/>
      <c r="F6" s="169" t="str">
        <f>IF(E6&gt;=4.5,"ดีเยี่ยม",IF(E6&gt;=3.75,"ดีมาก",IF(E6&gt;=3,"ดี",IF(E6&gt;=2.5,"พอใช้",IF(E6&gt;=0,"ปรับปรุง")))))</f>
        <v>ปรับปรุง</v>
      </c>
    </row>
    <row r="7" spans="1:6" ht="42" x14ac:dyDescent="0.2">
      <c r="A7" s="166" t="s">
        <v>182</v>
      </c>
      <c r="B7" s="167" t="s">
        <v>181</v>
      </c>
      <c r="C7" s="159"/>
      <c r="D7" s="168" t="str">
        <f t="shared" ref="D7:D14" si="0">IF(C7&gt;=4.5,"ดีเยี่ยม",IF(C7&gt;=3.75,"ดีมาก",IF(C7&gt;=3,"ดี",IF(C7&gt;=2.5,"พอใช้",IF(C7&gt;=0,"ปรับปรุง")))))</f>
        <v>ปรับปรุง</v>
      </c>
      <c r="E7" s="159"/>
      <c r="F7" s="169" t="str">
        <f t="shared" ref="F7:F14" si="1">IF(E7&gt;=4.5,"ดีเยี่ยม",IF(E7&gt;=3.75,"ดีมาก",IF(E7&gt;=3,"ดี",IF(E7&gt;=2.5,"พอใช้",IF(E7&gt;=0,"ปรับปรุง")))))</f>
        <v>ปรับปรุง</v>
      </c>
    </row>
    <row r="8" spans="1:6" ht="21" x14ac:dyDescent="0.2">
      <c r="A8" s="166" t="s">
        <v>184</v>
      </c>
      <c r="B8" s="167" t="s">
        <v>183</v>
      </c>
      <c r="C8" s="159"/>
      <c r="D8" s="168" t="str">
        <f t="shared" si="0"/>
        <v>ปรับปรุง</v>
      </c>
      <c r="E8" s="159"/>
      <c r="F8" s="169" t="str">
        <f t="shared" si="1"/>
        <v>ปรับปรุง</v>
      </c>
    </row>
    <row r="9" spans="1:6" ht="21" x14ac:dyDescent="0.2">
      <c r="A9" s="166" t="s">
        <v>186</v>
      </c>
      <c r="B9" s="167" t="s">
        <v>185</v>
      </c>
      <c r="C9" s="159"/>
      <c r="D9" s="168" t="str">
        <f t="shared" si="0"/>
        <v>ปรับปรุง</v>
      </c>
      <c r="E9" s="159"/>
      <c r="F9" s="169" t="str">
        <f t="shared" si="1"/>
        <v>ปรับปรุง</v>
      </c>
    </row>
    <row r="10" spans="1:6" ht="21" x14ac:dyDescent="0.2">
      <c r="A10" s="166" t="s">
        <v>188</v>
      </c>
      <c r="B10" s="167" t="s">
        <v>187</v>
      </c>
      <c r="C10" s="159"/>
      <c r="D10" s="168" t="str">
        <f t="shared" si="0"/>
        <v>ปรับปรุง</v>
      </c>
      <c r="E10" s="159"/>
      <c r="F10" s="169" t="str">
        <f t="shared" si="1"/>
        <v>ปรับปรุง</v>
      </c>
    </row>
    <row r="11" spans="1:6" ht="42" x14ac:dyDescent="0.2">
      <c r="A11" s="166" t="s">
        <v>190</v>
      </c>
      <c r="B11" s="167" t="s">
        <v>189</v>
      </c>
      <c r="C11" s="159"/>
      <c r="D11" s="168" t="str">
        <f t="shared" si="0"/>
        <v>ปรับปรุง</v>
      </c>
      <c r="E11" s="159"/>
      <c r="F11" s="169" t="str">
        <f t="shared" si="1"/>
        <v>ปรับปรุง</v>
      </c>
    </row>
    <row r="12" spans="1:6" ht="21" x14ac:dyDescent="0.2">
      <c r="A12" s="166" t="s">
        <v>192</v>
      </c>
      <c r="B12" s="167" t="s">
        <v>191</v>
      </c>
      <c r="C12" s="159"/>
      <c r="D12" s="168" t="str">
        <f t="shared" si="0"/>
        <v>ปรับปรุง</v>
      </c>
      <c r="E12" s="159"/>
      <c r="F12" s="169" t="str">
        <f t="shared" si="1"/>
        <v>ปรับปรุง</v>
      </c>
    </row>
    <row r="13" spans="1:6" ht="21" x14ac:dyDescent="0.2">
      <c r="A13" s="166" t="s">
        <v>194</v>
      </c>
      <c r="B13" s="167" t="s">
        <v>193</v>
      </c>
      <c r="C13" s="159"/>
      <c r="D13" s="168" t="str">
        <f t="shared" si="0"/>
        <v>ปรับปรุง</v>
      </c>
      <c r="E13" s="159"/>
      <c r="F13" s="169" t="str">
        <f t="shared" si="1"/>
        <v>ปรับปรุง</v>
      </c>
    </row>
    <row r="14" spans="1:6" ht="21" customHeight="1" x14ac:dyDescent="0.2">
      <c r="A14" s="164"/>
      <c r="B14" s="165" t="s">
        <v>178</v>
      </c>
      <c r="C14" s="160" t="e">
        <f>AVERAGE(C6:C13)</f>
        <v>#DIV/0!</v>
      </c>
      <c r="D14" s="161" t="e">
        <f t="shared" si="0"/>
        <v>#DIV/0!</v>
      </c>
      <c r="E14" s="160" t="e">
        <f>AVERAGE(E6:E13)</f>
        <v>#DIV/0!</v>
      </c>
      <c r="F14" s="162" t="e">
        <f t="shared" si="1"/>
        <v>#DIV/0!</v>
      </c>
    </row>
  </sheetData>
  <sheetProtection password="CC3D" sheet="1" objects="1" scenarios="1" selectLockedCells="1"/>
  <mergeCells count="4">
    <mergeCell ref="E4:F4"/>
    <mergeCell ref="A3:B5"/>
    <mergeCell ref="C3:F3"/>
    <mergeCell ref="C4:D4"/>
  </mergeCells>
  <pageMargins left="0.98958333333333337" right="0.7" top="1" bottom="0.75" header="0.3" footer="0.3"/>
  <pageSetup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0"/>
  <sheetViews>
    <sheetView showRowColHeaders="0" view="pageLayout" topLeftCell="A208" zoomScale="80" zoomScaleNormal="100" zoomScalePageLayoutView="80" workbookViewId="0">
      <selection activeCell="N327" sqref="N327"/>
    </sheetView>
  </sheetViews>
  <sheetFormatPr defaultRowHeight="21" x14ac:dyDescent="0.35"/>
  <cols>
    <col min="1" max="1" width="16.625" style="36" customWidth="1"/>
    <col min="2" max="2" width="13.625" style="45" customWidth="1"/>
    <col min="3" max="3" width="10.5" style="45" customWidth="1"/>
    <col min="4" max="4" width="10.375" style="45" customWidth="1"/>
    <col min="5" max="5" width="9.75" style="45" customWidth="1"/>
    <col min="6" max="6" width="11.375" style="45" customWidth="1"/>
    <col min="7" max="7" width="10.25" style="45" customWidth="1"/>
    <col min="8" max="16384" width="9" style="45"/>
  </cols>
  <sheetData>
    <row r="1" spans="1:7" ht="28.5" x14ac:dyDescent="0.35">
      <c r="A1" s="258" t="s">
        <v>166</v>
      </c>
      <c r="B1" s="258"/>
      <c r="C1" s="258"/>
      <c r="D1" s="258"/>
      <c r="E1" s="258"/>
      <c r="F1" s="258"/>
      <c r="G1" s="258"/>
    </row>
    <row r="2" spans="1:7" ht="26.25" x14ac:dyDescent="0.35">
      <c r="A2" s="259" t="s">
        <v>167</v>
      </c>
      <c r="B2" s="259"/>
      <c r="C2" s="259"/>
      <c r="D2" s="259"/>
      <c r="E2" s="259"/>
      <c r="F2" s="259"/>
      <c r="G2" s="259"/>
    </row>
    <row r="3" spans="1:7" ht="15.75" customHeight="1" x14ac:dyDescent="0.35">
      <c r="A3" s="151"/>
      <c r="B3" s="151"/>
      <c r="C3" s="151"/>
      <c r="D3" s="151"/>
      <c r="E3" s="151"/>
      <c r="F3" s="151"/>
      <c r="G3" s="151"/>
    </row>
    <row r="4" spans="1:7" ht="23.25" x14ac:dyDescent="0.35">
      <c r="A4" s="143" t="s">
        <v>0</v>
      </c>
      <c r="B4" s="124"/>
      <c r="C4" s="124"/>
      <c r="D4" s="124"/>
      <c r="E4" s="124"/>
      <c r="F4" s="125"/>
      <c r="G4" s="125"/>
    </row>
    <row r="5" spans="1:7" ht="11.25" customHeight="1" x14ac:dyDescent="0.35">
      <c r="B5" s="97"/>
      <c r="C5" s="97"/>
      <c r="D5" s="97"/>
      <c r="E5" s="97"/>
    </row>
    <row r="6" spans="1:7" x14ac:dyDescent="0.35">
      <c r="A6" s="45" t="s">
        <v>1</v>
      </c>
      <c r="B6" s="126">
        <f>'1.ข้อมูลทั่วไป+ครู'!B3</f>
        <v>0</v>
      </c>
      <c r="C6" s="99"/>
      <c r="D6" s="97"/>
      <c r="E6" s="97"/>
    </row>
    <row r="7" spans="1:7" x14ac:dyDescent="0.35">
      <c r="A7" s="45" t="s">
        <v>2</v>
      </c>
      <c r="B7" s="126">
        <f>'1.ข้อมูลทั่วไป+ครู'!B4</f>
        <v>0</v>
      </c>
      <c r="C7" s="99"/>
      <c r="D7" s="97"/>
      <c r="E7" s="97"/>
    </row>
    <row r="8" spans="1:7" x14ac:dyDescent="0.35">
      <c r="A8" s="45" t="s">
        <v>3</v>
      </c>
      <c r="B8" s="126">
        <f>'1.ข้อมูลทั่วไป+ครู'!B5</f>
        <v>0</v>
      </c>
      <c r="C8" s="99"/>
      <c r="D8" s="97"/>
      <c r="E8" s="97"/>
    </row>
    <row r="9" spans="1:7" x14ac:dyDescent="0.35">
      <c r="A9" s="45" t="s">
        <v>4</v>
      </c>
      <c r="B9" s="127">
        <f>'1.ข้อมูลทั่วไป+ครู'!B6</f>
        <v>0</v>
      </c>
      <c r="C9" s="128" t="s">
        <v>83</v>
      </c>
      <c r="D9" s="35">
        <f>'1.ข้อมูลทั่วไป+ครู'!B8</f>
        <v>0</v>
      </c>
      <c r="E9" s="97"/>
    </row>
    <row r="10" spans="1:7" x14ac:dyDescent="0.35">
      <c r="A10" s="45" t="s">
        <v>5</v>
      </c>
      <c r="B10" s="127">
        <f>'1.ข้อมูลทั่วไป+ครู'!B7</f>
        <v>0</v>
      </c>
      <c r="C10" s="99"/>
      <c r="D10" s="97"/>
      <c r="E10" s="97"/>
    </row>
    <row r="11" spans="1:7" x14ac:dyDescent="0.35">
      <c r="A11" s="45" t="s">
        <v>6</v>
      </c>
      <c r="B11" s="126">
        <f>'1.ข้อมูลทั่วไป+ครู'!B9</f>
        <v>0</v>
      </c>
      <c r="C11" s="128" t="s">
        <v>7</v>
      </c>
      <c r="D11" s="126">
        <f>'1.ข้อมูลทั่วไป+ครู'!B10</f>
        <v>0</v>
      </c>
      <c r="E11" s="97"/>
    </row>
    <row r="13" spans="1:7" ht="23.25" x14ac:dyDescent="0.35">
      <c r="A13" s="143" t="s">
        <v>8</v>
      </c>
      <c r="B13" s="125"/>
      <c r="C13" s="125"/>
      <c r="D13" s="125"/>
      <c r="E13" s="125"/>
      <c r="F13" s="125"/>
      <c r="G13" s="125"/>
    </row>
    <row r="14" spans="1:7" s="49" customFormat="1" ht="12.75" customHeight="1" x14ac:dyDescent="0.35">
      <c r="A14" s="129"/>
    </row>
    <row r="15" spans="1:7" x14ac:dyDescent="0.35">
      <c r="A15" s="35" t="s">
        <v>103</v>
      </c>
    </row>
    <row r="16" spans="1:7" ht="10.5" customHeight="1" x14ac:dyDescent="0.35">
      <c r="A16" s="35"/>
    </row>
    <row r="17" spans="1:7" ht="42" x14ac:dyDescent="0.35">
      <c r="A17" s="148" t="s">
        <v>9</v>
      </c>
      <c r="B17" s="113" t="s">
        <v>10</v>
      </c>
      <c r="C17" s="113" t="s">
        <v>11</v>
      </c>
      <c r="D17" s="130" t="s">
        <v>12</v>
      </c>
      <c r="E17" s="113" t="s">
        <v>13</v>
      </c>
      <c r="F17" s="130" t="s">
        <v>14</v>
      </c>
      <c r="G17" s="113" t="s">
        <v>24</v>
      </c>
    </row>
    <row r="18" spans="1:7" x14ac:dyDescent="0.35">
      <c r="A18" s="149" t="s">
        <v>15</v>
      </c>
      <c r="B18" s="131">
        <f>'1.ข้อมูลทั่วไป+ครู'!B15</f>
        <v>1</v>
      </c>
      <c r="C18" s="131">
        <f>'1.ข้อมูลทั่วไป+ครู'!C15</f>
        <v>4</v>
      </c>
      <c r="D18" s="131">
        <f>'1.ข้อมูลทั่วไป+ครู'!D15</f>
        <v>2</v>
      </c>
      <c r="E18" s="131">
        <f>'1.ข้อมูลทั่วไป+ครู'!E15</f>
        <v>2</v>
      </c>
      <c r="F18" s="131">
        <f>'1.ข้อมูลทั่วไป+ครู'!F15</f>
        <v>1</v>
      </c>
      <c r="G18" s="146">
        <f>SUM(B18:F18)</f>
        <v>10</v>
      </c>
    </row>
    <row r="20" spans="1:7" x14ac:dyDescent="0.35">
      <c r="A20" s="35" t="s">
        <v>104</v>
      </c>
    </row>
    <row r="33" spans="1:7" x14ac:dyDescent="0.35">
      <c r="A33" s="257" t="s">
        <v>105</v>
      </c>
      <c r="B33" s="257"/>
      <c r="C33" s="257"/>
      <c r="D33" s="257"/>
      <c r="E33" s="257"/>
      <c r="F33" s="257"/>
      <c r="G33" s="257"/>
    </row>
    <row r="35" spans="1:7" ht="65.25" customHeight="1" x14ac:dyDescent="0.35">
      <c r="A35" s="248" t="s">
        <v>37</v>
      </c>
      <c r="B35" s="249"/>
      <c r="C35" s="118" t="s">
        <v>38</v>
      </c>
      <c r="D35" s="263" t="s">
        <v>43</v>
      </c>
      <c r="E35" s="263"/>
    </row>
    <row r="36" spans="1:7" x14ac:dyDescent="0.35">
      <c r="A36" s="245" t="str">
        <f>'1.ข้อมูลทั่วไป+ครู'!A23</f>
        <v xml:space="preserve">  1. บริหารการศึกษา</v>
      </c>
      <c r="B36" s="245"/>
      <c r="C36" s="131">
        <f>'1.ข้อมูลทั่วไป+ครู'!B23</f>
        <v>0</v>
      </c>
      <c r="D36" s="246">
        <f>'1.ข้อมูลทั่วไป+ครู'!C23</f>
        <v>0</v>
      </c>
      <c r="E36" s="247"/>
    </row>
    <row r="37" spans="1:7" x14ac:dyDescent="0.35">
      <c r="A37" s="245" t="str">
        <f>'1.ข้อมูลทั่วไป+ครู'!A24</f>
        <v xml:space="preserve">  2. คณิตศาสตร์</v>
      </c>
      <c r="B37" s="245"/>
      <c r="C37" s="131">
        <f>'1.ข้อมูลทั่วไป+ครู'!B24</f>
        <v>0</v>
      </c>
      <c r="D37" s="246">
        <f>'1.ข้อมูลทั่วไป+ครู'!C24</f>
        <v>0</v>
      </c>
      <c r="E37" s="247"/>
    </row>
    <row r="38" spans="1:7" x14ac:dyDescent="0.35">
      <c r="A38" s="245" t="str">
        <f>'1.ข้อมูลทั่วไป+ครู'!A25</f>
        <v xml:space="preserve">  3. วิทยาศาสตร์</v>
      </c>
      <c r="B38" s="245"/>
      <c r="C38" s="131">
        <f>'1.ข้อมูลทั่วไป+ครู'!B25</f>
        <v>0</v>
      </c>
      <c r="D38" s="246">
        <f>'1.ข้อมูลทั่วไป+ครู'!C25</f>
        <v>0</v>
      </c>
      <c r="E38" s="247"/>
    </row>
    <row r="39" spans="1:7" x14ac:dyDescent="0.35">
      <c r="A39" s="245" t="str">
        <f>'1.ข้อมูลทั่วไป+ครู'!A26</f>
        <v xml:space="preserve">  4. ภาษาไทย</v>
      </c>
      <c r="B39" s="245"/>
      <c r="C39" s="131">
        <f>'1.ข้อมูลทั่วไป+ครู'!B26</f>
        <v>0</v>
      </c>
      <c r="D39" s="246">
        <f>'1.ข้อมูลทั่วไป+ครู'!C26</f>
        <v>0</v>
      </c>
      <c r="E39" s="247"/>
    </row>
    <row r="40" spans="1:7" x14ac:dyDescent="0.35">
      <c r="A40" s="245" t="str">
        <f>'1.ข้อมูลทั่วไป+ครู'!A27</f>
        <v xml:space="preserve">  5. ภาษาอังกฤษ</v>
      </c>
      <c r="B40" s="245"/>
      <c r="C40" s="131">
        <f>'1.ข้อมูลทั่วไป+ครู'!B27</f>
        <v>0</v>
      </c>
      <c r="D40" s="246">
        <f>'1.ข้อมูลทั่วไป+ครู'!C27</f>
        <v>0</v>
      </c>
      <c r="E40" s="247"/>
    </row>
    <row r="41" spans="1:7" x14ac:dyDescent="0.35">
      <c r="A41" s="245" t="str">
        <f>'1.ข้อมูลทั่วไป+ครู'!A28</f>
        <v xml:space="preserve">  6. สังคมศึกษา</v>
      </c>
      <c r="B41" s="245"/>
      <c r="C41" s="131">
        <f>'1.ข้อมูลทั่วไป+ครู'!B28</f>
        <v>0</v>
      </c>
      <c r="D41" s="246">
        <f>'1.ข้อมูลทั่วไป+ครู'!C28</f>
        <v>0</v>
      </c>
      <c r="E41" s="247"/>
    </row>
    <row r="42" spans="1:7" x14ac:dyDescent="0.35">
      <c r="A42" s="245" t="str">
        <f>'1.ข้อมูลทั่วไป+ครู'!A29</f>
        <v xml:space="preserve">  7. การงานอาชีพและเทคโนโลยี</v>
      </c>
      <c r="B42" s="245"/>
      <c r="C42" s="131">
        <f>'1.ข้อมูลทั่วไป+ครู'!B29</f>
        <v>0</v>
      </c>
      <c r="D42" s="246">
        <f>'1.ข้อมูลทั่วไป+ครู'!C29</f>
        <v>0</v>
      </c>
      <c r="E42" s="247"/>
    </row>
    <row r="43" spans="1:7" x14ac:dyDescent="0.35">
      <c r="A43" s="245" t="str">
        <f>'1.ข้อมูลทั่วไป+ครู'!A30</f>
        <v xml:space="preserve">  8. ศิลปะ</v>
      </c>
      <c r="B43" s="245"/>
      <c r="C43" s="131">
        <f>'1.ข้อมูลทั่วไป+ครู'!B30</f>
        <v>0</v>
      </c>
      <c r="D43" s="246">
        <f>'1.ข้อมูลทั่วไป+ครู'!C30</f>
        <v>0</v>
      </c>
      <c r="E43" s="247"/>
    </row>
    <row r="44" spans="1:7" x14ac:dyDescent="0.35">
      <c r="A44" s="245" t="str">
        <f>'1.ข้อมูลทั่วไป+ครู'!A31</f>
        <v xml:space="preserve">  9. ปฐมวัย</v>
      </c>
      <c r="B44" s="245"/>
      <c r="C44" s="131">
        <f>'1.ข้อมูลทั่วไป+ครู'!B31</f>
        <v>0</v>
      </c>
      <c r="D44" s="246">
        <f>'1.ข้อมูลทั่วไป+ครู'!C31</f>
        <v>0</v>
      </c>
      <c r="E44" s="247"/>
    </row>
    <row r="45" spans="1:7" x14ac:dyDescent="0.35">
      <c r="A45" s="245" t="str">
        <f>'1.ข้อมูลทั่วไป+ครู'!A32</f>
        <v xml:space="preserve">  10……………………………</v>
      </c>
      <c r="B45" s="245"/>
      <c r="C45" s="131">
        <f>'1.ข้อมูลทั่วไป+ครู'!B32</f>
        <v>0</v>
      </c>
      <c r="D45" s="246">
        <f>'1.ข้อมูลทั่วไป+ครู'!C32</f>
        <v>0</v>
      </c>
      <c r="E45" s="247"/>
    </row>
    <row r="46" spans="1:7" x14ac:dyDescent="0.35">
      <c r="A46" s="175" t="s">
        <v>44</v>
      </c>
      <c r="B46" s="176"/>
      <c r="C46" s="111">
        <f>SUM(C36:C45)</f>
        <v>0</v>
      </c>
      <c r="D46" s="175"/>
      <c r="E46" s="176"/>
    </row>
    <row r="63" spans="1:7" ht="23.25" x14ac:dyDescent="0.35">
      <c r="A63" s="143" t="s">
        <v>168</v>
      </c>
      <c r="B63" s="125"/>
      <c r="C63" s="125"/>
      <c r="D63" s="125"/>
      <c r="E63" s="125"/>
      <c r="F63" s="125"/>
      <c r="G63" s="125"/>
    </row>
    <row r="64" spans="1:7" ht="27.75" customHeight="1" x14ac:dyDescent="0.35">
      <c r="A64" s="35" t="s">
        <v>116</v>
      </c>
      <c r="B64" s="97"/>
      <c r="C64" s="97"/>
      <c r="D64" s="99">
        <f>E82</f>
        <v>0</v>
      </c>
      <c r="E64" s="99" t="s">
        <v>46</v>
      </c>
      <c r="F64" s="99"/>
      <c r="G64" s="99"/>
    </row>
    <row r="65" spans="1:6" ht="13.5" customHeight="1" x14ac:dyDescent="0.35"/>
    <row r="66" spans="1:6" ht="18.75" customHeight="1" x14ac:dyDescent="0.35">
      <c r="A66" s="244" t="s">
        <v>47</v>
      </c>
      <c r="B66" s="244" t="s">
        <v>117</v>
      </c>
      <c r="C66" s="244" t="s">
        <v>94</v>
      </c>
      <c r="D66" s="244"/>
      <c r="E66" s="244"/>
      <c r="F66" s="244" t="s">
        <v>50</v>
      </c>
    </row>
    <row r="67" spans="1:6" ht="18.75" customHeight="1" x14ac:dyDescent="0.35">
      <c r="A67" s="244"/>
      <c r="B67" s="244"/>
      <c r="C67" s="147" t="s">
        <v>51</v>
      </c>
      <c r="D67" s="147" t="s">
        <v>52</v>
      </c>
      <c r="E67" s="147" t="s">
        <v>44</v>
      </c>
      <c r="F67" s="244"/>
    </row>
    <row r="68" spans="1:6" ht="18.75" customHeight="1" x14ac:dyDescent="0.35">
      <c r="A68" s="146" t="s">
        <v>53</v>
      </c>
      <c r="B68" s="132">
        <f>'2.ข้อมูลนักเรียน'!C6</f>
        <v>0</v>
      </c>
      <c r="C68" s="133">
        <f>'2.ข้อมูลนักเรียน'!C7</f>
        <v>0</v>
      </c>
      <c r="D68" s="133">
        <f>'2.ข้อมูลนักเรียน'!C8</f>
        <v>0</v>
      </c>
      <c r="E68" s="133">
        <f>SUM(C68:D68)</f>
        <v>0</v>
      </c>
      <c r="F68" s="133" t="e">
        <f>E68/B68</f>
        <v>#DIV/0!</v>
      </c>
    </row>
    <row r="69" spans="1:6" ht="18.75" customHeight="1" x14ac:dyDescent="0.35">
      <c r="A69" s="146" t="s">
        <v>54</v>
      </c>
      <c r="B69" s="132">
        <f>'2.ข้อมูลนักเรียน'!D6</f>
        <v>0</v>
      </c>
      <c r="C69" s="133">
        <f>'2.ข้อมูลนักเรียน'!D7</f>
        <v>0</v>
      </c>
      <c r="D69" s="133">
        <f>'2.ข้อมูลนักเรียน'!D8</f>
        <v>0</v>
      </c>
      <c r="E69" s="133">
        <f t="shared" ref="E69:E81" si="0">SUM(C69:D69)</f>
        <v>0</v>
      </c>
      <c r="F69" s="133" t="e">
        <f>E69/B69</f>
        <v>#DIV/0!</v>
      </c>
    </row>
    <row r="70" spans="1:6" ht="18.75" customHeight="1" x14ac:dyDescent="0.35">
      <c r="A70" s="86" t="s">
        <v>44</v>
      </c>
      <c r="B70" s="86">
        <f>SUM(B68:B69)</f>
        <v>0</v>
      </c>
      <c r="C70" s="134">
        <f>SUM(C68:C69)</f>
        <v>0</v>
      </c>
      <c r="D70" s="134">
        <f>SUM(D68:D69)</f>
        <v>0</v>
      </c>
      <c r="E70" s="134">
        <f t="shared" si="0"/>
        <v>0</v>
      </c>
      <c r="F70" s="134"/>
    </row>
    <row r="71" spans="1:6" ht="18.75" customHeight="1" x14ac:dyDescent="0.35">
      <c r="A71" s="146" t="s">
        <v>55</v>
      </c>
      <c r="B71" s="132">
        <f>'2.ข้อมูลนักเรียน'!F6</f>
        <v>0</v>
      </c>
      <c r="C71" s="133">
        <f>'2.ข้อมูลนักเรียน'!F7</f>
        <v>0</v>
      </c>
      <c r="D71" s="133">
        <f>'2.ข้อมูลนักเรียน'!F8</f>
        <v>0</v>
      </c>
      <c r="E71" s="133">
        <f t="shared" si="0"/>
        <v>0</v>
      </c>
      <c r="F71" s="133" t="e">
        <f>E71/B71</f>
        <v>#DIV/0!</v>
      </c>
    </row>
    <row r="72" spans="1:6" ht="18.75" customHeight="1" x14ac:dyDescent="0.35">
      <c r="A72" s="146" t="s">
        <v>56</v>
      </c>
      <c r="B72" s="132">
        <f>'2.ข้อมูลนักเรียน'!G6</f>
        <v>0</v>
      </c>
      <c r="C72" s="133">
        <f>'2.ข้อมูลนักเรียน'!G7</f>
        <v>0</v>
      </c>
      <c r="D72" s="133">
        <f>'2.ข้อมูลนักเรียน'!G8</f>
        <v>0</v>
      </c>
      <c r="E72" s="133">
        <f t="shared" si="0"/>
        <v>0</v>
      </c>
      <c r="F72" s="133" t="e">
        <f t="shared" ref="F72:F80" si="1">E72/B72</f>
        <v>#DIV/0!</v>
      </c>
    </row>
    <row r="73" spans="1:6" ht="18.75" customHeight="1" x14ac:dyDescent="0.35">
      <c r="A73" s="146" t="s">
        <v>57</v>
      </c>
      <c r="B73" s="132">
        <f>'2.ข้อมูลนักเรียน'!H6</f>
        <v>0</v>
      </c>
      <c r="C73" s="133">
        <f>'2.ข้อมูลนักเรียน'!H7</f>
        <v>0</v>
      </c>
      <c r="D73" s="133">
        <f>'2.ข้อมูลนักเรียน'!H8</f>
        <v>0</v>
      </c>
      <c r="E73" s="133">
        <f t="shared" si="0"/>
        <v>0</v>
      </c>
      <c r="F73" s="133" t="e">
        <f t="shared" si="1"/>
        <v>#DIV/0!</v>
      </c>
    </row>
    <row r="74" spans="1:6" ht="18.75" customHeight="1" x14ac:dyDescent="0.35">
      <c r="A74" s="146" t="s">
        <v>58</v>
      </c>
      <c r="B74" s="132">
        <f>'2.ข้อมูลนักเรียน'!I6</f>
        <v>0</v>
      </c>
      <c r="C74" s="133">
        <f>'2.ข้อมูลนักเรียน'!I7</f>
        <v>0</v>
      </c>
      <c r="D74" s="133">
        <f>'2.ข้อมูลนักเรียน'!I8</f>
        <v>0</v>
      </c>
      <c r="E74" s="133">
        <f t="shared" si="0"/>
        <v>0</v>
      </c>
      <c r="F74" s="133" t="e">
        <f t="shared" si="1"/>
        <v>#DIV/0!</v>
      </c>
    </row>
    <row r="75" spans="1:6" ht="18.75" customHeight="1" x14ac:dyDescent="0.35">
      <c r="A75" s="146" t="s">
        <v>59</v>
      </c>
      <c r="B75" s="132">
        <f>'2.ข้อมูลนักเรียน'!J6</f>
        <v>0</v>
      </c>
      <c r="C75" s="133">
        <f>'2.ข้อมูลนักเรียน'!J7</f>
        <v>0</v>
      </c>
      <c r="D75" s="133">
        <f>'2.ข้อมูลนักเรียน'!J8</f>
        <v>0</v>
      </c>
      <c r="E75" s="133">
        <f t="shared" si="0"/>
        <v>0</v>
      </c>
      <c r="F75" s="133" t="e">
        <f t="shared" si="1"/>
        <v>#DIV/0!</v>
      </c>
    </row>
    <row r="76" spans="1:6" ht="18.75" customHeight="1" x14ac:dyDescent="0.35">
      <c r="A76" s="146" t="s">
        <v>60</v>
      </c>
      <c r="B76" s="132">
        <f>'2.ข้อมูลนักเรียน'!K6</f>
        <v>0</v>
      </c>
      <c r="C76" s="133">
        <f>'2.ข้อมูลนักเรียน'!K7</f>
        <v>0</v>
      </c>
      <c r="D76" s="133">
        <f>'2.ข้อมูลนักเรียน'!K8</f>
        <v>0</v>
      </c>
      <c r="E76" s="133">
        <f t="shared" si="0"/>
        <v>0</v>
      </c>
      <c r="F76" s="133" t="e">
        <f t="shared" si="1"/>
        <v>#DIV/0!</v>
      </c>
    </row>
    <row r="77" spans="1:6" ht="18.75" customHeight="1" x14ac:dyDescent="0.35">
      <c r="A77" s="86" t="s">
        <v>44</v>
      </c>
      <c r="B77" s="86">
        <f>SUM(B71:B76)</f>
        <v>0</v>
      </c>
      <c r="C77" s="134">
        <f>SUM(C71:C76)</f>
        <v>0</v>
      </c>
      <c r="D77" s="134">
        <f>SUM(D71:D76)</f>
        <v>0</v>
      </c>
      <c r="E77" s="134">
        <f t="shared" si="0"/>
        <v>0</v>
      </c>
      <c r="F77" s="134"/>
    </row>
    <row r="78" spans="1:6" ht="18.75" customHeight="1" x14ac:dyDescent="0.35">
      <c r="A78" s="146" t="s">
        <v>61</v>
      </c>
      <c r="B78" s="132">
        <f>'2.ข้อมูลนักเรียน'!M6</f>
        <v>0</v>
      </c>
      <c r="C78" s="133">
        <f>'2.ข้อมูลนักเรียน'!M7</f>
        <v>0</v>
      </c>
      <c r="D78" s="133">
        <f>'2.ข้อมูลนักเรียน'!M8</f>
        <v>0</v>
      </c>
      <c r="E78" s="133">
        <f t="shared" si="0"/>
        <v>0</v>
      </c>
      <c r="F78" s="133" t="e">
        <f t="shared" si="1"/>
        <v>#DIV/0!</v>
      </c>
    </row>
    <row r="79" spans="1:6" ht="18.75" customHeight="1" x14ac:dyDescent="0.35">
      <c r="A79" s="146" t="s">
        <v>62</v>
      </c>
      <c r="B79" s="132">
        <f>'2.ข้อมูลนักเรียน'!N6</f>
        <v>0</v>
      </c>
      <c r="C79" s="133">
        <f>'2.ข้อมูลนักเรียน'!N7</f>
        <v>0</v>
      </c>
      <c r="D79" s="133">
        <f>'2.ข้อมูลนักเรียน'!N8</f>
        <v>0</v>
      </c>
      <c r="E79" s="133">
        <f t="shared" si="0"/>
        <v>0</v>
      </c>
      <c r="F79" s="133" t="e">
        <f t="shared" si="1"/>
        <v>#DIV/0!</v>
      </c>
    </row>
    <row r="80" spans="1:6" ht="18.75" customHeight="1" x14ac:dyDescent="0.35">
      <c r="A80" s="146" t="s">
        <v>63</v>
      </c>
      <c r="B80" s="132">
        <f>'2.ข้อมูลนักเรียน'!O6</f>
        <v>0</v>
      </c>
      <c r="C80" s="133">
        <f>'2.ข้อมูลนักเรียน'!O7</f>
        <v>0</v>
      </c>
      <c r="D80" s="133">
        <f>'2.ข้อมูลนักเรียน'!O8</f>
        <v>0</v>
      </c>
      <c r="E80" s="133">
        <f t="shared" si="0"/>
        <v>0</v>
      </c>
      <c r="F80" s="133" t="e">
        <f t="shared" si="1"/>
        <v>#DIV/0!</v>
      </c>
    </row>
    <row r="81" spans="1:6" ht="18.75" customHeight="1" x14ac:dyDescent="0.35">
      <c r="A81" s="86" t="s">
        <v>44</v>
      </c>
      <c r="B81" s="86">
        <f>SUM(B78:B80)</f>
        <v>0</v>
      </c>
      <c r="C81" s="134">
        <f>SUM(C78:C80)</f>
        <v>0</v>
      </c>
      <c r="D81" s="134">
        <f>SUM(D78:D80)</f>
        <v>0</v>
      </c>
      <c r="E81" s="134">
        <f t="shared" si="0"/>
        <v>0</v>
      </c>
      <c r="F81" s="134"/>
    </row>
    <row r="82" spans="1:6" ht="19.5" customHeight="1" x14ac:dyDescent="0.35">
      <c r="A82" s="135" t="s">
        <v>24</v>
      </c>
      <c r="B82" s="135">
        <f>SUM(B81,B77,B70)</f>
        <v>0</v>
      </c>
      <c r="C82" s="135">
        <f>SUM(C81,C77,C70)</f>
        <v>0</v>
      </c>
      <c r="D82" s="135">
        <f>SUM(D81,D77,D70)</f>
        <v>0</v>
      </c>
      <c r="E82" s="135">
        <f>SUM(E81,E77,E70)</f>
        <v>0</v>
      </c>
      <c r="F82" s="136"/>
    </row>
    <row r="97" spans="1:7" ht="23.25" x14ac:dyDescent="0.35">
      <c r="A97" s="143" t="s">
        <v>173</v>
      </c>
      <c r="B97" s="125"/>
      <c r="C97" s="125"/>
      <c r="D97" s="125"/>
      <c r="E97" s="125"/>
      <c r="F97" s="125"/>
      <c r="G97" s="125"/>
    </row>
    <row r="98" spans="1:7" ht="13.5" customHeight="1" x14ac:dyDescent="0.35"/>
    <row r="99" spans="1:7" x14ac:dyDescent="0.35">
      <c r="A99" s="35" t="s">
        <v>124</v>
      </c>
    </row>
    <row r="129" spans="1:1" x14ac:dyDescent="0.35">
      <c r="A129" s="35" t="s">
        <v>125</v>
      </c>
    </row>
    <row r="161" spans="1:1" x14ac:dyDescent="0.35">
      <c r="A161" s="94" t="s">
        <v>126</v>
      </c>
    </row>
    <row r="193" spans="1:7" ht="42.75" customHeight="1" x14ac:dyDescent="0.35">
      <c r="A193" s="264" t="s">
        <v>86</v>
      </c>
      <c r="B193" s="264"/>
      <c r="C193" s="264"/>
      <c r="D193" s="264"/>
      <c r="E193" s="264"/>
      <c r="F193" s="264"/>
      <c r="G193" s="264"/>
    </row>
    <row r="194" spans="1:7" ht="13.5" customHeight="1" x14ac:dyDescent="0.35"/>
    <row r="195" spans="1:7" x14ac:dyDescent="0.35">
      <c r="A195" s="35" t="s">
        <v>127</v>
      </c>
    </row>
    <row r="224" spans="1:1" x14ac:dyDescent="0.35">
      <c r="A224" s="35" t="s">
        <v>164</v>
      </c>
    </row>
    <row r="225" spans="1:7" ht="52.5" customHeight="1" x14ac:dyDescent="0.35">
      <c r="A225" s="252" t="s">
        <v>131</v>
      </c>
      <c r="B225" s="252"/>
      <c r="C225" s="252"/>
      <c r="D225" s="252"/>
      <c r="E225" s="252"/>
      <c r="F225" s="252"/>
      <c r="G225" s="252"/>
    </row>
    <row r="226" spans="1:7" ht="17.25" customHeight="1" x14ac:dyDescent="0.35"/>
    <row r="227" spans="1:7" x14ac:dyDescent="0.35">
      <c r="A227" s="256" t="s">
        <v>132</v>
      </c>
      <c r="B227" s="256"/>
      <c r="C227" s="137" t="s">
        <v>133</v>
      </c>
      <c r="D227" s="137" t="s">
        <v>133</v>
      </c>
      <c r="E227" s="262" t="s">
        <v>134</v>
      </c>
      <c r="F227" s="262"/>
    </row>
    <row r="228" spans="1:7" ht="21" customHeight="1" x14ac:dyDescent="0.35">
      <c r="A228" s="256"/>
      <c r="B228" s="256"/>
      <c r="C228" s="138">
        <v>2558</v>
      </c>
      <c r="D228" s="138">
        <v>2559</v>
      </c>
      <c r="E228" s="254" t="s">
        <v>135</v>
      </c>
      <c r="F228" s="254"/>
    </row>
    <row r="229" spans="1:7" x14ac:dyDescent="0.35">
      <c r="A229" s="260" t="s">
        <v>138</v>
      </c>
      <c r="B229" s="260"/>
      <c r="C229" s="139">
        <f>'4.ผล NT'!C8</f>
        <v>0</v>
      </c>
      <c r="D229" s="140">
        <f>'4.ผล NT'!D8</f>
        <v>0</v>
      </c>
      <c r="E229" s="255">
        <f t="shared" ref="E229" si="2">D229-C229</f>
        <v>0</v>
      </c>
      <c r="F229" s="255"/>
    </row>
    <row r="230" spans="1:7" x14ac:dyDescent="0.35">
      <c r="A230" s="261" t="s">
        <v>139</v>
      </c>
      <c r="B230" s="261"/>
      <c r="C230" s="139">
        <f>'4.ผล NT'!F8</f>
        <v>0</v>
      </c>
      <c r="D230" s="139">
        <f>'4.ผล NT'!G8</f>
        <v>0</v>
      </c>
      <c r="E230" s="255">
        <f>D230-C230</f>
        <v>0</v>
      </c>
      <c r="F230" s="255"/>
    </row>
    <row r="231" spans="1:7" x14ac:dyDescent="0.35">
      <c r="A231" s="250" t="s">
        <v>140</v>
      </c>
      <c r="B231" s="250"/>
      <c r="C231" s="141">
        <f>'4.ผล NT'!I8</f>
        <v>0</v>
      </c>
      <c r="D231" s="139">
        <f>'4.ผล NT'!J8</f>
        <v>0</v>
      </c>
      <c r="E231" s="255">
        <f>D231-C231</f>
        <v>0</v>
      </c>
      <c r="F231" s="255"/>
    </row>
    <row r="232" spans="1:7" x14ac:dyDescent="0.35">
      <c r="A232" s="251" t="s">
        <v>141</v>
      </c>
      <c r="B232" s="251"/>
      <c r="C232" s="142">
        <f>AVERAGE(C229:C231)</f>
        <v>0</v>
      </c>
      <c r="D232" s="142">
        <f>AVERAGE(D229:D231)</f>
        <v>0</v>
      </c>
      <c r="E232" s="253">
        <f>D232-C232</f>
        <v>0</v>
      </c>
      <c r="F232" s="253"/>
    </row>
    <row r="234" spans="1:7" ht="42.75" customHeight="1" x14ac:dyDescent="0.35">
      <c r="A234" s="252" t="s">
        <v>142</v>
      </c>
      <c r="B234" s="252"/>
      <c r="C234" s="252"/>
      <c r="D234" s="252"/>
      <c r="E234" s="252"/>
      <c r="F234" s="252"/>
      <c r="G234" s="252"/>
    </row>
    <row r="286" spans="1:7" ht="23.25" x14ac:dyDescent="0.35">
      <c r="A286" s="143" t="s">
        <v>143</v>
      </c>
      <c r="B286" s="125"/>
      <c r="C286" s="125"/>
      <c r="D286" s="125"/>
      <c r="E286" s="125"/>
      <c r="F286" s="125"/>
      <c r="G286" s="125"/>
    </row>
    <row r="288" spans="1:7" x14ac:dyDescent="0.35">
      <c r="A288" s="35" t="s">
        <v>144</v>
      </c>
    </row>
    <row r="318" spans="1:1" x14ac:dyDescent="0.35">
      <c r="A318" s="35" t="s">
        <v>165</v>
      </c>
    </row>
    <row r="350" spans="1:7" ht="23.25" x14ac:dyDescent="0.35">
      <c r="A350" s="154" t="s">
        <v>176</v>
      </c>
      <c r="B350" s="125"/>
      <c r="C350" s="125"/>
      <c r="D350" s="125"/>
      <c r="E350" s="125"/>
      <c r="F350" s="125"/>
      <c r="G350" s="125"/>
    </row>
  </sheetData>
  <sheetProtection password="CC3D" sheet="1" objects="1" scenarios="1"/>
  <customSheetViews>
    <customSheetView guid="{6088E1CD-C14E-4ADC-8095-890E4A2CC5BD}" showPageBreaks="1" view="pageLayout">
      <selection activeCell="D9" sqref="D9"/>
      <pageMargins left="0.98425196850393704" right="0.31496062992125984" top="0.98425196850393704" bottom="0.51181102362204722" header="0.31496062992125984" footer="0.31496062992125984"/>
      <pageSetup orientation="portrait" r:id="rId1"/>
    </customSheetView>
  </customSheetViews>
  <mergeCells count="45">
    <mergeCell ref="A33:G33"/>
    <mergeCell ref="A1:G1"/>
    <mergeCell ref="A2:G2"/>
    <mergeCell ref="A229:B229"/>
    <mergeCell ref="A230:B230"/>
    <mergeCell ref="E227:F227"/>
    <mergeCell ref="A225:G225"/>
    <mergeCell ref="D35:E35"/>
    <mergeCell ref="D36:E36"/>
    <mergeCell ref="D37:E37"/>
    <mergeCell ref="D38:E38"/>
    <mergeCell ref="A193:G193"/>
    <mergeCell ref="A40:B40"/>
    <mergeCell ref="D39:E39"/>
    <mergeCell ref="D40:E40"/>
    <mergeCell ref="D41:E41"/>
    <mergeCell ref="A231:B231"/>
    <mergeCell ref="A232:B232"/>
    <mergeCell ref="A234:G234"/>
    <mergeCell ref="E232:F232"/>
    <mergeCell ref="E228:F228"/>
    <mergeCell ref="E229:F229"/>
    <mergeCell ref="E230:F230"/>
    <mergeCell ref="E231:F231"/>
    <mergeCell ref="A227:B228"/>
    <mergeCell ref="A35:B35"/>
    <mergeCell ref="A36:B36"/>
    <mergeCell ref="A37:B37"/>
    <mergeCell ref="A38:B38"/>
    <mergeCell ref="A39:B39"/>
    <mergeCell ref="F66:F67"/>
    <mergeCell ref="C66:E66"/>
    <mergeCell ref="A66:A67"/>
    <mergeCell ref="B66:B67"/>
    <mergeCell ref="A41:B41"/>
    <mergeCell ref="A42:B42"/>
    <mergeCell ref="A43:B43"/>
    <mergeCell ref="A44:B44"/>
    <mergeCell ref="A45:B45"/>
    <mergeCell ref="A46:B46"/>
    <mergeCell ref="D43:E43"/>
    <mergeCell ref="D44:E44"/>
    <mergeCell ref="D45:E45"/>
    <mergeCell ref="D46:E46"/>
    <mergeCell ref="D42:E42"/>
  </mergeCells>
  <conditionalFormatting sqref="E230:E232">
    <cfRule type="cellIs" dxfId="11" priority="7" operator="greaterThan">
      <formula>0</formula>
    </cfRule>
    <cfRule type="cellIs" dxfId="10" priority="8" operator="lessThan">
      <formula>0</formula>
    </cfRule>
    <cfRule type="cellIs" dxfId="9" priority="9" operator="greaterThan">
      <formula>0</formula>
    </cfRule>
    <cfRule type="cellIs" dxfId="8" priority="10" operator="greaterThan">
      <formula>0</formula>
    </cfRule>
    <cfRule type="cellIs" dxfId="7" priority="11" operator="greaterThan">
      <formula>4.92</formula>
    </cfRule>
    <cfRule type="cellIs" dxfId="6" priority="12" operator="greaterThan">
      <formula>0</formula>
    </cfRule>
  </conditionalFormatting>
  <conditionalFormatting sqref="E229">
    <cfRule type="cellIs" dxfId="5" priority="1" operator="greaterThan">
      <formula>0</formula>
    </cfRule>
    <cfRule type="cellIs" dxfId="4" priority="2" operator="lessThan">
      <formula>0</formula>
    </cfRule>
    <cfRule type="cellIs" dxfId="3" priority="3" operator="greaterThan">
      <formula>0</formula>
    </cfRule>
    <cfRule type="cellIs" dxfId="2" priority="4" operator="greaterThan">
      <formula>0</formula>
    </cfRule>
    <cfRule type="cellIs" dxfId="1" priority="5" operator="greaterThan">
      <formula>4.92</formula>
    </cfRule>
    <cfRule type="cellIs" dxfId="0" priority="6" operator="greaterThan">
      <formula>0</formula>
    </cfRule>
  </conditionalFormatting>
  <pageMargins left="0.98425196850393704" right="0.47619047619047616" top="0.87239583333333337" bottom="0.63802083333333337" header="0.31496062992125984" footer="0.31496062992125984"/>
  <pageSetup orientation="portrait" r:id="rId2"/>
  <headerFooter differentFirst="1">
    <oddFooter xml:space="preserve">&amp;L&amp;"TH SarabunPSK,Regular"&amp;16รายงานประจำปี 2559 &amp;R&amp;"TH SarabunPSK,Regular"&amp;16หน้า &amp;P   </oddFooter>
  </headerFooter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8"/>
  <sheetViews>
    <sheetView view="pageLayout" zoomScale="80" zoomScaleNormal="100" zoomScalePageLayoutView="80" workbookViewId="0">
      <selection activeCell="A149" sqref="A149"/>
    </sheetView>
  </sheetViews>
  <sheetFormatPr defaultRowHeight="14.25" x14ac:dyDescent="0.2"/>
  <sheetData>
    <row r="1" spans="1:1" ht="21" x14ac:dyDescent="0.35">
      <c r="A1" s="35" t="s">
        <v>127</v>
      </c>
    </row>
    <row r="23" spans="1:1" ht="21" x14ac:dyDescent="0.35">
      <c r="A23" s="35" t="s">
        <v>161</v>
      </c>
    </row>
    <row r="73" spans="1:1" ht="21" x14ac:dyDescent="0.35">
      <c r="A73" s="35" t="s">
        <v>162</v>
      </c>
    </row>
    <row r="101" spans="1:1" ht="21" x14ac:dyDescent="0.2">
      <c r="A101" s="94" t="s">
        <v>163</v>
      </c>
    </row>
    <row r="128" spans="1:1" ht="23.25" x14ac:dyDescent="0.35">
      <c r="A128" s="155" t="s">
        <v>196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10</vt:i4>
      </vt:variant>
    </vt:vector>
  </HeadingPairs>
  <TitlesOfParts>
    <vt:vector size="10" baseType="lpstr">
      <vt:lpstr>คำชี้แจง</vt:lpstr>
      <vt:lpstr>1.ข้อมูลทั่วไป+ครู</vt:lpstr>
      <vt:lpstr>2.ข้อมูลนักเรียน</vt:lpstr>
      <vt:lpstr>3.ผลสัมฤทธิ์</vt:lpstr>
      <vt:lpstr>4.ผล NT</vt:lpstr>
      <vt:lpstr>5.ผล Onet </vt:lpstr>
      <vt:lpstr>6.ประกันภายใน</vt:lpstr>
      <vt:lpstr>7.print out</vt:lpstr>
      <vt:lpstr>8.กราฟแนบส่วนที่ 2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</dc:creator>
  <cp:lastModifiedBy>Administrator</cp:lastModifiedBy>
  <cp:lastPrinted>2017-03-07T03:34:41Z</cp:lastPrinted>
  <dcterms:created xsi:type="dcterms:W3CDTF">2017-01-23T08:12:06Z</dcterms:created>
  <dcterms:modified xsi:type="dcterms:W3CDTF">2017-04-23T05:21:16Z</dcterms:modified>
</cp:coreProperties>
</file>