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60" windowWidth="15480" windowHeight="5790" firstSheet="9" activeTab="11"/>
  </bookViews>
  <sheets>
    <sheet name="ปี54" sheetId="9" r:id="rId1"/>
    <sheet name="ปี56" sheetId="10" r:id="rId2"/>
    <sheet name="ปี57 (ยุบรวม) (สี) (พิมพ์)" sheetId="64" r:id="rId3"/>
    <sheet name="ปี57 (ยุบรวม) (สี)" sheetId="63" r:id="rId4"/>
    <sheet name="ภาพรวม" sheetId="43" r:id="rId5"/>
    <sheet name="ปี57 (ยุบรวม)" sheetId="51" r:id="rId6"/>
    <sheet name="ปี57" sheetId="50" r:id="rId7"/>
    <sheet name="56-57 (เรียงพัฒนาการ5สาระ) " sheetId="62" r:id="rId8"/>
    <sheet name="56-57 (เรียงดิบ5สาระ)" sheetId="61" r:id="rId9"/>
    <sheet name="56-57 (คะแนนดิบ5สาระ) " sheetId="53" r:id="rId10"/>
    <sheet name="56-57 (เรียงพํฒนาการดิบ8สาระ)" sheetId="59" r:id="rId11"/>
    <sheet name="56-57 (เรียงคะแนนดิบ8สาระ) (G)" sheetId="60" r:id="rId12"/>
    <sheet name="56-57 (เรียงคะแนนดิบ8สาระ)" sheetId="58" r:id="rId13"/>
    <sheet name="PER56-57เรียงตามคะแนน(กลุ่ม)" sheetId="55" r:id="rId14"/>
    <sheet name="PER56-57เรียงตามพัฒนาการ(กลุ่ม)" sheetId="54" r:id="rId15"/>
    <sheet name="PER56-57 (เรียงตามพัฒนาการ)" sheetId="57" r:id="rId16"/>
    <sheet name="PER56-57 (เรียงตามคะแนน)" sheetId="56" r:id="rId17"/>
    <sheet name="PER56-57" sheetId="45" r:id="rId18"/>
    <sheet name="กลุ่มรร.(เรียนรวม)พัฒนาการ56" sheetId="39" r:id="rId19"/>
    <sheet name="กลุ่มรร.(เรียนรวม)คะแนน56" sheetId="38" r:id="rId20"/>
    <sheet name="เรียนรวม(พัฒนาการ) (5สาระ) (56)" sheetId="49" r:id="rId21"/>
    <sheet name="เรียนรวม(คะแนน) (5สาระ)56" sheetId="47" r:id="rId22"/>
    <sheet name="เรียนรวม(พัฒนาการ)56" sheetId="33" r:id="rId23"/>
    <sheet name="เรียนรวม(คะแนน)56" sheetId="32" r:id="rId24"/>
    <sheet name="56-57 (คะแนนดิบ8สาระ)" sheetId="52" r:id="rId25"/>
    <sheet name="เรียงลำดับภาษาไทย" sheetId="19" r:id="rId26"/>
    <sheet name="เรียงลำดับสังคม" sheetId="18" r:id="rId27"/>
    <sheet name="เรียงลำดับภาษาอังกฤษ" sheetId="17" r:id="rId28"/>
    <sheet name="เรียงลำดับคณิตศาสตร์" sheetId="16" r:id="rId29"/>
    <sheet name="เรียงลำดับวิทยาศาสตร์" sheetId="15" r:id="rId30"/>
    <sheet name="เรียงลำดับสุขศึกษา" sheetId="14" r:id="rId31"/>
    <sheet name="เรียงลำดับศิลปะ" sheetId="13" r:id="rId32"/>
    <sheet name="เรียงลำดับกอท" sheetId="23" r:id="rId33"/>
    <sheet name="Sheet1" sheetId="65" r:id="rId34"/>
  </sheets>
  <definedNames>
    <definedName name="_xlnm.Print_Titles" localSheetId="19">'กลุ่มรร.(เรียนรวม)คะแนน56'!$1:$5</definedName>
    <definedName name="_xlnm.Print_Titles" localSheetId="18">'กลุ่มรร.(เรียนรวม)พัฒนาการ56'!$1:$5</definedName>
    <definedName name="_xlnm.Print_Titles" localSheetId="2">'ปี57 (ยุบรวม) (สี) (พิมพ์)'!$1:$3</definedName>
    <definedName name="_xlnm.Print_Titles" localSheetId="32">เรียงลำดับกอท!$98:$102</definedName>
    <definedName name="_xlnm.Print_Titles" localSheetId="28">เรียงลำดับคณิตศาสตร์!$98:$102</definedName>
    <definedName name="_xlnm.Print_Titles" localSheetId="25">เรียงลำดับภาษาไทย!$93:$97</definedName>
    <definedName name="_xlnm.Print_Titles" localSheetId="27">เรียงลำดับภาษาอังกฤษ!$98:$102</definedName>
    <definedName name="_xlnm.Print_Titles" localSheetId="29">เรียงลำดับวิทยาศาสตร์!$98:$102</definedName>
    <definedName name="_xlnm.Print_Titles" localSheetId="31">เรียงลำดับศิลปะ!$98:$102</definedName>
    <definedName name="_xlnm.Print_Titles" localSheetId="26">เรียงลำดับสังคม!$98:$102</definedName>
    <definedName name="_xlnm.Print_Titles" localSheetId="30">เรียงลำดับสุขศึกษา!$98:$102</definedName>
    <definedName name="_xlnm.Print_Titles" localSheetId="21">'เรียนรวม(คะแนน) (5สาระ)56'!$1:$5</definedName>
    <definedName name="_xlnm.Print_Titles" localSheetId="23">'เรียนรวม(คะแนน)56'!$1:$5</definedName>
    <definedName name="_xlnm.Print_Titles" localSheetId="20">'เรียนรวม(พัฒนาการ) (5สาระ) (56)'!$1:$5</definedName>
    <definedName name="_xlnm.Print_Titles" localSheetId="22">'เรียนรวม(พัฒนาการ)56'!$1:$5</definedName>
  </definedNames>
  <calcPr calcId="125725"/>
</workbook>
</file>

<file path=xl/calcChain.xml><?xml version="1.0" encoding="utf-8"?>
<calcChain xmlns="http://schemas.openxmlformats.org/spreadsheetml/2006/main">
  <c r="F89" i="60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E89"/>
  <c r="D89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E67"/>
  <c r="D67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E51"/>
  <c r="D51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E38"/>
  <c r="D38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E22"/>
  <c r="D22"/>
  <c r="F103"/>
  <c r="G103"/>
  <c r="H103"/>
  <c r="I103"/>
  <c r="J103"/>
  <c r="K103"/>
  <c r="L103"/>
  <c r="M103"/>
  <c r="N103"/>
  <c r="O103"/>
  <c r="P103"/>
  <c r="Q103"/>
  <c r="R103"/>
  <c r="S103"/>
  <c r="T103"/>
  <c r="U103"/>
  <c r="V103"/>
  <c r="W103"/>
  <c r="X103"/>
  <c r="Y103"/>
  <c r="Z103"/>
  <c r="AA103"/>
  <c r="AB103"/>
  <c r="AC103"/>
  <c r="AD103"/>
  <c r="AE103"/>
  <c r="E103"/>
  <c r="D103"/>
  <c r="T89" i="64" l="1"/>
  <c r="T88"/>
  <c r="T87"/>
  <c r="T86"/>
  <c r="T85"/>
  <c r="T83"/>
  <c r="T82"/>
  <c r="T81"/>
  <c r="T80"/>
  <c r="T79"/>
  <c r="T78"/>
  <c r="T76"/>
  <c r="T75"/>
  <c r="T74"/>
  <c r="T73"/>
  <c r="T72"/>
  <c r="T71"/>
  <c r="T70"/>
  <c r="T69"/>
  <c r="T67"/>
  <c r="T66"/>
  <c r="T65"/>
  <c r="T64"/>
  <c r="T63"/>
  <c r="T61"/>
  <c r="T60"/>
  <c r="T58"/>
  <c r="T57"/>
  <c r="T56"/>
  <c r="T55"/>
  <c r="T54"/>
  <c r="T53"/>
  <c r="T52"/>
  <c r="T51"/>
  <c r="T50"/>
  <c r="T49"/>
  <c r="T48"/>
  <c r="T47"/>
  <c r="T46"/>
  <c r="T43"/>
  <c r="T42"/>
  <c r="T41"/>
  <c r="T40"/>
  <c r="T39"/>
  <c r="T38"/>
  <c r="T37"/>
  <c r="T36"/>
  <c r="T35"/>
  <c r="T33"/>
  <c r="T32"/>
  <c r="T31"/>
  <c r="T30"/>
  <c r="T29"/>
  <c r="T28"/>
  <c r="T27"/>
  <c r="T26"/>
  <c r="T25"/>
  <c r="T24"/>
  <c r="T23"/>
  <c r="T22"/>
  <c r="T20"/>
  <c r="T19"/>
  <c r="T18"/>
  <c r="T17"/>
  <c r="T16"/>
  <c r="T15"/>
  <c r="T14"/>
  <c r="T13"/>
  <c r="T12"/>
  <c r="T11"/>
  <c r="T9"/>
  <c r="T8"/>
  <c r="T7"/>
  <c r="T6"/>
  <c r="T5"/>
  <c r="T4"/>
  <c r="U53" i="63"/>
  <c r="U31"/>
  <c r="U7"/>
  <c r="U46"/>
  <c r="U20"/>
  <c r="U72"/>
  <c r="U29"/>
  <c r="U24"/>
  <c r="U40"/>
  <c r="U4"/>
  <c r="U60"/>
  <c r="U36"/>
  <c r="U32"/>
  <c r="U39"/>
  <c r="U15"/>
  <c r="U82"/>
  <c r="U9"/>
  <c r="U6"/>
  <c r="U26"/>
  <c r="U65"/>
  <c r="U76"/>
  <c r="U49"/>
  <c r="U28"/>
  <c r="U56"/>
  <c r="U5"/>
  <c r="U83"/>
  <c r="U38"/>
  <c r="U71"/>
  <c r="U69"/>
  <c r="U66"/>
  <c r="U64"/>
  <c r="U50"/>
  <c r="U42"/>
  <c r="U43"/>
  <c r="U17"/>
  <c r="U80"/>
  <c r="U85"/>
  <c r="U14"/>
  <c r="U23"/>
  <c r="U70"/>
  <c r="U78"/>
  <c r="U16"/>
  <c r="U61"/>
  <c r="U12"/>
  <c r="U8"/>
  <c r="U88"/>
  <c r="U87"/>
  <c r="U25"/>
  <c r="U86"/>
  <c r="U74"/>
  <c r="U35"/>
  <c r="U27"/>
  <c r="U37"/>
  <c r="U67"/>
  <c r="U33"/>
  <c r="U51"/>
  <c r="U18"/>
  <c r="U55"/>
  <c r="U57"/>
  <c r="U41"/>
  <c r="U54"/>
  <c r="U19"/>
  <c r="U47"/>
  <c r="U75"/>
  <c r="U48"/>
  <c r="U81"/>
  <c r="U63"/>
  <c r="U73"/>
  <c r="U79"/>
  <c r="U52"/>
  <c r="U58"/>
  <c r="U30"/>
  <c r="U13"/>
  <c r="U22"/>
  <c r="U11"/>
  <c r="U89"/>
  <c r="U86" i="62"/>
  <c r="T86"/>
  <c r="S86"/>
  <c r="P86"/>
  <c r="M86"/>
  <c r="J86"/>
  <c r="G86"/>
  <c r="U56"/>
  <c r="V56" s="1"/>
  <c r="T56"/>
  <c r="S56"/>
  <c r="P56"/>
  <c r="M56"/>
  <c r="J56"/>
  <c r="G56"/>
  <c r="U41"/>
  <c r="T41"/>
  <c r="S41"/>
  <c r="P41"/>
  <c r="M41"/>
  <c r="J41"/>
  <c r="G41"/>
  <c r="U63"/>
  <c r="V63" s="1"/>
  <c r="T63"/>
  <c r="S63"/>
  <c r="P63"/>
  <c r="M63"/>
  <c r="J63"/>
  <c r="G63"/>
  <c r="U70"/>
  <c r="T70"/>
  <c r="S70"/>
  <c r="P70"/>
  <c r="M70"/>
  <c r="J70"/>
  <c r="G70"/>
  <c r="U19"/>
  <c r="V19" s="1"/>
  <c r="T19"/>
  <c r="S19"/>
  <c r="P19"/>
  <c r="M19"/>
  <c r="J19"/>
  <c r="G19"/>
  <c r="U62"/>
  <c r="T62"/>
  <c r="S62"/>
  <c r="P62"/>
  <c r="M62"/>
  <c r="J62"/>
  <c r="G62"/>
  <c r="U30"/>
  <c r="V30" s="1"/>
  <c r="T30"/>
  <c r="S30"/>
  <c r="P30"/>
  <c r="M30"/>
  <c r="J30"/>
  <c r="G30"/>
  <c r="U83"/>
  <c r="T83"/>
  <c r="V83" s="1"/>
  <c r="S83"/>
  <c r="P83"/>
  <c r="M83"/>
  <c r="J83"/>
  <c r="G83"/>
  <c r="U45"/>
  <c r="T45"/>
  <c r="S45"/>
  <c r="P45"/>
  <c r="M45"/>
  <c r="J45"/>
  <c r="G45"/>
  <c r="U46"/>
  <c r="T46"/>
  <c r="V46" s="1"/>
  <c r="S46"/>
  <c r="P46"/>
  <c r="M46"/>
  <c r="J46"/>
  <c r="G46"/>
  <c r="U66"/>
  <c r="V66" s="1"/>
  <c r="T66"/>
  <c r="S66"/>
  <c r="P66"/>
  <c r="M66"/>
  <c r="J66"/>
  <c r="G66"/>
  <c r="U61"/>
  <c r="T61"/>
  <c r="V61" s="1"/>
  <c r="S61"/>
  <c r="P61"/>
  <c r="M61"/>
  <c r="J61"/>
  <c r="G61"/>
  <c r="U69"/>
  <c r="T69"/>
  <c r="S69"/>
  <c r="P69"/>
  <c r="M69"/>
  <c r="J69"/>
  <c r="G69"/>
  <c r="U77"/>
  <c r="T77"/>
  <c r="V77" s="1"/>
  <c r="S77"/>
  <c r="P77"/>
  <c r="M77"/>
  <c r="J77"/>
  <c r="G77"/>
  <c r="U43"/>
  <c r="T43"/>
  <c r="S43"/>
  <c r="P43"/>
  <c r="M43"/>
  <c r="J43"/>
  <c r="G43"/>
  <c r="U82"/>
  <c r="T82"/>
  <c r="V82" s="1"/>
  <c r="S82"/>
  <c r="P82"/>
  <c r="M82"/>
  <c r="J82"/>
  <c r="G82"/>
  <c r="U84"/>
  <c r="T84"/>
  <c r="S84"/>
  <c r="P84"/>
  <c r="M84"/>
  <c r="J84"/>
  <c r="G84"/>
  <c r="U72"/>
  <c r="T72"/>
  <c r="V72" s="1"/>
  <c r="S72"/>
  <c r="P72"/>
  <c r="M72"/>
  <c r="J72"/>
  <c r="G72"/>
  <c r="U78"/>
  <c r="V78" s="1"/>
  <c r="T78"/>
  <c r="S78"/>
  <c r="P78"/>
  <c r="M78"/>
  <c r="J78"/>
  <c r="G78"/>
  <c r="U15"/>
  <c r="T15"/>
  <c r="S15"/>
  <c r="P15"/>
  <c r="M15"/>
  <c r="J15"/>
  <c r="G15"/>
  <c r="U53"/>
  <c r="V53" s="1"/>
  <c r="T53"/>
  <c r="S53"/>
  <c r="P53"/>
  <c r="M53"/>
  <c r="J53"/>
  <c r="G53"/>
  <c r="U18"/>
  <c r="T18"/>
  <c r="S18"/>
  <c r="P18"/>
  <c r="M18"/>
  <c r="J18"/>
  <c r="G18"/>
  <c r="U68"/>
  <c r="T68"/>
  <c r="S68"/>
  <c r="P68"/>
  <c r="M68"/>
  <c r="J68"/>
  <c r="G68"/>
  <c r="U87"/>
  <c r="T87"/>
  <c r="V87" s="1"/>
  <c r="S87"/>
  <c r="P87"/>
  <c r="M87"/>
  <c r="J87"/>
  <c r="G87"/>
  <c r="U59"/>
  <c r="T59"/>
  <c r="S59"/>
  <c r="P59"/>
  <c r="M59"/>
  <c r="J59"/>
  <c r="G59"/>
  <c r="U47"/>
  <c r="T47"/>
  <c r="V47" s="1"/>
  <c r="S47"/>
  <c r="P47"/>
  <c r="M47"/>
  <c r="J47"/>
  <c r="G47"/>
  <c r="U23"/>
  <c r="V23" s="1"/>
  <c r="T23"/>
  <c r="S23"/>
  <c r="P23"/>
  <c r="M23"/>
  <c r="J23"/>
  <c r="G23"/>
  <c r="U17"/>
  <c r="T17"/>
  <c r="S17"/>
  <c r="P17"/>
  <c r="M17"/>
  <c r="J17"/>
  <c r="G17"/>
  <c r="U73"/>
  <c r="T73"/>
  <c r="S73"/>
  <c r="P73"/>
  <c r="M73"/>
  <c r="J73"/>
  <c r="G73"/>
  <c r="U79"/>
  <c r="T79"/>
  <c r="V79" s="1"/>
  <c r="S79"/>
  <c r="P79"/>
  <c r="M79"/>
  <c r="J79"/>
  <c r="G79"/>
  <c r="U60"/>
  <c r="T60"/>
  <c r="S60"/>
  <c r="P60"/>
  <c r="M60"/>
  <c r="J60"/>
  <c r="G60"/>
  <c r="U57"/>
  <c r="T57"/>
  <c r="V57" s="1"/>
  <c r="S57"/>
  <c r="P57"/>
  <c r="M57"/>
  <c r="J57"/>
  <c r="G57"/>
  <c r="U89"/>
  <c r="T89"/>
  <c r="S89"/>
  <c r="P89"/>
  <c r="M89"/>
  <c r="J89"/>
  <c r="G89"/>
  <c r="U24"/>
  <c r="T24"/>
  <c r="V24" s="1"/>
  <c r="S24"/>
  <c r="P24"/>
  <c r="M24"/>
  <c r="J24"/>
  <c r="G24"/>
  <c r="U49"/>
  <c r="T49"/>
  <c r="S49"/>
  <c r="P49"/>
  <c r="M49"/>
  <c r="J49"/>
  <c r="G49"/>
  <c r="U55"/>
  <c r="T55"/>
  <c r="V55" s="1"/>
  <c r="S55"/>
  <c r="P55"/>
  <c r="M55"/>
  <c r="J55"/>
  <c r="G55"/>
  <c r="U27"/>
  <c r="T27"/>
  <c r="S27"/>
  <c r="P27"/>
  <c r="M27"/>
  <c r="J27"/>
  <c r="G27"/>
  <c r="U91"/>
  <c r="T91"/>
  <c r="V91" s="1"/>
  <c r="S91"/>
  <c r="P91"/>
  <c r="M91"/>
  <c r="J91"/>
  <c r="G91"/>
  <c r="U48"/>
  <c r="T48"/>
  <c r="S48"/>
  <c r="P48"/>
  <c r="M48"/>
  <c r="J48"/>
  <c r="G48"/>
  <c r="U76"/>
  <c r="T76"/>
  <c r="V76" s="1"/>
  <c r="S76"/>
  <c r="P76"/>
  <c r="M76"/>
  <c r="J76"/>
  <c r="G76"/>
  <c r="U37"/>
  <c r="T37"/>
  <c r="S37"/>
  <c r="P37"/>
  <c r="M37"/>
  <c r="J37"/>
  <c r="G37"/>
  <c r="U85"/>
  <c r="T85"/>
  <c r="V85" s="1"/>
  <c r="S85"/>
  <c r="P85"/>
  <c r="M85"/>
  <c r="J85"/>
  <c r="G85"/>
  <c r="U20"/>
  <c r="T20"/>
  <c r="S20"/>
  <c r="P20"/>
  <c r="M20"/>
  <c r="J20"/>
  <c r="G20"/>
  <c r="U80"/>
  <c r="T80"/>
  <c r="V80" s="1"/>
  <c r="S80"/>
  <c r="P80"/>
  <c r="M80"/>
  <c r="J80"/>
  <c r="G80"/>
  <c r="U39"/>
  <c r="T39"/>
  <c r="S39"/>
  <c r="P39"/>
  <c r="M39"/>
  <c r="J39"/>
  <c r="G39"/>
  <c r="U64"/>
  <c r="T64"/>
  <c r="V64" s="1"/>
  <c r="S64"/>
  <c r="P64"/>
  <c r="M64"/>
  <c r="J64"/>
  <c r="G64"/>
  <c r="U21"/>
  <c r="T21"/>
  <c r="S21"/>
  <c r="P21"/>
  <c r="M21"/>
  <c r="J21"/>
  <c r="G21"/>
  <c r="U11"/>
  <c r="T11"/>
  <c r="V11" s="1"/>
  <c r="S11"/>
  <c r="P11"/>
  <c r="M11"/>
  <c r="J11"/>
  <c r="G11"/>
  <c r="U22"/>
  <c r="T22"/>
  <c r="S22"/>
  <c r="P22"/>
  <c r="M22"/>
  <c r="J22"/>
  <c r="G22"/>
  <c r="U58"/>
  <c r="T58"/>
  <c r="V58" s="1"/>
  <c r="S58"/>
  <c r="P58"/>
  <c r="M58"/>
  <c r="J58"/>
  <c r="G58"/>
  <c r="U44"/>
  <c r="T44"/>
  <c r="S44"/>
  <c r="P44"/>
  <c r="M44"/>
  <c r="J44"/>
  <c r="G44"/>
  <c r="U8"/>
  <c r="T8"/>
  <c r="V8" s="1"/>
  <c r="S8"/>
  <c r="P8"/>
  <c r="M8"/>
  <c r="J8"/>
  <c r="G8"/>
  <c r="U74"/>
  <c r="T74"/>
  <c r="S74"/>
  <c r="P74"/>
  <c r="M74"/>
  <c r="J74"/>
  <c r="G74"/>
  <c r="U35"/>
  <c r="T35"/>
  <c r="V35" s="1"/>
  <c r="S35"/>
  <c r="P35"/>
  <c r="M35"/>
  <c r="J35"/>
  <c r="G35"/>
  <c r="U40"/>
  <c r="T40"/>
  <c r="S40"/>
  <c r="P40"/>
  <c r="M40"/>
  <c r="J40"/>
  <c r="G40"/>
  <c r="U31"/>
  <c r="T31"/>
  <c r="V31" s="1"/>
  <c r="S31"/>
  <c r="P31"/>
  <c r="M31"/>
  <c r="J31"/>
  <c r="G31"/>
  <c r="U14"/>
  <c r="T14"/>
  <c r="S14"/>
  <c r="P14"/>
  <c r="M14"/>
  <c r="J14"/>
  <c r="G14"/>
  <c r="U71"/>
  <c r="T71"/>
  <c r="V71" s="1"/>
  <c r="S71"/>
  <c r="P71"/>
  <c r="M71"/>
  <c r="J71"/>
  <c r="G71"/>
  <c r="U33"/>
  <c r="T33"/>
  <c r="S33"/>
  <c r="P33"/>
  <c r="M33"/>
  <c r="J33"/>
  <c r="G33"/>
  <c r="U67"/>
  <c r="T67"/>
  <c r="V67" s="1"/>
  <c r="S67"/>
  <c r="P67"/>
  <c r="M67"/>
  <c r="J67"/>
  <c r="G67"/>
  <c r="U34"/>
  <c r="T34"/>
  <c r="S34"/>
  <c r="P34"/>
  <c r="M34"/>
  <c r="J34"/>
  <c r="G34"/>
  <c r="U28"/>
  <c r="T28"/>
  <c r="V28" s="1"/>
  <c r="S28"/>
  <c r="P28"/>
  <c r="M28"/>
  <c r="J28"/>
  <c r="G28"/>
  <c r="U29"/>
  <c r="T29"/>
  <c r="S29"/>
  <c r="P29"/>
  <c r="M29"/>
  <c r="J29"/>
  <c r="G29"/>
  <c r="U26"/>
  <c r="T26"/>
  <c r="V26" s="1"/>
  <c r="S26"/>
  <c r="P26"/>
  <c r="M26"/>
  <c r="J26"/>
  <c r="G26"/>
  <c r="U32"/>
  <c r="T32"/>
  <c r="S32"/>
  <c r="P32"/>
  <c r="M32"/>
  <c r="J32"/>
  <c r="G32"/>
  <c r="U88"/>
  <c r="T88"/>
  <c r="V88" s="1"/>
  <c r="S88"/>
  <c r="P88"/>
  <c r="M88"/>
  <c r="J88"/>
  <c r="G88"/>
  <c r="U13"/>
  <c r="T13"/>
  <c r="S13"/>
  <c r="P13"/>
  <c r="M13"/>
  <c r="J13"/>
  <c r="G13"/>
  <c r="U50"/>
  <c r="T50"/>
  <c r="V50" s="1"/>
  <c r="S50"/>
  <c r="P50"/>
  <c r="M50"/>
  <c r="J50"/>
  <c r="G50"/>
  <c r="U12"/>
  <c r="T12"/>
  <c r="S12"/>
  <c r="P12"/>
  <c r="M12"/>
  <c r="J12"/>
  <c r="G12"/>
  <c r="U10"/>
  <c r="T10"/>
  <c r="V10" s="1"/>
  <c r="S10"/>
  <c r="P10"/>
  <c r="M10"/>
  <c r="J10"/>
  <c r="G10"/>
  <c r="U51"/>
  <c r="T51"/>
  <c r="S51"/>
  <c r="P51"/>
  <c r="M51"/>
  <c r="J51"/>
  <c r="G51"/>
  <c r="U75"/>
  <c r="T75"/>
  <c r="V75" s="1"/>
  <c r="S75"/>
  <c r="P75"/>
  <c r="M75"/>
  <c r="J75"/>
  <c r="G75"/>
  <c r="U36"/>
  <c r="T36"/>
  <c r="S36"/>
  <c r="P36"/>
  <c r="M36"/>
  <c r="J36"/>
  <c r="G36"/>
  <c r="U52"/>
  <c r="T52"/>
  <c r="V52" s="1"/>
  <c r="S52"/>
  <c r="P52"/>
  <c r="M52"/>
  <c r="J52"/>
  <c r="G52"/>
  <c r="U90"/>
  <c r="V90" s="1"/>
  <c r="T90"/>
  <c r="S90"/>
  <c r="P90"/>
  <c r="M90"/>
  <c r="J90"/>
  <c r="G90"/>
  <c r="U25"/>
  <c r="T25"/>
  <c r="S25"/>
  <c r="P25"/>
  <c r="M25"/>
  <c r="J25"/>
  <c r="G25"/>
  <c r="U81"/>
  <c r="V81" s="1"/>
  <c r="T81"/>
  <c r="S81"/>
  <c r="P81"/>
  <c r="M81"/>
  <c r="J81"/>
  <c r="G81"/>
  <c r="U38"/>
  <c r="T38"/>
  <c r="S38"/>
  <c r="P38"/>
  <c r="M38"/>
  <c r="J38"/>
  <c r="G38"/>
  <c r="U16"/>
  <c r="V16" s="1"/>
  <c r="T16"/>
  <c r="S16"/>
  <c r="P16"/>
  <c r="M16"/>
  <c r="J16"/>
  <c r="G16"/>
  <c r="U9"/>
  <c r="T9"/>
  <c r="S9"/>
  <c r="P9"/>
  <c r="M9"/>
  <c r="J9"/>
  <c r="G9"/>
  <c r="U42"/>
  <c r="V42" s="1"/>
  <c r="T42"/>
  <c r="S42"/>
  <c r="P42"/>
  <c r="M42"/>
  <c r="J42"/>
  <c r="G42"/>
  <c r="U54"/>
  <c r="T54"/>
  <c r="S54"/>
  <c r="P54"/>
  <c r="M54"/>
  <c r="J54"/>
  <c r="G54"/>
  <c r="U65"/>
  <c r="T65"/>
  <c r="S65"/>
  <c r="P65"/>
  <c r="M65"/>
  <c r="J65"/>
  <c r="G65"/>
  <c r="U7"/>
  <c r="T7"/>
  <c r="V7" s="1"/>
  <c r="S7"/>
  <c r="P7"/>
  <c r="M7"/>
  <c r="J7"/>
  <c r="G7"/>
  <c r="U6"/>
  <c r="T6"/>
  <c r="S6"/>
  <c r="P6"/>
  <c r="M6"/>
  <c r="J6"/>
  <c r="G6"/>
  <c r="U59" i="61"/>
  <c r="T59"/>
  <c r="S59"/>
  <c r="P59"/>
  <c r="M59"/>
  <c r="J59"/>
  <c r="G59"/>
  <c r="U32"/>
  <c r="V32" s="1"/>
  <c r="T32"/>
  <c r="S32"/>
  <c r="P32"/>
  <c r="M32"/>
  <c r="J32"/>
  <c r="G32"/>
  <c r="U44"/>
  <c r="T44"/>
  <c r="S44"/>
  <c r="P44"/>
  <c r="M44"/>
  <c r="J44"/>
  <c r="G44"/>
  <c r="U9"/>
  <c r="V9" s="1"/>
  <c r="T9"/>
  <c r="S9"/>
  <c r="P9"/>
  <c r="M9"/>
  <c r="J9"/>
  <c r="G9"/>
  <c r="U75"/>
  <c r="T75"/>
  <c r="S75"/>
  <c r="P75"/>
  <c r="M75"/>
  <c r="J75"/>
  <c r="G75"/>
  <c r="U60"/>
  <c r="V60" s="1"/>
  <c r="T60"/>
  <c r="S60"/>
  <c r="P60"/>
  <c r="M60"/>
  <c r="J60"/>
  <c r="G60"/>
  <c r="U22"/>
  <c r="T22"/>
  <c r="S22"/>
  <c r="P22"/>
  <c r="M22"/>
  <c r="J22"/>
  <c r="G22"/>
  <c r="U74"/>
  <c r="T74"/>
  <c r="S74"/>
  <c r="P74"/>
  <c r="M74"/>
  <c r="J74"/>
  <c r="G74"/>
  <c r="U21"/>
  <c r="T21"/>
  <c r="V21" s="1"/>
  <c r="S21"/>
  <c r="P21"/>
  <c r="M21"/>
  <c r="J21"/>
  <c r="G21"/>
  <c r="U29"/>
  <c r="T29"/>
  <c r="S29"/>
  <c r="P29"/>
  <c r="M29"/>
  <c r="J29"/>
  <c r="G29"/>
  <c r="U45"/>
  <c r="T45"/>
  <c r="V45" s="1"/>
  <c r="S45"/>
  <c r="P45"/>
  <c r="M45"/>
  <c r="J45"/>
  <c r="G45"/>
  <c r="U8"/>
  <c r="V8" s="1"/>
  <c r="T8"/>
  <c r="S8"/>
  <c r="P8"/>
  <c r="M8"/>
  <c r="J8"/>
  <c r="G8"/>
  <c r="U66"/>
  <c r="T66"/>
  <c r="S66"/>
  <c r="P66"/>
  <c r="M66"/>
  <c r="J66"/>
  <c r="G66"/>
  <c r="U87"/>
  <c r="V87" s="1"/>
  <c r="T87"/>
  <c r="S87"/>
  <c r="P87"/>
  <c r="M87"/>
  <c r="J87"/>
  <c r="G87"/>
  <c r="U39"/>
  <c r="T39"/>
  <c r="S39"/>
  <c r="P39"/>
  <c r="M39"/>
  <c r="J39"/>
  <c r="G39"/>
  <c r="U40"/>
  <c r="V40" s="1"/>
  <c r="T40"/>
  <c r="S40"/>
  <c r="P40"/>
  <c r="M40"/>
  <c r="J40"/>
  <c r="G40"/>
  <c r="U37"/>
  <c r="T37"/>
  <c r="S37"/>
  <c r="P37"/>
  <c r="M37"/>
  <c r="J37"/>
  <c r="G37"/>
  <c r="U14"/>
  <c r="V14" s="1"/>
  <c r="T14"/>
  <c r="S14"/>
  <c r="P14"/>
  <c r="M14"/>
  <c r="J14"/>
  <c r="G14"/>
  <c r="U85"/>
  <c r="T85"/>
  <c r="S85"/>
  <c r="P85"/>
  <c r="M85"/>
  <c r="J85"/>
  <c r="G85"/>
  <c r="U13"/>
  <c r="V13" s="1"/>
  <c r="T13"/>
  <c r="S13"/>
  <c r="P13"/>
  <c r="M13"/>
  <c r="J13"/>
  <c r="G13"/>
  <c r="U6"/>
  <c r="T6"/>
  <c r="S6"/>
  <c r="P6"/>
  <c r="M6"/>
  <c r="J6"/>
  <c r="G6"/>
  <c r="U26"/>
  <c r="V26" s="1"/>
  <c r="T26"/>
  <c r="S26"/>
  <c r="P26"/>
  <c r="M26"/>
  <c r="J26"/>
  <c r="G26"/>
  <c r="U70"/>
  <c r="T70"/>
  <c r="V70" s="1"/>
  <c r="S70"/>
  <c r="P70"/>
  <c r="M70"/>
  <c r="J70"/>
  <c r="G70"/>
  <c r="U81"/>
  <c r="V81" s="1"/>
  <c r="T81"/>
  <c r="S81"/>
  <c r="P81"/>
  <c r="M81"/>
  <c r="J81"/>
  <c r="G81"/>
  <c r="U56"/>
  <c r="T56"/>
  <c r="V56" s="1"/>
  <c r="S56"/>
  <c r="P56"/>
  <c r="M56"/>
  <c r="J56"/>
  <c r="G56"/>
  <c r="U31"/>
  <c r="V31" s="1"/>
  <c r="T31"/>
  <c r="S31"/>
  <c r="P31"/>
  <c r="M31"/>
  <c r="J31"/>
  <c r="G31"/>
  <c r="U25"/>
  <c r="T25"/>
  <c r="S25"/>
  <c r="P25"/>
  <c r="M25"/>
  <c r="J25"/>
  <c r="G25"/>
  <c r="U50"/>
  <c r="V50" s="1"/>
  <c r="T50"/>
  <c r="S50"/>
  <c r="P50"/>
  <c r="M50"/>
  <c r="J50"/>
  <c r="G50"/>
  <c r="U7"/>
  <c r="T7"/>
  <c r="S7"/>
  <c r="P7"/>
  <c r="M7"/>
  <c r="J7"/>
  <c r="G7"/>
  <c r="U78"/>
  <c r="V78" s="1"/>
  <c r="T78"/>
  <c r="S78"/>
  <c r="P78"/>
  <c r="M78"/>
  <c r="J78"/>
  <c r="G78"/>
  <c r="U43"/>
  <c r="T43"/>
  <c r="S43"/>
  <c r="P43"/>
  <c r="M43"/>
  <c r="J43"/>
  <c r="G43"/>
  <c r="U77"/>
  <c r="V77" s="1"/>
  <c r="T77"/>
  <c r="S77"/>
  <c r="P77"/>
  <c r="M77"/>
  <c r="J77"/>
  <c r="G77"/>
  <c r="U72"/>
  <c r="T72"/>
  <c r="S72"/>
  <c r="P72"/>
  <c r="M72"/>
  <c r="J72"/>
  <c r="G72"/>
  <c r="U65"/>
  <c r="T65"/>
  <c r="S65"/>
  <c r="P65"/>
  <c r="M65"/>
  <c r="J65"/>
  <c r="G65"/>
  <c r="U47"/>
  <c r="T47"/>
  <c r="S47"/>
  <c r="P47"/>
  <c r="M47"/>
  <c r="J47"/>
  <c r="G47"/>
  <c r="U57"/>
  <c r="V57" s="1"/>
  <c r="T57"/>
  <c r="S57"/>
  <c r="P57"/>
  <c r="M57"/>
  <c r="J57"/>
  <c r="G57"/>
  <c r="U51"/>
  <c r="T51"/>
  <c r="S51"/>
  <c r="P51"/>
  <c r="M51"/>
  <c r="J51"/>
  <c r="G51"/>
  <c r="U53"/>
  <c r="T53"/>
  <c r="S53"/>
  <c r="P53"/>
  <c r="M53"/>
  <c r="J53"/>
  <c r="G53"/>
  <c r="U16"/>
  <c r="T16"/>
  <c r="V16" s="1"/>
  <c r="S16"/>
  <c r="P16"/>
  <c r="M16"/>
  <c r="J16"/>
  <c r="G16"/>
  <c r="U64"/>
  <c r="T64"/>
  <c r="S64"/>
  <c r="P64"/>
  <c r="M64"/>
  <c r="J64"/>
  <c r="G64"/>
  <c r="U67"/>
  <c r="T67"/>
  <c r="V67" s="1"/>
  <c r="S67"/>
  <c r="P67"/>
  <c r="M67"/>
  <c r="J67"/>
  <c r="G67"/>
  <c r="U88"/>
  <c r="T88"/>
  <c r="S88"/>
  <c r="P88"/>
  <c r="M88"/>
  <c r="J88"/>
  <c r="G88"/>
  <c r="U23"/>
  <c r="T23"/>
  <c r="V23" s="1"/>
  <c r="S23"/>
  <c r="P23"/>
  <c r="M23"/>
  <c r="J23"/>
  <c r="G23"/>
  <c r="U19"/>
  <c r="V19" s="1"/>
  <c r="T19"/>
  <c r="S19"/>
  <c r="P19"/>
  <c r="M19"/>
  <c r="J19"/>
  <c r="G19"/>
  <c r="U71"/>
  <c r="T71"/>
  <c r="S71"/>
  <c r="P71"/>
  <c r="M71"/>
  <c r="J71"/>
  <c r="G71"/>
  <c r="U80"/>
  <c r="V80" s="1"/>
  <c r="T80"/>
  <c r="S80"/>
  <c r="P80"/>
  <c r="M80"/>
  <c r="J80"/>
  <c r="G80"/>
  <c r="U20"/>
  <c r="T20"/>
  <c r="V20" s="1"/>
  <c r="S20"/>
  <c r="P20"/>
  <c r="M20"/>
  <c r="J20"/>
  <c r="G20"/>
  <c r="U69"/>
  <c r="T69"/>
  <c r="S69"/>
  <c r="P69"/>
  <c r="M69"/>
  <c r="J69"/>
  <c r="G69"/>
  <c r="U18"/>
  <c r="T18"/>
  <c r="S18"/>
  <c r="P18"/>
  <c r="M18"/>
  <c r="J18"/>
  <c r="G18"/>
  <c r="U10"/>
  <c r="V10" s="1"/>
  <c r="T10"/>
  <c r="S10"/>
  <c r="P10"/>
  <c r="M10"/>
  <c r="J10"/>
  <c r="G10"/>
  <c r="U91"/>
  <c r="T91"/>
  <c r="S91"/>
  <c r="P91"/>
  <c r="M91"/>
  <c r="J91"/>
  <c r="G91"/>
  <c r="U89"/>
  <c r="V89" s="1"/>
  <c r="T89"/>
  <c r="S89"/>
  <c r="P89"/>
  <c r="M89"/>
  <c r="J89"/>
  <c r="G89"/>
  <c r="U35"/>
  <c r="T35"/>
  <c r="S35"/>
  <c r="P35"/>
  <c r="M35"/>
  <c r="J35"/>
  <c r="G35"/>
  <c r="U82"/>
  <c r="T82"/>
  <c r="S82"/>
  <c r="P82"/>
  <c r="M82"/>
  <c r="J82"/>
  <c r="G82"/>
  <c r="U83"/>
  <c r="T83"/>
  <c r="S83"/>
  <c r="P83"/>
  <c r="M83"/>
  <c r="J83"/>
  <c r="G83"/>
  <c r="U24"/>
  <c r="V24" s="1"/>
  <c r="T24"/>
  <c r="S24"/>
  <c r="P24"/>
  <c r="M24"/>
  <c r="J24"/>
  <c r="G24"/>
  <c r="U36"/>
  <c r="T36"/>
  <c r="S36"/>
  <c r="P36"/>
  <c r="M36"/>
  <c r="J36"/>
  <c r="G36"/>
  <c r="U38"/>
  <c r="V38" s="1"/>
  <c r="T38"/>
  <c r="S38"/>
  <c r="P38"/>
  <c r="M38"/>
  <c r="J38"/>
  <c r="G38"/>
  <c r="U55"/>
  <c r="T55"/>
  <c r="S55"/>
  <c r="P55"/>
  <c r="M55"/>
  <c r="J55"/>
  <c r="G55"/>
  <c r="U27"/>
  <c r="V27" s="1"/>
  <c r="T27"/>
  <c r="S27"/>
  <c r="P27"/>
  <c r="M27"/>
  <c r="J27"/>
  <c r="G27"/>
  <c r="U12"/>
  <c r="T12"/>
  <c r="S12"/>
  <c r="P12"/>
  <c r="M12"/>
  <c r="J12"/>
  <c r="G12"/>
  <c r="U46"/>
  <c r="V46" s="1"/>
  <c r="T46"/>
  <c r="S46"/>
  <c r="P46"/>
  <c r="M46"/>
  <c r="J46"/>
  <c r="G46"/>
  <c r="U28"/>
  <c r="T28"/>
  <c r="S28"/>
  <c r="P28"/>
  <c r="M28"/>
  <c r="J28"/>
  <c r="G28"/>
  <c r="U61"/>
  <c r="V61" s="1"/>
  <c r="T61"/>
  <c r="S61"/>
  <c r="P61"/>
  <c r="M61"/>
  <c r="J61"/>
  <c r="G61"/>
  <c r="U42"/>
  <c r="T42"/>
  <c r="S42"/>
  <c r="P42"/>
  <c r="M42"/>
  <c r="J42"/>
  <c r="G42"/>
  <c r="U52"/>
  <c r="V52" s="1"/>
  <c r="T52"/>
  <c r="S52"/>
  <c r="P52"/>
  <c r="M52"/>
  <c r="J52"/>
  <c r="G52"/>
  <c r="U41"/>
  <c r="T41"/>
  <c r="S41"/>
  <c r="P41"/>
  <c r="M41"/>
  <c r="J41"/>
  <c r="G41"/>
  <c r="U62"/>
  <c r="V62" s="1"/>
  <c r="T62"/>
  <c r="S62"/>
  <c r="P62"/>
  <c r="M62"/>
  <c r="J62"/>
  <c r="G62"/>
  <c r="U17"/>
  <c r="T17"/>
  <c r="S17"/>
  <c r="P17"/>
  <c r="M17"/>
  <c r="J17"/>
  <c r="G17"/>
  <c r="U48"/>
  <c r="T48"/>
  <c r="S48"/>
  <c r="P48"/>
  <c r="M48"/>
  <c r="J48"/>
  <c r="G48"/>
  <c r="U86"/>
  <c r="T86"/>
  <c r="V86" s="1"/>
  <c r="S86"/>
  <c r="P86"/>
  <c r="M86"/>
  <c r="J86"/>
  <c r="G86"/>
  <c r="U33"/>
  <c r="T33"/>
  <c r="S33"/>
  <c r="P33"/>
  <c r="M33"/>
  <c r="J33"/>
  <c r="G33"/>
  <c r="U84"/>
  <c r="T84"/>
  <c r="V84" s="1"/>
  <c r="S84"/>
  <c r="P84"/>
  <c r="M84"/>
  <c r="J84"/>
  <c r="G84"/>
  <c r="U54"/>
  <c r="V54" s="1"/>
  <c r="T54"/>
  <c r="S54"/>
  <c r="P54"/>
  <c r="M54"/>
  <c r="J54"/>
  <c r="G54"/>
  <c r="U63"/>
  <c r="T63"/>
  <c r="S63"/>
  <c r="P63"/>
  <c r="M63"/>
  <c r="J63"/>
  <c r="G63"/>
  <c r="U76"/>
  <c r="T76"/>
  <c r="S76"/>
  <c r="P76"/>
  <c r="M76"/>
  <c r="J76"/>
  <c r="G76"/>
  <c r="U79"/>
  <c r="T79"/>
  <c r="S79"/>
  <c r="P79"/>
  <c r="M79"/>
  <c r="J79"/>
  <c r="G79"/>
  <c r="U58"/>
  <c r="V58" s="1"/>
  <c r="T58"/>
  <c r="S58"/>
  <c r="P58"/>
  <c r="M58"/>
  <c r="J58"/>
  <c r="G58"/>
  <c r="U68"/>
  <c r="T68"/>
  <c r="S68"/>
  <c r="P68"/>
  <c r="M68"/>
  <c r="J68"/>
  <c r="G68"/>
  <c r="U73"/>
  <c r="V73" s="1"/>
  <c r="T73"/>
  <c r="S73"/>
  <c r="P73"/>
  <c r="M73"/>
  <c r="J73"/>
  <c r="G73"/>
  <c r="U34"/>
  <c r="T34"/>
  <c r="S34"/>
  <c r="P34"/>
  <c r="M34"/>
  <c r="J34"/>
  <c r="G34"/>
  <c r="U49"/>
  <c r="V49" s="1"/>
  <c r="T49"/>
  <c r="S49"/>
  <c r="P49"/>
  <c r="M49"/>
  <c r="J49"/>
  <c r="G49"/>
  <c r="U15"/>
  <c r="T15"/>
  <c r="S15"/>
  <c r="P15"/>
  <c r="M15"/>
  <c r="J15"/>
  <c r="G15"/>
  <c r="U30"/>
  <c r="V30" s="1"/>
  <c r="T30"/>
  <c r="S30"/>
  <c r="P30"/>
  <c r="M30"/>
  <c r="J30"/>
  <c r="G30"/>
  <c r="U11"/>
  <c r="V11" s="1"/>
  <c r="T11"/>
  <c r="S11"/>
  <c r="P11"/>
  <c r="M11"/>
  <c r="J11"/>
  <c r="G11"/>
  <c r="U90"/>
  <c r="V90" s="1"/>
  <c r="T90"/>
  <c r="S90"/>
  <c r="P90"/>
  <c r="M90"/>
  <c r="J90"/>
  <c r="G90"/>
  <c r="AD88" i="60"/>
  <c r="AC88"/>
  <c r="AB88"/>
  <c r="Y88"/>
  <c r="V88"/>
  <c r="S88"/>
  <c r="P88"/>
  <c r="M88"/>
  <c r="J88"/>
  <c r="G88"/>
  <c r="AD66"/>
  <c r="AC66"/>
  <c r="AB66"/>
  <c r="Y66"/>
  <c r="V66"/>
  <c r="S66"/>
  <c r="P66"/>
  <c r="M66"/>
  <c r="J66"/>
  <c r="G66"/>
  <c r="AD65"/>
  <c r="AC65"/>
  <c r="AB65"/>
  <c r="Y65"/>
  <c r="V65"/>
  <c r="S65"/>
  <c r="P65"/>
  <c r="M65"/>
  <c r="J65"/>
  <c r="G65"/>
  <c r="AD64"/>
  <c r="AC64"/>
  <c r="AB64"/>
  <c r="Y64"/>
  <c r="V64"/>
  <c r="S64"/>
  <c r="P64"/>
  <c r="M64"/>
  <c r="J64"/>
  <c r="G64"/>
  <c r="AD21"/>
  <c r="AC21"/>
  <c r="AB21"/>
  <c r="Y21"/>
  <c r="V21"/>
  <c r="S21"/>
  <c r="P21"/>
  <c r="M21"/>
  <c r="J21"/>
  <c r="G21"/>
  <c r="AD102"/>
  <c r="AC102"/>
  <c r="AB102"/>
  <c r="Y102"/>
  <c r="V102"/>
  <c r="S102"/>
  <c r="P102"/>
  <c r="M102"/>
  <c r="J102"/>
  <c r="G102"/>
  <c r="AD50"/>
  <c r="AC50"/>
  <c r="AB50"/>
  <c r="Y50"/>
  <c r="V50"/>
  <c r="S50"/>
  <c r="P50"/>
  <c r="M50"/>
  <c r="J50"/>
  <c r="G50"/>
  <c r="AD101"/>
  <c r="AC101"/>
  <c r="AB101"/>
  <c r="Y101"/>
  <c r="V101"/>
  <c r="S101"/>
  <c r="P101"/>
  <c r="M101"/>
  <c r="J101"/>
  <c r="G101"/>
  <c r="AD37"/>
  <c r="AC37"/>
  <c r="AB37"/>
  <c r="Y37"/>
  <c r="V37"/>
  <c r="S37"/>
  <c r="P37"/>
  <c r="M37"/>
  <c r="J37"/>
  <c r="G37"/>
  <c r="AD100"/>
  <c r="AC100"/>
  <c r="AB100"/>
  <c r="Y100"/>
  <c r="V100"/>
  <c r="S100"/>
  <c r="P100"/>
  <c r="M100"/>
  <c r="J100"/>
  <c r="G100"/>
  <c r="AD99"/>
  <c r="AC99"/>
  <c r="AB99"/>
  <c r="Y99"/>
  <c r="V99"/>
  <c r="S99"/>
  <c r="P99"/>
  <c r="M99"/>
  <c r="J99"/>
  <c r="G99"/>
  <c r="AD63"/>
  <c r="AC63"/>
  <c r="AB63"/>
  <c r="Y63"/>
  <c r="V63"/>
  <c r="S63"/>
  <c r="P63"/>
  <c r="M63"/>
  <c r="J63"/>
  <c r="G63"/>
  <c r="AD62"/>
  <c r="AC62"/>
  <c r="AB62"/>
  <c r="Y62"/>
  <c r="V62"/>
  <c r="S62"/>
  <c r="P62"/>
  <c r="M62"/>
  <c r="J62"/>
  <c r="G62"/>
  <c r="AD36"/>
  <c r="AC36"/>
  <c r="AB36"/>
  <c r="Y36"/>
  <c r="V36"/>
  <c r="S36"/>
  <c r="P36"/>
  <c r="M36"/>
  <c r="J36"/>
  <c r="G36"/>
  <c r="AD49"/>
  <c r="AC49"/>
  <c r="AB49"/>
  <c r="Y49"/>
  <c r="V49"/>
  <c r="S49"/>
  <c r="P49"/>
  <c r="M49"/>
  <c r="J49"/>
  <c r="G49"/>
  <c r="AD48"/>
  <c r="AC48"/>
  <c r="AB48"/>
  <c r="Y48"/>
  <c r="V48"/>
  <c r="S48"/>
  <c r="P48"/>
  <c r="M48"/>
  <c r="J48"/>
  <c r="G48"/>
  <c r="AD47"/>
  <c r="AC47"/>
  <c r="AB47"/>
  <c r="Y47"/>
  <c r="V47"/>
  <c r="S47"/>
  <c r="P47"/>
  <c r="M47"/>
  <c r="J47"/>
  <c r="G47"/>
  <c r="AD61"/>
  <c r="AC61"/>
  <c r="AE61" s="1"/>
  <c r="AB61"/>
  <c r="Y61"/>
  <c r="V61"/>
  <c r="S61"/>
  <c r="P61"/>
  <c r="M61"/>
  <c r="J61"/>
  <c r="G61"/>
  <c r="AD98"/>
  <c r="AC98"/>
  <c r="AB98"/>
  <c r="Y98"/>
  <c r="V98"/>
  <c r="S98"/>
  <c r="P98"/>
  <c r="M98"/>
  <c r="J98"/>
  <c r="G98"/>
  <c r="AD60"/>
  <c r="AC60"/>
  <c r="AE60" s="1"/>
  <c r="AB60"/>
  <c r="Y60"/>
  <c r="V60"/>
  <c r="S60"/>
  <c r="P60"/>
  <c r="M60"/>
  <c r="J60"/>
  <c r="G60"/>
  <c r="AD59"/>
  <c r="AC59"/>
  <c r="AB59"/>
  <c r="Y59"/>
  <c r="V59"/>
  <c r="S59"/>
  <c r="P59"/>
  <c r="M59"/>
  <c r="J59"/>
  <c r="G59"/>
  <c r="AD46"/>
  <c r="AC46"/>
  <c r="Y46"/>
  <c r="V46"/>
  <c r="S46"/>
  <c r="P46"/>
  <c r="M46"/>
  <c r="J46"/>
  <c r="G46"/>
  <c r="AD58"/>
  <c r="AE58" s="1"/>
  <c r="AC58"/>
  <c r="AB58"/>
  <c r="Y58"/>
  <c r="V58"/>
  <c r="S58"/>
  <c r="P58"/>
  <c r="M58"/>
  <c r="J58"/>
  <c r="G58"/>
  <c r="AD35"/>
  <c r="AE35" s="1"/>
  <c r="AC35"/>
  <c r="AB35"/>
  <c r="Y35"/>
  <c r="V35"/>
  <c r="S35"/>
  <c r="P35"/>
  <c r="M35"/>
  <c r="J35"/>
  <c r="G35"/>
  <c r="AD87"/>
  <c r="AE87" s="1"/>
  <c r="AC87"/>
  <c r="AB87"/>
  <c r="Y87"/>
  <c r="V87"/>
  <c r="S87"/>
  <c r="P87"/>
  <c r="M87"/>
  <c r="J87"/>
  <c r="G87"/>
  <c r="AD34"/>
  <c r="AE34" s="1"/>
  <c r="AC34"/>
  <c r="AB34"/>
  <c r="Y34"/>
  <c r="V34"/>
  <c r="S34"/>
  <c r="P34"/>
  <c r="M34"/>
  <c r="J34"/>
  <c r="G34"/>
  <c r="AD45"/>
  <c r="AE45" s="1"/>
  <c r="AC45"/>
  <c r="AB45"/>
  <c r="Y45"/>
  <c r="V45"/>
  <c r="S45"/>
  <c r="P45"/>
  <c r="M45"/>
  <c r="J45"/>
  <c r="G45"/>
  <c r="AD20"/>
  <c r="AE20" s="1"/>
  <c r="AC20"/>
  <c r="AB20"/>
  <c r="Y20"/>
  <c r="V20"/>
  <c r="S20"/>
  <c r="P20"/>
  <c r="M20"/>
  <c r="J20"/>
  <c r="G20"/>
  <c r="AD86"/>
  <c r="AE86" s="1"/>
  <c r="AC86"/>
  <c r="AB86"/>
  <c r="Y86"/>
  <c r="V86"/>
  <c r="S86"/>
  <c r="P86"/>
  <c r="M86"/>
  <c r="J86"/>
  <c r="G86"/>
  <c r="AD33"/>
  <c r="AE33" s="1"/>
  <c r="AC33"/>
  <c r="AB33"/>
  <c r="Y33"/>
  <c r="V33"/>
  <c r="S33"/>
  <c r="P33"/>
  <c r="M33"/>
  <c r="J33"/>
  <c r="G33"/>
  <c r="AD32"/>
  <c r="AE32" s="1"/>
  <c r="AC32"/>
  <c r="AB32"/>
  <c r="Y32"/>
  <c r="V32"/>
  <c r="S32"/>
  <c r="P32"/>
  <c r="M32"/>
  <c r="J32"/>
  <c r="G32"/>
  <c r="AD19"/>
  <c r="AE19" s="1"/>
  <c r="AC19"/>
  <c r="AB19"/>
  <c r="Y19"/>
  <c r="V19"/>
  <c r="S19"/>
  <c r="P19"/>
  <c r="M19"/>
  <c r="J19"/>
  <c r="G19"/>
  <c r="AD31"/>
  <c r="AE31" s="1"/>
  <c r="AC31"/>
  <c r="AB31"/>
  <c r="Y31"/>
  <c r="V31"/>
  <c r="S31"/>
  <c r="P31"/>
  <c r="M31"/>
  <c r="J31"/>
  <c r="G31"/>
  <c r="AD18"/>
  <c r="AE18" s="1"/>
  <c r="AC18"/>
  <c r="AB18"/>
  <c r="Y18"/>
  <c r="V18"/>
  <c r="S18"/>
  <c r="P18"/>
  <c r="M18"/>
  <c r="J18"/>
  <c r="G18"/>
  <c r="AD17"/>
  <c r="AE17" s="1"/>
  <c r="AC17"/>
  <c r="AB17"/>
  <c r="Y17"/>
  <c r="V17"/>
  <c r="S17"/>
  <c r="P17"/>
  <c r="M17"/>
  <c r="J17"/>
  <c r="G17"/>
  <c r="AD44"/>
  <c r="AE44" s="1"/>
  <c r="AC44"/>
  <c r="AB44"/>
  <c r="Y44"/>
  <c r="V44"/>
  <c r="S44"/>
  <c r="P44"/>
  <c r="M44"/>
  <c r="J44"/>
  <c r="G44"/>
  <c r="AD85"/>
  <c r="AE85" s="1"/>
  <c r="AC85"/>
  <c r="AB85"/>
  <c r="Y85"/>
  <c r="V85"/>
  <c r="S85"/>
  <c r="P85"/>
  <c r="M85"/>
  <c r="J85"/>
  <c r="G85"/>
  <c r="AD97"/>
  <c r="AE97" s="1"/>
  <c r="AC97"/>
  <c r="AB97"/>
  <c r="Y97"/>
  <c r="V97"/>
  <c r="S97"/>
  <c r="P97"/>
  <c r="M97"/>
  <c r="J97"/>
  <c r="G97"/>
  <c r="AD16"/>
  <c r="AE16" s="1"/>
  <c r="AC16"/>
  <c r="AB16"/>
  <c r="Y16"/>
  <c r="V16"/>
  <c r="S16"/>
  <c r="P16"/>
  <c r="M16"/>
  <c r="J16"/>
  <c r="G16"/>
  <c r="AD30"/>
  <c r="AE30" s="1"/>
  <c r="AC30"/>
  <c r="AB30"/>
  <c r="Y30"/>
  <c r="V30"/>
  <c r="S30"/>
  <c r="P30"/>
  <c r="M30"/>
  <c r="J30"/>
  <c r="G30"/>
  <c r="AD43"/>
  <c r="AE43" s="1"/>
  <c r="AC43"/>
  <c r="AB43"/>
  <c r="Y43"/>
  <c r="V43"/>
  <c r="S43"/>
  <c r="P43"/>
  <c r="M43"/>
  <c r="J43"/>
  <c r="G43"/>
  <c r="AD96"/>
  <c r="AE96" s="1"/>
  <c r="AC96"/>
  <c r="AB96"/>
  <c r="Y96"/>
  <c r="V96"/>
  <c r="S96"/>
  <c r="P96"/>
  <c r="M96"/>
  <c r="J96"/>
  <c r="G96"/>
  <c r="AD84"/>
  <c r="AE84" s="1"/>
  <c r="AC84"/>
  <c r="AB84"/>
  <c r="Y84"/>
  <c r="V84"/>
  <c r="S84"/>
  <c r="P84"/>
  <c r="M84"/>
  <c r="J84"/>
  <c r="G84"/>
  <c r="AD95"/>
  <c r="AE95" s="1"/>
  <c r="AC95"/>
  <c r="AB95"/>
  <c r="Y95"/>
  <c r="V95"/>
  <c r="S95"/>
  <c r="P95"/>
  <c r="M95"/>
  <c r="J95"/>
  <c r="G95"/>
  <c r="AD42"/>
  <c r="AE42" s="1"/>
  <c r="AC42"/>
  <c r="AB42"/>
  <c r="Y42"/>
  <c r="V42"/>
  <c r="S42"/>
  <c r="P42"/>
  <c r="M42"/>
  <c r="J42"/>
  <c r="G42"/>
  <c r="AD29"/>
  <c r="AE29" s="1"/>
  <c r="AC29"/>
  <c r="AB29"/>
  <c r="Y29"/>
  <c r="V29"/>
  <c r="S29"/>
  <c r="P29"/>
  <c r="M29"/>
  <c r="J29"/>
  <c r="G29"/>
  <c r="AD83"/>
  <c r="AE83" s="1"/>
  <c r="AC83"/>
  <c r="AB83"/>
  <c r="Y83"/>
  <c r="V83"/>
  <c r="S83"/>
  <c r="P83"/>
  <c r="M83"/>
  <c r="J83"/>
  <c r="G83"/>
  <c r="AD82"/>
  <c r="AE82" s="1"/>
  <c r="AC82"/>
  <c r="AB82"/>
  <c r="Y82"/>
  <c r="V82"/>
  <c r="S82"/>
  <c r="P82"/>
  <c r="M82"/>
  <c r="J82"/>
  <c r="G82"/>
  <c r="AD28"/>
  <c r="AE28" s="1"/>
  <c r="AC28"/>
  <c r="AB28"/>
  <c r="Y28"/>
  <c r="V28"/>
  <c r="S28"/>
  <c r="P28"/>
  <c r="M28"/>
  <c r="J28"/>
  <c r="G28"/>
  <c r="AD94"/>
  <c r="AE94" s="1"/>
  <c r="AC94"/>
  <c r="AB94"/>
  <c r="Y94"/>
  <c r="V94"/>
  <c r="S94"/>
  <c r="P94"/>
  <c r="M94"/>
  <c r="J94"/>
  <c r="G94"/>
  <c r="AD15"/>
  <c r="AE15" s="1"/>
  <c r="AC15"/>
  <c r="AB15"/>
  <c r="Y15"/>
  <c r="V15"/>
  <c r="S15"/>
  <c r="P15"/>
  <c r="M15"/>
  <c r="J15"/>
  <c r="G15"/>
  <c r="AD27"/>
  <c r="AE27" s="1"/>
  <c r="AC27"/>
  <c r="AB27"/>
  <c r="Y27"/>
  <c r="V27"/>
  <c r="S27"/>
  <c r="P27"/>
  <c r="M27"/>
  <c r="J27"/>
  <c r="G27"/>
  <c r="AD41"/>
  <c r="AE41" s="1"/>
  <c r="AC41"/>
  <c r="AB41"/>
  <c r="Y41"/>
  <c r="V41"/>
  <c r="S41"/>
  <c r="P41"/>
  <c r="M41"/>
  <c r="J41"/>
  <c r="G41"/>
  <c r="AD57"/>
  <c r="AE57" s="1"/>
  <c r="AC57"/>
  <c r="AB57"/>
  <c r="Y57"/>
  <c r="V57"/>
  <c r="S57"/>
  <c r="P57"/>
  <c r="M57"/>
  <c r="J57"/>
  <c r="G57"/>
  <c r="AD56"/>
  <c r="AE56" s="1"/>
  <c r="AC56"/>
  <c r="AB56"/>
  <c r="Y56"/>
  <c r="V56"/>
  <c r="S56"/>
  <c r="P56"/>
  <c r="M56"/>
  <c r="J56"/>
  <c r="G56"/>
  <c r="AD93"/>
  <c r="AE93" s="1"/>
  <c r="AC93"/>
  <c r="AB93"/>
  <c r="Y93"/>
  <c r="V93"/>
  <c r="S93"/>
  <c r="P93"/>
  <c r="M93"/>
  <c r="J93"/>
  <c r="G93"/>
  <c r="AD55"/>
  <c r="AE55" s="1"/>
  <c r="AC55"/>
  <c r="AB55"/>
  <c r="Y55"/>
  <c r="V55"/>
  <c r="S55"/>
  <c r="P55"/>
  <c r="M55"/>
  <c r="J55"/>
  <c r="G55"/>
  <c r="AD81"/>
  <c r="AE81" s="1"/>
  <c r="AC81"/>
  <c r="AB81"/>
  <c r="Y81"/>
  <c r="V81"/>
  <c r="S81"/>
  <c r="P81"/>
  <c r="M81"/>
  <c r="J81"/>
  <c r="G81"/>
  <c r="AD26"/>
  <c r="AE26" s="1"/>
  <c r="AC26"/>
  <c r="AB26"/>
  <c r="Y26"/>
  <c r="V26"/>
  <c r="S26"/>
  <c r="P26"/>
  <c r="M26"/>
  <c r="J26"/>
  <c r="G26"/>
  <c r="AD40"/>
  <c r="AE40" s="1"/>
  <c r="AC40"/>
  <c r="AB40"/>
  <c r="Y40"/>
  <c r="V40"/>
  <c r="S40"/>
  <c r="P40"/>
  <c r="M40"/>
  <c r="J40"/>
  <c r="G40"/>
  <c r="AD80"/>
  <c r="AE80" s="1"/>
  <c r="AC80"/>
  <c r="AB80"/>
  <c r="Y80"/>
  <c r="V80"/>
  <c r="S80"/>
  <c r="P80"/>
  <c r="M80"/>
  <c r="J80"/>
  <c r="G80"/>
  <c r="AD79"/>
  <c r="AE79" s="1"/>
  <c r="AC79"/>
  <c r="AB79"/>
  <c r="Y79"/>
  <c r="V79"/>
  <c r="S79"/>
  <c r="P79"/>
  <c r="M79"/>
  <c r="J79"/>
  <c r="G79"/>
  <c r="AD78"/>
  <c r="AE78" s="1"/>
  <c r="AC78"/>
  <c r="AB78"/>
  <c r="Y78"/>
  <c r="V78"/>
  <c r="S78"/>
  <c r="P78"/>
  <c r="M78"/>
  <c r="J78"/>
  <c r="G78"/>
  <c r="AD54"/>
  <c r="AE54" s="1"/>
  <c r="AC54"/>
  <c r="AB54"/>
  <c r="Y54"/>
  <c r="V54"/>
  <c r="S54"/>
  <c r="P54"/>
  <c r="M54"/>
  <c r="J54"/>
  <c r="G54"/>
  <c r="AD14"/>
  <c r="AE14" s="1"/>
  <c r="AC14"/>
  <c r="AB14"/>
  <c r="Y14"/>
  <c r="V14"/>
  <c r="S14"/>
  <c r="P14"/>
  <c r="M14"/>
  <c r="J14"/>
  <c r="G14"/>
  <c r="AD13"/>
  <c r="AE13" s="1"/>
  <c r="AC13"/>
  <c r="AB13"/>
  <c r="Y13"/>
  <c r="V13"/>
  <c r="S13"/>
  <c r="P13"/>
  <c r="M13"/>
  <c r="J13"/>
  <c r="G13"/>
  <c r="AD12"/>
  <c r="AE12" s="1"/>
  <c r="AC12"/>
  <c r="AB12"/>
  <c r="Y12"/>
  <c r="V12"/>
  <c r="S12"/>
  <c r="P12"/>
  <c r="M12"/>
  <c r="J12"/>
  <c r="G12"/>
  <c r="AD77"/>
  <c r="AC77"/>
  <c r="AB77"/>
  <c r="Y77"/>
  <c r="V77"/>
  <c r="S77"/>
  <c r="P77"/>
  <c r="M77"/>
  <c r="J77"/>
  <c r="G77"/>
  <c r="AD25"/>
  <c r="AE25" s="1"/>
  <c r="AC25"/>
  <c r="AB25"/>
  <c r="Y25"/>
  <c r="V25"/>
  <c r="S25"/>
  <c r="P25"/>
  <c r="M25"/>
  <c r="J25"/>
  <c r="G25"/>
  <c r="AD11"/>
  <c r="AE11" s="1"/>
  <c r="AC11"/>
  <c r="AB11"/>
  <c r="Y11"/>
  <c r="V11"/>
  <c r="S11"/>
  <c r="P11"/>
  <c r="M11"/>
  <c r="J11"/>
  <c r="G11"/>
  <c r="AD76"/>
  <c r="AE76" s="1"/>
  <c r="AC76"/>
  <c r="AB76"/>
  <c r="Y76"/>
  <c r="V76"/>
  <c r="S76"/>
  <c r="P76"/>
  <c r="M76"/>
  <c r="J76"/>
  <c r="G76"/>
  <c r="AD10"/>
  <c r="AE10" s="1"/>
  <c r="AC10"/>
  <c r="AB10"/>
  <c r="Y10"/>
  <c r="V10"/>
  <c r="S10"/>
  <c r="P10"/>
  <c r="M10"/>
  <c r="J10"/>
  <c r="G10"/>
  <c r="AD75"/>
  <c r="AE75" s="1"/>
  <c r="AC75"/>
  <c r="AB75"/>
  <c r="Y75"/>
  <c r="V75"/>
  <c r="S75"/>
  <c r="P75"/>
  <c r="M75"/>
  <c r="J75"/>
  <c r="G75"/>
  <c r="AD74"/>
  <c r="AE74" s="1"/>
  <c r="AC74"/>
  <c r="AB74"/>
  <c r="Y74"/>
  <c r="V74"/>
  <c r="S74"/>
  <c r="P74"/>
  <c r="M74"/>
  <c r="J74"/>
  <c r="G74"/>
  <c r="AD9"/>
  <c r="AE9" s="1"/>
  <c r="AC9"/>
  <c r="AB9"/>
  <c r="Y9"/>
  <c r="V9"/>
  <c r="S9"/>
  <c r="P9"/>
  <c r="M9"/>
  <c r="J9"/>
  <c r="G9"/>
  <c r="AD53"/>
  <c r="AE53" s="1"/>
  <c r="AC53"/>
  <c r="AB53"/>
  <c r="Y53"/>
  <c r="V53"/>
  <c r="S53"/>
  <c r="P53"/>
  <c r="M53"/>
  <c r="J53"/>
  <c r="G53"/>
  <c r="AD73"/>
  <c r="AE73" s="1"/>
  <c r="AC73"/>
  <c r="AB73"/>
  <c r="Y73"/>
  <c r="V73"/>
  <c r="S73"/>
  <c r="P73"/>
  <c r="M73"/>
  <c r="J73"/>
  <c r="G73"/>
  <c r="AD72"/>
  <c r="AE72" s="1"/>
  <c r="AC72"/>
  <c r="AB72"/>
  <c r="Y72"/>
  <c r="V72"/>
  <c r="S72"/>
  <c r="P72"/>
  <c r="M72"/>
  <c r="J72"/>
  <c r="G72"/>
  <c r="AD8"/>
  <c r="AE8" s="1"/>
  <c r="AC8"/>
  <c r="AB8"/>
  <c r="Y8"/>
  <c r="V8"/>
  <c r="S8"/>
  <c r="P8"/>
  <c r="M8"/>
  <c r="J8"/>
  <c r="G8"/>
  <c r="AD7"/>
  <c r="AC7"/>
  <c r="AB7"/>
  <c r="Y7"/>
  <c r="V7"/>
  <c r="S7"/>
  <c r="P7"/>
  <c r="M7"/>
  <c r="J7"/>
  <c r="G7"/>
  <c r="AD71"/>
  <c r="AE71" s="1"/>
  <c r="AC71"/>
  <c r="AB71"/>
  <c r="Y71"/>
  <c r="V71"/>
  <c r="S71"/>
  <c r="P71"/>
  <c r="M71"/>
  <c r="J71"/>
  <c r="G71"/>
  <c r="AD70"/>
  <c r="AE70" s="1"/>
  <c r="AC70"/>
  <c r="AB70"/>
  <c r="Y70"/>
  <c r="V70"/>
  <c r="S70"/>
  <c r="P70"/>
  <c r="M70"/>
  <c r="J70"/>
  <c r="G70"/>
  <c r="AD24"/>
  <c r="AE24" s="1"/>
  <c r="AC24"/>
  <c r="AB24"/>
  <c r="Y24"/>
  <c r="V24"/>
  <c r="S24"/>
  <c r="P24"/>
  <c r="M24"/>
  <c r="J24"/>
  <c r="G24"/>
  <c r="AD92"/>
  <c r="AE92" s="1"/>
  <c r="AC92"/>
  <c r="AB92"/>
  <c r="Y92"/>
  <c r="V92"/>
  <c r="S92"/>
  <c r="P92"/>
  <c r="M92"/>
  <c r="J92"/>
  <c r="G92"/>
  <c r="AD91"/>
  <c r="AE91" s="1"/>
  <c r="AC91"/>
  <c r="AB91"/>
  <c r="Y91"/>
  <c r="V91"/>
  <c r="S91"/>
  <c r="P91"/>
  <c r="M91"/>
  <c r="J91"/>
  <c r="G91"/>
  <c r="AD69"/>
  <c r="AE69" s="1"/>
  <c r="AC69"/>
  <c r="AB69"/>
  <c r="Y69"/>
  <c r="V69"/>
  <c r="S69"/>
  <c r="P69"/>
  <c r="M69"/>
  <c r="J69"/>
  <c r="G69"/>
  <c r="AD27" i="59"/>
  <c r="AC27"/>
  <c r="AB27"/>
  <c r="Y27"/>
  <c r="V27"/>
  <c r="S27"/>
  <c r="P27"/>
  <c r="M27"/>
  <c r="J27"/>
  <c r="G27"/>
  <c r="AD74"/>
  <c r="AC74"/>
  <c r="AE74" s="1"/>
  <c r="AB74"/>
  <c r="Y74"/>
  <c r="V74"/>
  <c r="S74"/>
  <c r="P74"/>
  <c r="M74"/>
  <c r="J74"/>
  <c r="G74"/>
  <c r="AD47"/>
  <c r="AC47"/>
  <c r="AB47"/>
  <c r="Y47"/>
  <c r="V47"/>
  <c r="S47"/>
  <c r="P47"/>
  <c r="M47"/>
  <c r="J47"/>
  <c r="G47"/>
  <c r="AD59"/>
  <c r="AC59"/>
  <c r="AE59" s="1"/>
  <c r="AB59"/>
  <c r="Y59"/>
  <c r="V59"/>
  <c r="S59"/>
  <c r="P59"/>
  <c r="M59"/>
  <c r="J59"/>
  <c r="G59"/>
  <c r="AD63"/>
  <c r="AC63"/>
  <c r="AB63"/>
  <c r="Y63"/>
  <c r="V63"/>
  <c r="S63"/>
  <c r="P63"/>
  <c r="M63"/>
  <c r="J63"/>
  <c r="G63"/>
  <c r="AD77"/>
  <c r="AC77"/>
  <c r="AE77" s="1"/>
  <c r="AB77"/>
  <c r="Y77"/>
  <c r="V77"/>
  <c r="S77"/>
  <c r="P77"/>
  <c r="M77"/>
  <c r="J77"/>
  <c r="G77"/>
  <c r="AD80"/>
  <c r="AC80"/>
  <c r="AB80"/>
  <c r="Y80"/>
  <c r="V80"/>
  <c r="S80"/>
  <c r="P80"/>
  <c r="M80"/>
  <c r="J80"/>
  <c r="G80"/>
  <c r="AD69"/>
  <c r="AC69"/>
  <c r="AE69" s="1"/>
  <c r="AB69"/>
  <c r="Y69"/>
  <c r="V69"/>
  <c r="S69"/>
  <c r="P69"/>
  <c r="M69"/>
  <c r="J69"/>
  <c r="G69"/>
  <c r="AD31"/>
  <c r="AC31"/>
  <c r="AB31"/>
  <c r="Y31"/>
  <c r="V31"/>
  <c r="S31"/>
  <c r="P31"/>
  <c r="M31"/>
  <c r="J31"/>
  <c r="G31"/>
  <c r="AD91"/>
  <c r="AC91"/>
  <c r="AE91" s="1"/>
  <c r="AB91"/>
  <c r="Y91"/>
  <c r="V91"/>
  <c r="S91"/>
  <c r="P91"/>
  <c r="M91"/>
  <c r="J91"/>
  <c r="G91"/>
  <c r="AD65"/>
  <c r="AC65"/>
  <c r="AB65"/>
  <c r="Y65"/>
  <c r="V65"/>
  <c r="S65"/>
  <c r="P65"/>
  <c r="M65"/>
  <c r="J65"/>
  <c r="G65"/>
  <c r="AD55"/>
  <c r="AC55"/>
  <c r="AE55" s="1"/>
  <c r="AB55"/>
  <c r="Y55"/>
  <c r="V55"/>
  <c r="S55"/>
  <c r="P55"/>
  <c r="M55"/>
  <c r="J55"/>
  <c r="G55"/>
  <c r="AD86"/>
  <c r="AC86"/>
  <c r="AB86"/>
  <c r="Y86"/>
  <c r="V86"/>
  <c r="S86"/>
  <c r="P86"/>
  <c r="M86"/>
  <c r="J86"/>
  <c r="G86"/>
  <c r="AD21"/>
  <c r="AC21"/>
  <c r="AE21" s="1"/>
  <c r="AB21"/>
  <c r="Y21"/>
  <c r="V21"/>
  <c r="S21"/>
  <c r="P21"/>
  <c r="M21"/>
  <c r="J21"/>
  <c r="G21"/>
  <c r="AD14"/>
  <c r="AC14"/>
  <c r="AB14"/>
  <c r="Y14"/>
  <c r="V14"/>
  <c r="S14"/>
  <c r="P14"/>
  <c r="M14"/>
  <c r="J14"/>
  <c r="G14"/>
  <c r="AD84"/>
  <c r="AC84"/>
  <c r="AE84" s="1"/>
  <c r="AB84"/>
  <c r="Y84"/>
  <c r="V84"/>
  <c r="S84"/>
  <c r="P84"/>
  <c r="M84"/>
  <c r="J84"/>
  <c r="G84"/>
  <c r="AD58"/>
  <c r="AC58"/>
  <c r="AB58"/>
  <c r="Y58"/>
  <c r="V58"/>
  <c r="S58"/>
  <c r="P58"/>
  <c r="M58"/>
  <c r="J58"/>
  <c r="G58"/>
  <c r="AD85"/>
  <c r="AC85"/>
  <c r="AE85" s="1"/>
  <c r="AB85"/>
  <c r="Y85"/>
  <c r="V85"/>
  <c r="S85"/>
  <c r="P85"/>
  <c r="M85"/>
  <c r="J85"/>
  <c r="G85"/>
  <c r="AD71"/>
  <c r="AC71"/>
  <c r="AB71"/>
  <c r="Y71"/>
  <c r="V71"/>
  <c r="S71"/>
  <c r="P71"/>
  <c r="M71"/>
  <c r="J71"/>
  <c r="G71"/>
  <c r="AD39"/>
  <c r="AC39"/>
  <c r="AE39" s="1"/>
  <c r="AB39"/>
  <c r="Y39"/>
  <c r="V39"/>
  <c r="S39"/>
  <c r="P39"/>
  <c r="M39"/>
  <c r="J39"/>
  <c r="G39"/>
  <c r="AD64"/>
  <c r="AC64"/>
  <c r="AB64"/>
  <c r="Y64"/>
  <c r="V64"/>
  <c r="S64"/>
  <c r="P64"/>
  <c r="M64"/>
  <c r="J64"/>
  <c r="G64"/>
  <c r="AD75"/>
  <c r="AC75"/>
  <c r="AE75" s="1"/>
  <c r="Y75"/>
  <c r="V75"/>
  <c r="S75"/>
  <c r="P75"/>
  <c r="M75"/>
  <c r="J75"/>
  <c r="G75"/>
  <c r="AD60"/>
  <c r="AC60"/>
  <c r="AB60"/>
  <c r="Y60"/>
  <c r="V60"/>
  <c r="S60"/>
  <c r="P60"/>
  <c r="M60"/>
  <c r="J60"/>
  <c r="G60"/>
  <c r="AD48"/>
  <c r="AE48" s="1"/>
  <c r="AC48"/>
  <c r="AB48"/>
  <c r="Y48"/>
  <c r="V48"/>
  <c r="S48"/>
  <c r="P48"/>
  <c r="M48"/>
  <c r="J48"/>
  <c r="G48"/>
  <c r="AD70"/>
  <c r="AC70"/>
  <c r="AB70"/>
  <c r="Y70"/>
  <c r="V70"/>
  <c r="S70"/>
  <c r="P70"/>
  <c r="M70"/>
  <c r="J70"/>
  <c r="G70"/>
  <c r="AD81"/>
  <c r="AE81" s="1"/>
  <c r="AC81"/>
  <c r="AB81"/>
  <c r="Y81"/>
  <c r="V81"/>
  <c r="S81"/>
  <c r="P81"/>
  <c r="M81"/>
  <c r="J81"/>
  <c r="G81"/>
  <c r="AD25"/>
  <c r="AC25"/>
  <c r="AB25"/>
  <c r="Y25"/>
  <c r="V25"/>
  <c r="S25"/>
  <c r="P25"/>
  <c r="M25"/>
  <c r="J25"/>
  <c r="G25"/>
  <c r="AD50"/>
  <c r="AE50" s="1"/>
  <c r="AC50"/>
  <c r="AB50"/>
  <c r="Y50"/>
  <c r="V50"/>
  <c r="S50"/>
  <c r="P50"/>
  <c r="M50"/>
  <c r="J50"/>
  <c r="G50"/>
  <c r="AD10"/>
  <c r="AC10"/>
  <c r="AB10"/>
  <c r="Y10"/>
  <c r="V10"/>
  <c r="S10"/>
  <c r="P10"/>
  <c r="M10"/>
  <c r="J10"/>
  <c r="G10"/>
  <c r="AD57"/>
  <c r="AE57" s="1"/>
  <c r="AC57"/>
  <c r="AB57"/>
  <c r="Y57"/>
  <c r="V57"/>
  <c r="S57"/>
  <c r="P57"/>
  <c r="M57"/>
  <c r="J57"/>
  <c r="G57"/>
  <c r="AD17"/>
  <c r="AC17"/>
  <c r="AB17"/>
  <c r="Y17"/>
  <c r="V17"/>
  <c r="S17"/>
  <c r="P17"/>
  <c r="M17"/>
  <c r="J17"/>
  <c r="G17"/>
  <c r="AD62"/>
  <c r="AE62" s="1"/>
  <c r="AC62"/>
  <c r="AB62"/>
  <c r="Y62"/>
  <c r="V62"/>
  <c r="S62"/>
  <c r="P62"/>
  <c r="M62"/>
  <c r="J62"/>
  <c r="G62"/>
  <c r="AD49"/>
  <c r="AC49"/>
  <c r="AB49"/>
  <c r="Y49"/>
  <c r="V49"/>
  <c r="S49"/>
  <c r="P49"/>
  <c r="M49"/>
  <c r="J49"/>
  <c r="G49"/>
  <c r="AD46"/>
  <c r="AE46" s="1"/>
  <c r="AC46"/>
  <c r="AB46"/>
  <c r="Y46"/>
  <c r="V46"/>
  <c r="S46"/>
  <c r="P46"/>
  <c r="M46"/>
  <c r="J46"/>
  <c r="G46"/>
  <c r="AD79"/>
  <c r="AC79"/>
  <c r="AB79"/>
  <c r="Y79"/>
  <c r="V79"/>
  <c r="S79"/>
  <c r="P79"/>
  <c r="M79"/>
  <c r="J79"/>
  <c r="G79"/>
  <c r="AD53"/>
  <c r="AE53" s="1"/>
  <c r="AC53"/>
  <c r="AB53"/>
  <c r="Y53"/>
  <c r="V53"/>
  <c r="S53"/>
  <c r="P53"/>
  <c r="M53"/>
  <c r="J53"/>
  <c r="G53"/>
  <c r="AD56"/>
  <c r="AC56"/>
  <c r="AB56"/>
  <c r="Y56"/>
  <c r="V56"/>
  <c r="S56"/>
  <c r="P56"/>
  <c r="M56"/>
  <c r="J56"/>
  <c r="G56"/>
  <c r="AD89"/>
  <c r="AE89" s="1"/>
  <c r="AC89"/>
  <c r="AB89"/>
  <c r="Y89"/>
  <c r="V89"/>
  <c r="S89"/>
  <c r="P89"/>
  <c r="M89"/>
  <c r="J89"/>
  <c r="G89"/>
  <c r="AD42"/>
  <c r="AC42"/>
  <c r="AB42"/>
  <c r="Y42"/>
  <c r="V42"/>
  <c r="S42"/>
  <c r="P42"/>
  <c r="M42"/>
  <c r="J42"/>
  <c r="G42"/>
  <c r="AD22"/>
  <c r="AE22" s="1"/>
  <c r="AC22"/>
  <c r="AB22"/>
  <c r="Y22"/>
  <c r="V22"/>
  <c r="S22"/>
  <c r="P22"/>
  <c r="M22"/>
  <c r="J22"/>
  <c r="G22"/>
  <c r="AD28"/>
  <c r="AC28"/>
  <c r="AB28"/>
  <c r="Y28"/>
  <c r="V28"/>
  <c r="S28"/>
  <c r="P28"/>
  <c r="M28"/>
  <c r="J28"/>
  <c r="G28"/>
  <c r="AD82"/>
  <c r="AE82" s="1"/>
  <c r="AC82"/>
  <c r="AB82"/>
  <c r="Y82"/>
  <c r="V82"/>
  <c r="S82"/>
  <c r="P82"/>
  <c r="M82"/>
  <c r="J82"/>
  <c r="G82"/>
  <c r="AD26"/>
  <c r="AC26"/>
  <c r="AB26"/>
  <c r="Y26"/>
  <c r="V26"/>
  <c r="S26"/>
  <c r="P26"/>
  <c r="M26"/>
  <c r="J26"/>
  <c r="G26"/>
  <c r="AD52"/>
  <c r="AE52" s="1"/>
  <c r="AC52"/>
  <c r="AB52"/>
  <c r="Y52"/>
  <c r="V52"/>
  <c r="S52"/>
  <c r="P52"/>
  <c r="M52"/>
  <c r="J52"/>
  <c r="G52"/>
  <c r="AD37"/>
  <c r="AC37"/>
  <c r="AB37"/>
  <c r="Y37"/>
  <c r="V37"/>
  <c r="S37"/>
  <c r="P37"/>
  <c r="M37"/>
  <c r="J37"/>
  <c r="G37"/>
  <c r="AD83"/>
  <c r="AE83" s="1"/>
  <c r="AC83"/>
  <c r="AB83"/>
  <c r="Y83"/>
  <c r="V83"/>
  <c r="S83"/>
  <c r="P83"/>
  <c r="M83"/>
  <c r="J83"/>
  <c r="G83"/>
  <c r="AD90"/>
  <c r="AC90"/>
  <c r="AB90"/>
  <c r="Y90"/>
  <c r="V90"/>
  <c r="S90"/>
  <c r="P90"/>
  <c r="M90"/>
  <c r="J90"/>
  <c r="G90"/>
  <c r="AD67"/>
  <c r="AE67" s="1"/>
  <c r="AC67"/>
  <c r="AB67"/>
  <c r="Y67"/>
  <c r="V67"/>
  <c r="S67"/>
  <c r="P67"/>
  <c r="M67"/>
  <c r="J67"/>
  <c r="G67"/>
  <c r="AD68"/>
  <c r="AC68"/>
  <c r="AB68"/>
  <c r="Y68"/>
  <c r="V68"/>
  <c r="S68"/>
  <c r="P68"/>
  <c r="M68"/>
  <c r="J68"/>
  <c r="G68"/>
  <c r="AD61"/>
  <c r="AE61" s="1"/>
  <c r="AC61"/>
  <c r="AB61"/>
  <c r="Y61"/>
  <c r="V61"/>
  <c r="S61"/>
  <c r="P61"/>
  <c r="M61"/>
  <c r="J61"/>
  <c r="G61"/>
  <c r="AD43"/>
  <c r="AC43"/>
  <c r="AB43"/>
  <c r="Y43"/>
  <c r="V43"/>
  <c r="S43"/>
  <c r="P43"/>
  <c r="M43"/>
  <c r="J43"/>
  <c r="G43"/>
  <c r="AD13"/>
  <c r="AE13" s="1"/>
  <c r="AC13"/>
  <c r="AB13"/>
  <c r="Y13"/>
  <c r="V13"/>
  <c r="S13"/>
  <c r="P13"/>
  <c r="M13"/>
  <c r="J13"/>
  <c r="G13"/>
  <c r="AD78"/>
  <c r="AC78"/>
  <c r="AB78"/>
  <c r="Y78"/>
  <c r="V78"/>
  <c r="S78"/>
  <c r="P78"/>
  <c r="M78"/>
  <c r="J78"/>
  <c r="G78"/>
  <c r="AD7"/>
  <c r="AE7" s="1"/>
  <c r="AC7"/>
  <c r="AB7"/>
  <c r="Y7"/>
  <c r="V7"/>
  <c r="S7"/>
  <c r="P7"/>
  <c r="M7"/>
  <c r="J7"/>
  <c r="G7"/>
  <c r="AD12"/>
  <c r="AC12"/>
  <c r="AB12"/>
  <c r="Y12"/>
  <c r="V12"/>
  <c r="S12"/>
  <c r="P12"/>
  <c r="M12"/>
  <c r="J12"/>
  <c r="G12"/>
  <c r="AD19"/>
  <c r="AE19" s="1"/>
  <c r="AC19"/>
  <c r="AB19"/>
  <c r="Y19"/>
  <c r="V19"/>
  <c r="S19"/>
  <c r="P19"/>
  <c r="M19"/>
  <c r="J19"/>
  <c r="G19"/>
  <c r="AD20"/>
  <c r="AC20"/>
  <c r="AB20"/>
  <c r="Y20"/>
  <c r="V20"/>
  <c r="S20"/>
  <c r="P20"/>
  <c r="M20"/>
  <c r="J20"/>
  <c r="G20"/>
  <c r="AD34"/>
  <c r="AE34" s="1"/>
  <c r="AC34"/>
  <c r="AB34"/>
  <c r="Y34"/>
  <c r="V34"/>
  <c r="S34"/>
  <c r="P34"/>
  <c r="M34"/>
  <c r="J34"/>
  <c r="G34"/>
  <c r="AD41"/>
  <c r="AC41"/>
  <c r="AB41"/>
  <c r="Y41"/>
  <c r="V41"/>
  <c r="S41"/>
  <c r="P41"/>
  <c r="M41"/>
  <c r="J41"/>
  <c r="G41"/>
  <c r="AD9"/>
  <c r="AE9" s="1"/>
  <c r="AC9"/>
  <c r="AB9"/>
  <c r="Y9"/>
  <c r="V9"/>
  <c r="S9"/>
  <c r="P9"/>
  <c r="M9"/>
  <c r="J9"/>
  <c r="G9"/>
  <c r="AD15"/>
  <c r="AC15"/>
  <c r="AB15"/>
  <c r="Y15"/>
  <c r="V15"/>
  <c r="S15"/>
  <c r="P15"/>
  <c r="M15"/>
  <c r="J15"/>
  <c r="G15"/>
  <c r="AD66"/>
  <c r="AE66" s="1"/>
  <c r="AC66"/>
  <c r="AB66"/>
  <c r="Y66"/>
  <c r="V66"/>
  <c r="S66"/>
  <c r="P66"/>
  <c r="M66"/>
  <c r="J66"/>
  <c r="G66"/>
  <c r="AD32"/>
  <c r="AC32"/>
  <c r="AB32"/>
  <c r="Y32"/>
  <c r="V32"/>
  <c r="S32"/>
  <c r="P32"/>
  <c r="M32"/>
  <c r="J32"/>
  <c r="G32"/>
  <c r="AD38"/>
  <c r="AE38" s="1"/>
  <c r="AC38"/>
  <c r="AB38"/>
  <c r="Y38"/>
  <c r="V38"/>
  <c r="S38"/>
  <c r="P38"/>
  <c r="M38"/>
  <c r="J38"/>
  <c r="G38"/>
  <c r="AD30"/>
  <c r="AC30"/>
  <c r="AB30"/>
  <c r="Y30"/>
  <c r="V30"/>
  <c r="S30"/>
  <c r="P30"/>
  <c r="M30"/>
  <c r="J30"/>
  <c r="G30"/>
  <c r="AD24"/>
  <c r="AE24" s="1"/>
  <c r="AC24"/>
  <c r="AB24"/>
  <c r="Y24"/>
  <c r="V24"/>
  <c r="S24"/>
  <c r="P24"/>
  <c r="M24"/>
  <c r="J24"/>
  <c r="G24"/>
  <c r="AD76"/>
  <c r="AC76"/>
  <c r="AB76"/>
  <c r="Y76"/>
  <c r="V76"/>
  <c r="S76"/>
  <c r="P76"/>
  <c r="M76"/>
  <c r="J76"/>
  <c r="G76"/>
  <c r="AD44"/>
  <c r="AE44" s="1"/>
  <c r="AC44"/>
  <c r="AB44"/>
  <c r="Y44"/>
  <c r="V44"/>
  <c r="S44"/>
  <c r="P44"/>
  <c r="M44"/>
  <c r="J44"/>
  <c r="G44"/>
  <c r="AD87"/>
  <c r="AC87"/>
  <c r="AB87"/>
  <c r="Y87"/>
  <c r="V87"/>
  <c r="S87"/>
  <c r="P87"/>
  <c r="M87"/>
  <c r="J87"/>
  <c r="G87"/>
  <c r="AD11"/>
  <c r="AE11" s="1"/>
  <c r="AC11"/>
  <c r="AB11"/>
  <c r="Y11"/>
  <c r="V11"/>
  <c r="S11"/>
  <c r="P11"/>
  <c r="M11"/>
  <c r="J11"/>
  <c r="G11"/>
  <c r="AD45"/>
  <c r="AC45"/>
  <c r="AB45"/>
  <c r="Y45"/>
  <c r="V45"/>
  <c r="S45"/>
  <c r="P45"/>
  <c r="M45"/>
  <c r="J45"/>
  <c r="G45"/>
  <c r="AD16"/>
  <c r="AE16" s="1"/>
  <c r="AC16"/>
  <c r="AB16"/>
  <c r="Y16"/>
  <c r="V16"/>
  <c r="S16"/>
  <c r="P16"/>
  <c r="M16"/>
  <c r="J16"/>
  <c r="G16"/>
  <c r="AD88"/>
  <c r="AC88"/>
  <c r="AB88"/>
  <c r="Y88"/>
  <c r="V88"/>
  <c r="S88"/>
  <c r="P88"/>
  <c r="M88"/>
  <c r="J88"/>
  <c r="G88"/>
  <c r="AD54"/>
  <c r="AE54" s="1"/>
  <c r="AC54"/>
  <c r="AB54"/>
  <c r="Y54"/>
  <c r="V54"/>
  <c r="S54"/>
  <c r="P54"/>
  <c r="M54"/>
  <c r="J54"/>
  <c r="G54"/>
  <c r="AD73"/>
  <c r="AC73"/>
  <c r="AB73"/>
  <c r="Y73"/>
  <c r="V73"/>
  <c r="S73"/>
  <c r="P73"/>
  <c r="M73"/>
  <c r="J73"/>
  <c r="G73"/>
  <c r="AD40"/>
  <c r="AE40" s="1"/>
  <c r="AC40"/>
  <c r="AB40"/>
  <c r="Y40"/>
  <c r="V40"/>
  <c r="S40"/>
  <c r="P40"/>
  <c r="M40"/>
  <c r="J40"/>
  <c r="G40"/>
  <c r="AD33"/>
  <c r="AC33"/>
  <c r="AB33"/>
  <c r="Y33"/>
  <c r="V33"/>
  <c r="S33"/>
  <c r="P33"/>
  <c r="M33"/>
  <c r="J33"/>
  <c r="G33"/>
  <c r="AD35"/>
  <c r="AE35" s="1"/>
  <c r="AC35"/>
  <c r="AB35"/>
  <c r="Y35"/>
  <c r="V35"/>
  <c r="S35"/>
  <c r="P35"/>
  <c r="M35"/>
  <c r="J35"/>
  <c r="G35"/>
  <c r="AD18"/>
  <c r="AC18"/>
  <c r="AB18"/>
  <c r="Y18"/>
  <c r="V18"/>
  <c r="S18"/>
  <c r="P18"/>
  <c r="M18"/>
  <c r="J18"/>
  <c r="G18"/>
  <c r="AD29"/>
  <c r="AE29" s="1"/>
  <c r="AC29"/>
  <c r="AB29"/>
  <c r="Y29"/>
  <c r="V29"/>
  <c r="S29"/>
  <c r="P29"/>
  <c r="M29"/>
  <c r="J29"/>
  <c r="G29"/>
  <c r="AD23"/>
  <c r="AC23"/>
  <c r="AB23"/>
  <c r="Y23"/>
  <c r="V23"/>
  <c r="S23"/>
  <c r="P23"/>
  <c r="M23"/>
  <c r="J23"/>
  <c r="G23"/>
  <c r="AD36"/>
  <c r="AE36" s="1"/>
  <c r="AC36"/>
  <c r="AB36"/>
  <c r="Y36"/>
  <c r="V36"/>
  <c r="S36"/>
  <c r="P36"/>
  <c r="M36"/>
  <c r="J36"/>
  <c r="G36"/>
  <c r="AD51"/>
  <c r="AC51"/>
  <c r="AB51"/>
  <c r="Y51"/>
  <c r="V51"/>
  <c r="S51"/>
  <c r="P51"/>
  <c r="M51"/>
  <c r="J51"/>
  <c r="G51"/>
  <c r="AD6"/>
  <c r="AE6" s="1"/>
  <c r="AC6"/>
  <c r="AB6"/>
  <c r="Y6"/>
  <c r="V6"/>
  <c r="S6"/>
  <c r="P6"/>
  <c r="M6"/>
  <c r="J6"/>
  <c r="G6"/>
  <c r="AD8"/>
  <c r="AC8"/>
  <c r="AB8"/>
  <c r="Y8"/>
  <c r="V8"/>
  <c r="S8"/>
  <c r="P8"/>
  <c r="M8"/>
  <c r="J8"/>
  <c r="G8"/>
  <c r="AD72"/>
  <c r="AE72" s="1"/>
  <c r="AC72"/>
  <c r="AB72"/>
  <c r="Y72"/>
  <c r="V72"/>
  <c r="S72"/>
  <c r="P72"/>
  <c r="M72"/>
  <c r="J72"/>
  <c r="G72"/>
  <c r="AD55" i="58"/>
  <c r="AC55"/>
  <c r="AB55"/>
  <c r="Y55"/>
  <c r="V55"/>
  <c r="S55"/>
  <c r="P55"/>
  <c r="M55"/>
  <c r="J55"/>
  <c r="G55"/>
  <c r="AD33"/>
  <c r="AE33" s="1"/>
  <c r="AC33"/>
  <c r="AB33"/>
  <c r="Y33"/>
  <c r="V33"/>
  <c r="S33"/>
  <c r="P33"/>
  <c r="M33"/>
  <c r="J33"/>
  <c r="G33"/>
  <c r="AD36"/>
  <c r="AC36"/>
  <c r="AB36"/>
  <c r="Y36"/>
  <c r="V36"/>
  <c r="S36"/>
  <c r="P36"/>
  <c r="M36"/>
  <c r="J36"/>
  <c r="G36"/>
  <c r="AD9"/>
  <c r="AE9" s="1"/>
  <c r="AC9"/>
  <c r="AB9"/>
  <c r="Y9"/>
  <c r="V9"/>
  <c r="S9"/>
  <c r="P9"/>
  <c r="M9"/>
  <c r="J9"/>
  <c r="G9"/>
  <c r="AD79"/>
  <c r="AC79"/>
  <c r="AB79"/>
  <c r="Y79"/>
  <c r="V79"/>
  <c r="S79"/>
  <c r="P79"/>
  <c r="M79"/>
  <c r="J79"/>
  <c r="G79"/>
  <c r="AD48"/>
  <c r="AE48" s="1"/>
  <c r="AC48"/>
  <c r="AB48"/>
  <c r="Y48"/>
  <c r="V48"/>
  <c r="S48"/>
  <c r="P48"/>
  <c r="M48"/>
  <c r="J48"/>
  <c r="G48"/>
  <c r="AD22"/>
  <c r="AC22"/>
  <c r="AB22"/>
  <c r="Y22"/>
  <c r="V22"/>
  <c r="S22"/>
  <c r="P22"/>
  <c r="M22"/>
  <c r="J22"/>
  <c r="G22"/>
  <c r="AD74"/>
  <c r="AE74" s="1"/>
  <c r="AC74"/>
  <c r="AB74"/>
  <c r="Y74"/>
  <c r="V74"/>
  <c r="S74"/>
  <c r="P74"/>
  <c r="M74"/>
  <c r="J74"/>
  <c r="G74"/>
  <c r="AD31"/>
  <c r="AC31"/>
  <c r="AB31"/>
  <c r="Y31"/>
  <c r="V31"/>
  <c r="S31"/>
  <c r="P31"/>
  <c r="M31"/>
  <c r="J31"/>
  <c r="G31"/>
  <c r="AD26"/>
  <c r="AE26" s="1"/>
  <c r="AC26"/>
  <c r="AB26"/>
  <c r="Y26"/>
  <c r="V26"/>
  <c r="S26"/>
  <c r="P26"/>
  <c r="M26"/>
  <c r="J26"/>
  <c r="G26"/>
  <c r="AD42"/>
  <c r="AC42"/>
  <c r="AB42"/>
  <c r="Y42"/>
  <c r="V42"/>
  <c r="S42"/>
  <c r="P42"/>
  <c r="M42"/>
  <c r="J42"/>
  <c r="G42"/>
  <c r="AD6"/>
  <c r="AE6" s="1"/>
  <c r="AC6"/>
  <c r="AB6"/>
  <c r="Y6"/>
  <c r="V6"/>
  <c r="S6"/>
  <c r="P6"/>
  <c r="M6"/>
  <c r="J6"/>
  <c r="G6"/>
  <c r="AD62"/>
  <c r="AC62"/>
  <c r="AB62"/>
  <c r="Y62"/>
  <c r="V62"/>
  <c r="S62"/>
  <c r="P62"/>
  <c r="M62"/>
  <c r="J62"/>
  <c r="G62"/>
  <c r="AD86"/>
  <c r="AE86" s="1"/>
  <c r="AC86"/>
  <c r="AB86"/>
  <c r="Y86"/>
  <c r="V86"/>
  <c r="S86"/>
  <c r="P86"/>
  <c r="M86"/>
  <c r="J86"/>
  <c r="G86"/>
  <c r="AD38"/>
  <c r="AC38"/>
  <c r="AB38"/>
  <c r="Y38"/>
  <c r="V38"/>
  <c r="S38"/>
  <c r="P38"/>
  <c r="M38"/>
  <c r="J38"/>
  <c r="G38"/>
  <c r="AD34"/>
  <c r="AE34" s="1"/>
  <c r="AC34"/>
  <c r="AB34"/>
  <c r="Y34"/>
  <c r="V34"/>
  <c r="S34"/>
  <c r="P34"/>
  <c r="M34"/>
  <c r="J34"/>
  <c r="G34"/>
  <c r="AD41"/>
  <c r="AC41"/>
  <c r="AB41"/>
  <c r="Y41"/>
  <c r="V41"/>
  <c r="S41"/>
  <c r="P41"/>
  <c r="M41"/>
  <c r="J41"/>
  <c r="G41"/>
  <c r="AD17"/>
  <c r="AE17" s="1"/>
  <c r="AC17"/>
  <c r="AB17"/>
  <c r="Y17"/>
  <c r="V17"/>
  <c r="S17"/>
  <c r="P17"/>
  <c r="M17"/>
  <c r="J17"/>
  <c r="G17"/>
  <c r="AD84"/>
  <c r="AC84"/>
  <c r="AB84"/>
  <c r="Y84"/>
  <c r="V84"/>
  <c r="S84"/>
  <c r="P84"/>
  <c r="M84"/>
  <c r="J84"/>
  <c r="G84"/>
  <c r="AD11"/>
  <c r="AE11" s="1"/>
  <c r="AC11"/>
  <c r="AB11"/>
  <c r="Y11"/>
  <c r="V11"/>
  <c r="S11"/>
  <c r="P11"/>
  <c r="M11"/>
  <c r="J11"/>
  <c r="G11"/>
  <c r="AD8"/>
  <c r="AC8"/>
  <c r="AB8"/>
  <c r="Y8"/>
  <c r="V8"/>
  <c r="S8"/>
  <c r="P8"/>
  <c r="M8"/>
  <c r="J8"/>
  <c r="G8"/>
  <c r="AD28"/>
  <c r="AE28" s="1"/>
  <c r="AC28"/>
  <c r="AB28"/>
  <c r="Y28"/>
  <c r="V28"/>
  <c r="S28"/>
  <c r="P28"/>
  <c r="M28"/>
  <c r="J28"/>
  <c r="G28"/>
  <c r="AD67"/>
  <c r="AC67"/>
  <c r="AB67"/>
  <c r="Y67"/>
  <c r="V67"/>
  <c r="S67"/>
  <c r="P67"/>
  <c r="M67"/>
  <c r="J67"/>
  <c r="G67"/>
  <c r="AD78"/>
  <c r="AE78" s="1"/>
  <c r="AC78"/>
  <c r="AB78"/>
  <c r="Y78"/>
  <c r="V78"/>
  <c r="S78"/>
  <c r="P78"/>
  <c r="M78"/>
  <c r="J78"/>
  <c r="G78"/>
  <c r="AD51"/>
  <c r="AC51"/>
  <c r="AB51"/>
  <c r="Y51"/>
  <c r="V51"/>
  <c r="S51"/>
  <c r="P51"/>
  <c r="M51"/>
  <c r="J51"/>
  <c r="G51"/>
  <c r="AD30"/>
  <c r="AE30" s="1"/>
  <c r="AC30"/>
  <c r="AB30"/>
  <c r="Y30"/>
  <c r="V30"/>
  <c r="S30"/>
  <c r="P30"/>
  <c r="M30"/>
  <c r="J30"/>
  <c r="G30"/>
  <c r="AD23"/>
  <c r="AC23"/>
  <c r="AB23"/>
  <c r="Y23"/>
  <c r="V23"/>
  <c r="S23"/>
  <c r="P23"/>
  <c r="M23"/>
  <c r="J23"/>
  <c r="G23"/>
  <c r="AD58"/>
  <c r="AE58" s="1"/>
  <c r="AC58"/>
  <c r="AB58"/>
  <c r="Y58"/>
  <c r="V58"/>
  <c r="S58"/>
  <c r="P58"/>
  <c r="M58"/>
  <c r="J58"/>
  <c r="G58"/>
  <c r="AD7"/>
  <c r="AC7"/>
  <c r="AB7"/>
  <c r="Y7"/>
  <c r="V7"/>
  <c r="S7"/>
  <c r="P7"/>
  <c r="M7"/>
  <c r="J7"/>
  <c r="G7"/>
  <c r="AD85"/>
  <c r="AE85" s="1"/>
  <c r="AC85"/>
  <c r="AB85"/>
  <c r="Y85"/>
  <c r="V85"/>
  <c r="S85"/>
  <c r="P85"/>
  <c r="M85"/>
  <c r="J85"/>
  <c r="G85"/>
  <c r="AD40"/>
  <c r="AC40"/>
  <c r="AB40"/>
  <c r="Y40"/>
  <c r="V40"/>
  <c r="S40"/>
  <c r="P40"/>
  <c r="M40"/>
  <c r="J40"/>
  <c r="G40"/>
  <c r="AD73"/>
  <c r="AE73" s="1"/>
  <c r="AC73"/>
  <c r="AB73"/>
  <c r="Y73"/>
  <c r="V73"/>
  <c r="S73"/>
  <c r="P73"/>
  <c r="M73"/>
  <c r="J73"/>
  <c r="G73"/>
  <c r="AD71"/>
  <c r="AC71"/>
  <c r="AB71"/>
  <c r="Y71"/>
  <c r="V71"/>
  <c r="S71"/>
  <c r="P71"/>
  <c r="M71"/>
  <c r="J71"/>
  <c r="G71"/>
  <c r="AD68"/>
  <c r="AE68" s="1"/>
  <c r="AC68"/>
  <c r="AB68"/>
  <c r="Y68"/>
  <c r="V68"/>
  <c r="S68"/>
  <c r="P68"/>
  <c r="M68"/>
  <c r="J68"/>
  <c r="G68"/>
  <c r="AD66"/>
  <c r="AC66"/>
  <c r="AB66"/>
  <c r="Y66"/>
  <c r="V66"/>
  <c r="S66"/>
  <c r="P66"/>
  <c r="M66"/>
  <c r="J66"/>
  <c r="G66"/>
  <c r="AD52"/>
  <c r="AE52" s="1"/>
  <c r="AC52"/>
  <c r="AB52"/>
  <c r="Y52"/>
  <c r="V52"/>
  <c r="S52"/>
  <c r="P52"/>
  <c r="M52"/>
  <c r="J52"/>
  <c r="G52"/>
  <c r="AD44"/>
  <c r="AC44"/>
  <c r="AE44" s="1"/>
  <c r="AB44"/>
  <c r="Y44"/>
  <c r="V44"/>
  <c r="S44"/>
  <c r="P44"/>
  <c r="M44"/>
  <c r="J44"/>
  <c r="G44"/>
  <c r="AD45"/>
  <c r="AE45" s="1"/>
  <c r="AC45"/>
  <c r="AB45"/>
  <c r="Y45"/>
  <c r="V45"/>
  <c r="S45"/>
  <c r="P45"/>
  <c r="M45"/>
  <c r="J45"/>
  <c r="G45"/>
  <c r="AD19"/>
  <c r="AC19"/>
  <c r="AE19" s="1"/>
  <c r="AB19"/>
  <c r="Y19"/>
  <c r="V19"/>
  <c r="S19"/>
  <c r="P19"/>
  <c r="M19"/>
  <c r="J19"/>
  <c r="G19"/>
  <c r="AD61"/>
  <c r="AE61" s="1"/>
  <c r="AC61"/>
  <c r="AB61"/>
  <c r="Y61"/>
  <c r="V61"/>
  <c r="S61"/>
  <c r="P61"/>
  <c r="M61"/>
  <c r="J61"/>
  <c r="G61"/>
  <c r="AD82"/>
  <c r="AC82"/>
  <c r="AE82" s="1"/>
  <c r="AB82"/>
  <c r="Y82"/>
  <c r="V82"/>
  <c r="S82"/>
  <c r="P82"/>
  <c r="M82"/>
  <c r="J82"/>
  <c r="G82"/>
  <c r="AD87"/>
  <c r="AC87"/>
  <c r="AB87"/>
  <c r="Y87"/>
  <c r="V87"/>
  <c r="S87"/>
  <c r="P87"/>
  <c r="M87"/>
  <c r="J87"/>
  <c r="G87"/>
  <c r="AD16"/>
  <c r="AC16"/>
  <c r="AB16"/>
  <c r="Y16"/>
  <c r="V16"/>
  <c r="S16"/>
  <c r="P16"/>
  <c r="M16"/>
  <c r="J16"/>
  <c r="G16"/>
  <c r="AD25"/>
  <c r="AE25" s="1"/>
  <c r="AC25"/>
  <c r="AB25"/>
  <c r="Y25"/>
  <c r="V25"/>
  <c r="S25"/>
  <c r="P25"/>
  <c r="M25"/>
  <c r="J25"/>
  <c r="G25"/>
  <c r="AD72"/>
  <c r="AC72"/>
  <c r="AB72"/>
  <c r="Y72"/>
  <c r="V72"/>
  <c r="S72"/>
  <c r="P72"/>
  <c r="M72"/>
  <c r="J72"/>
  <c r="G72"/>
  <c r="AD80"/>
  <c r="AE80" s="1"/>
  <c r="AC80"/>
  <c r="AB80"/>
  <c r="Y80"/>
  <c r="V80"/>
  <c r="S80"/>
  <c r="P80"/>
  <c r="M80"/>
  <c r="J80"/>
  <c r="G80"/>
  <c r="AD18"/>
  <c r="AC18"/>
  <c r="AB18"/>
  <c r="Y18"/>
  <c r="V18"/>
  <c r="S18"/>
  <c r="P18"/>
  <c r="M18"/>
  <c r="J18"/>
  <c r="G18"/>
  <c r="AD63"/>
  <c r="AC63"/>
  <c r="AB63"/>
  <c r="Y63"/>
  <c r="V63"/>
  <c r="S63"/>
  <c r="P63"/>
  <c r="M63"/>
  <c r="J63"/>
  <c r="G63"/>
  <c r="AD14"/>
  <c r="AC14"/>
  <c r="AE14" s="1"/>
  <c r="AB14"/>
  <c r="Y14"/>
  <c r="V14"/>
  <c r="S14"/>
  <c r="P14"/>
  <c r="M14"/>
  <c r="J14"/>
  <c r="G14"/>
  <c r="AD10"/>
  <c r="AC10"/>
  <c r="AB10"/>
  <c r="Y10"/>
  <c r="V10"/>
  <c r="S10"/>
  <c r="P10"/>
  <c r="M10"/>
  <c r="J10"/>
  <c r="G10"/>
  <c r="AD90"/>
  <c r="AC90"/>
  <c r="AE90" s="1"/>
  <c r="AB90"/>
  <c r="Y90"/>
  <c r="V90"/>
  <c r="S90"/>
  <c r="P90"/>
  <c r="M90"/>
  <c r="J90"/>
  <c r="G90"/>
  <c r="AD89"/>
  <c r="AE89" s="1"/>
  <c r="AC89"/>
  <c r="AB89"/>
  <c r="Y89"/>
  <c r="V89"/>
  <c r="S89"/>
  <c r="P89"/>
  <c r="M89"/>
  <c r="J89"/>
  <c r="G89"/>
  <c r="AD27"/>
  <c r="AC27"/>
  <c r="AB27"/>
  <c r="Y27"/>
  <c r="V27"/>
  <c r="S27"/>
  <c r="P27"/>
  <c r="M27"/>
  <c r="J27"/>
  <c r="G27"/>
  <c r="AD88"/>
  <c r="AE88" s="1"/>
  <c r="AC88"/>
  <c r="AB88"/>
  <c r="Y88"/>
  <c r="V88"/>
  <c r="S88"/>
  <c r="P88"/>
  <c r="M88"/>
  <c r="J88"/>
  <c r="G88"/>
  <c r="AD76"/>
  <c r="AC76"/>
  <c r="AE76" s="1"/>
  <c r="AB76"/>
  <c r="Y76"/>
  <c r="V76"/>
  <c r="S76"/>
  <c r="P76"/>
  <c r="M76"/>
  <c r="J76"/>
  <c r="G76"/>
  <c r="AD37"/>
  <c r="AC37"/>
  <c r="AB37"/>
  <c r="Y37"/>
  <c r="V37"/>
  <c r="S37"/>
  <c r="P37"/>
  <c r="M37"/>
  <c r="J37"/>
  <c r="G37"/>
  <c r="AD29"/>
  <c r="AC29"/>
  <c r="AE29" s="1"/>
  <c r="AB29"/>
  <c r="Y29"/>
  <c r="V29"/>
  <c r="S29"/>
  <c r="P29"/>
  <c r="M29"/>
  <c r="J29"/>
  <c r="G29"/>
  <c r="AD39"/>
  <c r="AC39"/>
  <c r="AB39"/>
  <c r="Y39"/>
  <c r="V39"/>
  <c r="S39"/>
  <c r="P39"/>
  <c r="M39"/>
  <c r="J39"/>
  <c r="G39"/>
  <c r="AD69"/>
  <c r="AC69"/>
  <c r="AE69" s="1"/>
  <c r="AB69"/>
  <c r="Y69"/>
  <c r="V69"/>
  <c r="S69"/>
  <c r="P69"/>
  <c r="M69"/>
  <c r="J69"/>
  <c r="G69"/>
  <c r="AD35"/>
  <c r="AC35"/>
  <c r="AB35"/>
  <c r="Y35"/>
  <c r="V35"/>
  <c r="S35"/>
  <c r="P35"/>
  <c r="M35"/>
  <c r="J35"/>
  <c r="G35"/>
  <c r="AD12"/>
  <c r="AC12"/>
  <c r="AE12" s="1"/>
  <c r="AB12"/>
  <c r="Y12"/>
  <c r="V12"/>
  <c r="S12"/>
  <c r="P12"/>
  <c r="M12"/>
  <c r="J12"/>
  <c r="G12"/>
  <c r="AD53"/>
  <c r="AC53"/>
  <c r="AB53"/>
  <c r="Y53"/>
  <c r="V53"/>
  <c r="S53"/>
  <c r="P53"/>
  <c r="M53"/>
  <c r="J53"/>
  <c r="G53"/>
  <c r="AD20"/>
  <c r="AC20"/>
  <c r="AE20" s="1"/>
  <c r="AB20"/>
  <c r="Y20"/>
  <c r="V20"/>
  <c r="S20"/>
  <c r="P20"/>
  <c r="M20"/>
  <c r="J20"/>
  <c r="G20"/>
  <c r="AD57"/>
  <c r="AC57"/>
  <c r="AB57"/>
  <c r="Y57"/>
  <c r="V57"/>
  <c r="S57"/>
  <c r="P57"/>
  <c r="M57"/>
  <c r="J57"/>
  <c r="G57"/>
  <c r="AD59"/>
  <c r="AC59"/>
  <c r="AE59" s="1"/>
  <c r="AB59"/>
  <c r="Y59"/>
  <c r="V59"/>
  <c r="S59"/>
  <c r="P59"/>
  <c r="M59"/>
  <c r="J59"/>
  <c r="G59"/>
  <c r="AD64"/>
  <c r="AC64"/>
  <c r="AB64"/>
  <c r="Y64"/>
  <c r="V64"/>
  <c r="S64"/>
  <c r="P64"/>
  <c r="M64"/>
  <c r="J64"/>
  <c r="G64"/>
  <c r="AD43"/>
  <c r="AC43"/>
  <c r="AE43" s="1"/>
  <c r="AB43"/>
  <c r="Y43"/>
  <c r="V43"/>
  <c r="S43"/>
  <c r="P43"/>
  <c r="M43"/>
  <c r="J43"/>
  <c r="G43"/>
  <c r="AD56"/>
  <c r="AC56"/>
  <c r="AB56"/>
  <c r="Y56"/>
  <c r="V56"/>
  <c r="S56"/>
  <c r="P56"/>
  <c r="M56"/>
  <c r="J56"/>
  <c r="G56"/>
  <c r="AD21"/>
  <c r="AC21"/>
  <c r="AE21" s="1"/>
  <c r="AB21"/>
  <c r="Y21"/>
  <c r="V21"/>
  <c r="S21"/>
  <c r="P21"/>
  <c r="M21"/>
  <c r="J21"/>
  <c r="G21"/>
  <c r="AD49"/>
  <c r="AC49"/>
  <c r="AB49"/>
  <c r="Y49"/>
  <c r="V49"/>
  <c r="S49"/>
  <c r="P49"/>
  <c r="M49"/>
  <c r="J49"/>
  <c r="G49"/>
  <c r="AD77"/>
  <c r="AC77"/>
  <c r="AE77" s="1"/>
  <c r="AB77"/>
  <c r="Y77"/>
  <c r="V77"/>
  <c r="S77"/>
  <c r="P77"/>
  <c r="M77"/>
  <c r="J77"/>
  <c r="G77"/>
  <c r="AD50"/>
  <c r="AC50"/>
  <c r="AB50"/>
  <c r="Y50"/>
  <c r="V50"/>
  <c r="S50"/>
  <c r="P50"/>
  <c r="M50"/>
  <c r="J50"/>
  <c r="G50"/>
  <c r="AD83"/>
  <c r="AC83"/>
  <c r="AE83" s="1"/>
  <c r="AB83"/>
  <c r="Y83"/>
  <c r="V83"/>
  <c r="S83"/>
  <c r="P83"/>
  <c r="M83"/>
  <c r="J83"/>
  <c r="G83"/>
  <c r="AD47"/>
  <c r="AC47"/>
  <c r="AB47"/>
  <c r="Y47"/>
  <c r="V47"/>
  <c r="S47"/>
  <c r="P47"/>
  <c r="M47"/>
  <c r="J47"/>
  <c r="G47"/>
  <c r="AD65"/>
  <c r="AC65"/>
  <c r="AE65" s="1"/>
  <c r="AB65"/>
  <c r="Y65"/>
  <c r="V65"/>
  <c r="S65"/>
  <c r="P65"/>
  <c r="M65"/>
  <c r="J65"/>
  <c r="G65"/>
  <c r="AD75"/>
  <c r="AC75"/>
  <c r="AB75"/>
  <c r="Y75"/>
  <c r="V75"/>
  <c r="S75"/>
  <c r="P75"/>
  <c r="M75"/>
  <c r="J75"/>
  <c r="G75"/>
  <c r="AD81"/>
  <c r="AC81"/>
  <c r="AE81" s="1"/>
  <c r="AB81"/>
  <c r="Y81"/>
  <c r="V81"/>
  <c r="S81"/>
  <c r="P81"/>
  <c r="M81"/>
  <c r="J81"/>
  <c r="G81"/>
  <c r="AD54"/>
  <c r="AC54"/>
  <c r="AB54"/>
  <c r="Y54"/>
  <c r="V54"/>
  <c r="S54"/>
  <c r="P54"/>
  <c r="M54"/>
  <c r="J54"/>
  <c r="G54"/>
  <c r="AD70"/>
  <c r="AC70"/>
  <c r="AE70" s="1"/>
  <c r="Y70"/>
  <c r="V70"/>
  <c r="S70"/>
  <c r="P70"/>
  <c r="M70"/>
  <c r="J70"/>
  <c r="G70"/>
  <c r="AD60"/>
  <c r="AC60"/>
  <c r="AB60"/>
  <c r="Y60"/>
  <c r="V60"/>
  <c r="S60"/>
  <c r="P60"/>
  <c r="M60"/>
  <c r="J60"/>
  <c r="G60"/>
  <c r="AD32"/>
  <c r="AE32" s="1"/>
  <c r="AC32"/>
  <c r="AB32"/>
  <c r="Y32"/>
  <c r="V32"/>
  <c r="S32"/>
  <c r="P32"/>
  <c r="M32"/>
  <c r="J32"/>
  <c r="G32"/>
  <c r="AD46"/>
  <c r="AC46"/>
  <c r="AE46" s="1"/>
  <c r="AB46"/>
  <c r="Y46"/>
  <c r="V46"/>
  <c r="S46"/>
  <c r="P46"/>
  <c r="M46"/>
  <c r="J46"/>
  <c r="G46"/>
  <c r="AD15"/>
  <c r="AC15"/>
  <c r="AB15"/>
  <c r="Y15"/>
  <c r="V15"/>
  <c r="S15"/>
  <c r="P15"/>
  <c r="M15"/>
  <c r="J15"/>
  <c r="G15"/>
  <c r="AD24"/>
  <c r="AC24"/>
  <c r="AE24" s="1"/>
  <c r="AB24"/>
  <c r="Y24"/>
  <c r="V24"/>
  <c r="S24"/>
  <c r="P24"/>
  <c r="M24"/>
  <c r="J24"/>
  <c r="G24"/>
  <c r="AD13"/>
  <c r="AC13"/>
  <c r="AB13"/>
  <c r="Y13"/>
  <c r="V13"/>
  <c r="S13"/>
  <c r="P13"/>
  <c r="M13"/>
  <c r="J13"/>
  <c r="G13"/>
  <c r="AD91"/>
  <c r="AC91"/>
  <c r="AE91" s="1"/>
  <c r="AB91"/>
  <c r="Y91"/>
  <c r="V91"/>
  <c r="S91"/>
  <c r="P91"/>
  <c r="M91"/>
  <c r="J91"/>
  <c r="G91"/>
  <c r="AV29" i="57"/>
  <c r="AX29" s="1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AW29" s="1"/>
  <c r="G29"/>
  <c r="AV73"/>
  <c r="AX73" s="1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AW73" s="1"/>
  <c r="G73"/>
  <c r="AV46"/>
  <c r="AX46" s="1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AW46" s="1"/>
  <c r="G46"/>
  <c r="AV53"/>
  <c r="AX53" s="1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AW53" s="1"/>
  <c r="G53"/>
  <c r="AV80"/>
  <c r="AX80" s="1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AW80" s="1"/>
  <c r="G80"/>
  <c r="AV64"/>
  <c r="AX64" s="1"/>
  <c r="AT64"/>
  <c r="AS64"/>
  <c r="AR64"/>
  <c r="AP64"/>
  <c r="AN64"/>
  <c r="AM64"/>
  <c r="AK64"/>
  <c r="AI64"/>
  <c r="AH64"/>
  <c r="AF64"/>
  <c r="AD64"/>
  <c r="AC64"/>
  <c r="AA64"/>
  <c r="Y64"/>
  <c r="X64"/>
  <c r="V64"/>
  <c r="T64"/>
  <c r="S64"/>
  <c r="Q64"/>
  <c r="O64"/>
  <c r="N64"/>
  <c r="L64"/>
  <c r="J64"/>
  <c r="I64"/>
  <c r="AW64" s="1"/>
  <c r="G64"/>
  <c r="AV79"/>
  <c r="AX79" s="1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AW79" s="1"/>
  <c r="G79"/>
  <c r="AV68"/>
  <c r="AX68" s="1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AW68" s="1"/>
  <c r="G68"/>
  <c r="AV28"/>
  <c r="AX28" s="1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AW28" s="1"/>
  <c r="G28"/>
  <c r="AV91"/>
  <c r="AX91" s="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AW91" s="1"/>
  <c r="G91"/>
  <c r="AV67"/>
  <c r="AX67" s="1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AW67" s="1"/>
  <c r="G67"/>
  <c r="AV85"/>
  <c r="AX85" s="1"/>
  <c r="AT85"/>
  <c r="AS85"/>
  <c r="AR85"/>
  <c r="AP85"/>
  <c r="AN85"/>
  <c r="AM85"/>
  <c r="AK85"/>
  <c r="AI85"/>
  <c r="AH85"/>
  <c r="AF85"/>
  <c r="AD85"/>
  <c r="AC85"/>
  <c r="AA85"/>
  <c r="Y85"/>
  <c r="X85"/>
  <c r="V85"/>
  <c r="T85"/>
  <c r="S85"/>
  <c r="Q85"/>
  <c r="O85"/>
  <c r="N85"/>
  <c r="L85"/>
  <c r="J85"/>
  <c r="I85"/>
  <c r="AW85" s="1"/>
  <c r="G85"/>
  <c r="AV54"/>
  <c r="AX54" s="1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AW54" s="1"/>
  <c r="G54"/>
  <c r="AV21"/>
  <c r="AX21" s="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AW21" s="1"/>
  <c r="G21"/>
  <c r="AV62"/>
  <c r="AX62" s="1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AW62" s="1"/>
  <c r="G62"/>
  <c r="AV84"/>
  <c r="AX84" s="1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AW84" s="1"/>
  <c r="G84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G12"/>
  <c r="AV86"/>
  <c r="AX86" s="1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AW86" s="1"/>
  <c r="G86"/>
  <c r="AV63"/>
  <c r="AX63" s="1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AW63" s="1"/>
  <c r="G63"/>
  <c r="AV82"/>
  <c r="AX82" s="1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AW82" s="1"/>
  <c r="G82"/>
  <c r="AV57"/>
  <c r="AX57" s="1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AW57" s="1"/>
  <c r="G57"/>
  <c r="AV38"/>
  <c r="AX38" s="1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AW38" s="1"/>
  <c r="G38"/>
  <c r="AV50"/>
  <c r="AX50" s="1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AW50" s="1"/>
  <c r="G50"/>
  <c r="AV74"/>
  <c r="AX74" s="1"/>
  <c r="AT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U74" s="1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V23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G23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V9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G9"/>
  <c r="AU9" s="1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U61" s="1"/>
  <c r="AV47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G47"/>
  <c r="AU47" s="1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U60" s="1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U77" s="1"/>
  <c r="AV15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G15"/>
  <c r="AU15" s="1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U58" s="1"/>
  <c r="AV26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G26"/>
  <c r="AU26" s="1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U56" s="1"/>
  <c r="AV4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G41"/>
  <c r="AU41" s="1"/>
  <c r="AV30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G30"/>
  <c r="AU30" s="1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U89" s="1"/>
  <c r="AV22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G22"/>
  <c r="AU22" s="1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U81" s="1"/>
  <c r="AV34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G34"/>
  <c r="AU34" s="1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U83" s="1"/>
  <c r="AV49"/>
  <c r="AT49"/>
  <c r="AS49"/>
  <c r="AR49"/>
  <c r="AP49"/>
  <c r="AN49"/>
  <c r="AM49"/>
  <c r="AK49"/>
  <c r="AI49"/>
  <c r="AH49"/>
  <c r="AF49"/>
  <c r="AD49"/>
  <c r="AC49"/>
  <c r="AA49"/>
  <c r="Y49"/>
  <c r="X49"/>
  <c r="V49"/>
  <c r="T49"/>
  <c r="S49"/>
  <c r="Q49"/>
  <c r="O49"/>
  <c r="N49"/>
  <c r="L49"/>
  <c r="J49"/>
  <c r="I49"/>
  <c r="G49"/>
  <c r="AU49" s="1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U70" s="1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U66" s="1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U90" s="1"/>
  <c r="AV45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G45"/>
  <c r="AU45" s="1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U55" s="1"/>
  <c r="AV13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G13"/>
  <c r="AU13" s="1"/>
  <c r="AV16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G16"/>
  <c r="AU16" s="1"/>
  <c r="AV14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G14"/>
  <c r="AU14" s="1"/>
  <c r="AV20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G20"/>
  <c r="AU20" s="1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U76" s="1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G42"/>
  <c r="AU42" s="1"/>
  <c r="AV43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G43"/>
  <c r="AU43" s="1"/>
  <c r="AV35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U35" s="1"/>
  <c r="AV7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G7"/>
  <c r="AU7" s="1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U75" s="1"/>
  <c r="AV17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U17" s="1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U65" s="1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U10" s="1"/>
  <c r="AV3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G31"/>
  <c r="AU31" s="1"/>
  <c r="AV27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G27"/>
  <c r="AU27" s="1"/>
  <c r="AV24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G24"/>
  <c r="AU24" s="1"/>
  <c r="AV44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G44"/>
  <c r="AU44" s="1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U88" s="1"/>
  <c r="AV1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G11"/>
  <c r="AU11" s="1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G40"/>
  <c r="AU40" s="1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U72" s="1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U59" s="1"/>
  <c r="AV18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G18"/>
  <c r="AU18" s="1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U87" s="1"/>
  <c r="AV25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G25"/>
  <c r="AU25" s="1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U39" s="1"/>
  <c r="AV33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G33"/>
  <c r="AU33" s="1"/>
  <c r="AV36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G36"/>
  <c r="AU36" s="1"/>
  <c r="AV32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G32"/>
  <c r="AU32" s="1"/>
  <c r="AV37"/>
  <c r="AT37"/>
  <c r="AS37"/>
  <c r="AR37"/>
  <c r="AP37"/>
  <c r="AN37"/>
  <c r="AM37"/>
  <c r="AK37"/>
  <c r="AI37"/>
  <c r="AH37"/>
  <c r="AF37"/>
  <c r="AD37"/>
  <c r="AC37"/>
  <c r="AA37"/>
  <c r="Y37"/>
  <c r="X37"/>
  <c r="V37"/>
  <c r="T37"/>
  <c r="S37"/>
  <c r="Q37"/>
  <c r="O37"/>
  <c r="N37"/>
  <c r="L37"/>
  <c r="J37"/>
  <c r="I37"/>
  <c r="G37"/>
  <c r="AU37" s="1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U51" s="1"/>
  <c r="AV6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G6"/>
  <c r="AU6" s="1"/>
  <c r="AV19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G19"/>
  <c r="AU19" s="1"/>
  <c r="AV8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G8"/>
  <c r="AU8" s="1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U78" s="1"/>
  <c r="AV54" i="56"/>
  <c r="AX54" s="1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AW54" s="1"/>
  <c r="G54"/>
  <c r="AU54" s="1"/>
  <c r="AV35"/>
  <c r="AX35" s="1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AW35" s="1"/>
  <c r="AY35" s="1"/>
  <c r="G35"/>
  <c r="AU35" s="1"/>
  <c r="AV30"/>
  <c r="AX30" s="1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J30"/>
  <c r="I30"/>
  <c r="AW30" s="1"/>
  <c r="AY30" s="1"/>
  <c r="G30"/>
  <c r="AU30" s="1"/>
  <c r="AV10"/>
  <c r="AX10" s="1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AW10" s="1"/>
  <c r="G10"/>
  <c r="AU10" s="1"/>
  <c r="AV80"/>
  <c r="AX80" s="1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AW80" s="1"/>
  <c r="AY80" s="1"/>
  <c r="G80"/>
  <c r="AU80" s="1"/>
  <c r="AV46"/>
  <c r="AX46" s="1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AW46" s="1"/>
  <c r="G46"/>
  <c r="AU46" s="1"/>
  <c r="AV22"/>
  <c r="AX22" s="1"/>
  <c r="AT22"/>
  <c r="AS22"/>
  <c r="AR22"/>
  <c r="AP22"/>
  <c r="AN22"/>
  <c r="AM22"/>
  <c r="AK22"/>
  <c r="AI22"/>
  <c r="AH22"/>
  <c r="AF22"/>
  <c r="AD22"/>
  <c r="AC22"/>
  <c r="AA22"/>
  <c r="Y22"/>
  <c r="X22"/>
  <c r="V22"/>
  <c r="T22"/>
  <c r="S22"/>
  <c r="Q22"/>
  <c r="O22"/>
  <c r="N22"/>
  <c r="L22"/>
  <c r="J22"/>
  <c r="I22"/>
  <c r="AW22" s="1"/>
  <c r="AY22" s="1"/>
  <c r="G22"/>
  <c r="AU22" s="1"/>
  <c r="AV74"/>
  <c r="AX74" s="1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AW74" s="1"/>
  <c r="G74"/>
  <c r="AU74" s="1"/>
  <c r="AV39"/>
  <c r="AX39" s="1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AW39" s="1"/>
  <c r="AY39" s="1"/>
  <c r="G39"/>
  <c r="AU39" s="1"/>
  <c r="AV25"/>
  <c r="AX25" s="1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J25"/>
  <c r="I25"/>
  <c r="AW25" s="1"/>
  <c r="AY25" s="1"/>
  <c r="G25"/>
  <c r="AU25" s="1"/>
  <c r="AV41"/>
  <c r="AX41" s="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J41"/>
  <c r="I41"/>
  <c r="AW41" s="1"/>
  <c r="AY41" s="1"/>
  <c r="G41"/>
  <c r="AU41" s="1"/>
  <c r="AV6"/>
  <c r="AX6" s="1"/>
  <c r="AT6"/>
  <c r="AS6"/>
  <c r="AR6"/>
  <c r="AP6"/>
  <c r="AN6"/>
  <c r="AM6"/>
  <c r="AK6"/>
  <c r="AI6"/>
  <c r="AH6"/>
  <c r="AF6"/>
  <c r="AD6"/>
  <c r="AC6"/>
  <c r="AA6"/>
  <c r="Y6"/>
  <c r="X6"/>
  <c r="V6"/>
  <c r="T6"/>
  <c r="S6"/>
  <c r="Q6"/>
  <c r="O6"/>
  <c r="N6"/>
  <c r="L6"/>
  <c r="J6"/>
  <c r="I6"/>
  <c r="AW6" s="1"/>
  <c r="AY6" s="1"/>
  <c r="G6"/>
  <c r="AU6" s="1"/>
  <c r="AV61"/>
  <c r="AX61" s="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AW61" s="1"/>
  <c r="AY61" s="1"/>
  <c r="G61"/>
  <c r="AU61" s="1"/>
  <c r="AV87"/>
  <c r="AX87" s="1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AW87" s="1"/>
  <c r="G87"/>
  <c r="AV32"/>
  <c r="AX32" s="1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J32"/>
  <c r="I32"/>
  <c r="AW32" s="1"/>
  <c r="AY32" s="1"/>
  <c r="G32"/>
  <c r="AU32" s="1"/>
  <c r="AV33"/>
  <c r="AX33" s="1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J33"/>
  <c r="I33"/>
  <c r="AW33" s="1"/>
  <c r="G33"/>
  <c r="AU33" s="1"/>
  <c r="AV42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J42"/>
  <c r="I42"/>
  <c r="AW42" s="1"/>
  <c r="AY42" s="1"/>
  <c r="G42"/>
  <c r="AU42" s="1"/>
  <c r="AV20"/>
  <c r="AX20" s="1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J20"/>
  <c r="I20"/>
  <c r="AW20" s="1"/>
  <c r="G20"/>
  <c r="AV84"/>
  <c r="AX84" s="1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AW84" s="1"/>
  <c r="AY84" s="1"/>
  <c r="G84"/>
  <c r="AU84" s="1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J8"/>
  <c r="I8"/>
  <c r="AW8" s="1"/>
  <c r="G8"/>
  <c r="AV9"/>
  <c r="AX9" s="1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J9"/>
  <c r="I9"/>
  <c r="AW9" s="1"/>
  <c r="G9"/>
  <c r="AU9" s="1"/>
  <c r="AV34"/>
  <c r="AX34" s="1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J34"/>
  <c r="I34"/>
  <c r="AW34" s="1"/>
  <c r="AY34" s="1"/>
  <c r="G34"/>
  <c r="AU34" s="1"/>
  <c r="AV67"/>
  <c r="AX67" s="1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AW67" s="1"/>
  <c r="G67"/>
  <c r="AU67" s="1"/>
  <c r="AV78"/>
  <c r="AX78" s="1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AW78" s="1"/>
  <c r="AY78" s="1"/>
  <c r="G78"/>
  <c r="AU78" s="1"/>
  <c r="AV52"/>
  <c r="AX52" s="1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AW52" s="1"/>
  <c r="G52"/>
  <c r="AV29"/>
  <c r="AX29" s="1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J29"/>
  <c r="I29"/>
  <c r="AW29" s="1"/>
  <c r="G29"/>
  <c r="AV23"/>
  <c r="AX23" s="1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J23"/>
  <c r="I23"/>
  <c r="AW23" s="1"/>
  <c r="G23"/>
  <c r="AU23" s="1"/>
  <c r="AV60"/>
  <c r="AX60" s="1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AW60" s="1"/>
  <c r="AY60" s="1"/>
  <c r="G60"/>
  <c r="AU60" s="1"/>
  <c r="AV7"/>
  <c r="AX7" s="1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J7"/>
  <c r="I7"/>
  <c r="AW7" s="1"/>
  <c r="AY7" s="1"/>
  <c r="G7"/>
  <c r="AU7" s="1"/>
  <c r="AV85"/>
  <c r="AX85" s="1"/>
  <c r="AT85"/>
  <c r="AS85"/>
  <c r="AR85"/>
  <c r="AP85"/>
  <c r="AN85"/>
  <c r="AM85"/>
  <c r="AK85"/>
  <c r="AI85"/>
  <c r="AH85"/>
  <c r="AF85"/>
  <c r="AD85"/>
  <c r="AC85"/>
  <c r="AA85"/>
  <c r="Y85"/>
  <c r="X85"/>
  <c r="V85"/>
  <c r="T85"/>
  <c r="S85"/>
  <c r="Q85"/>
  <c r="O85"/>
  <c r="N85"/>
  <c r="L85"/>
  <c r="J85"/>
  <c r="I85"/>
  <c r="AW85" s="1"/>
  <c r="AY85" s="1"/>
  <c r="G85"/>
  <c r="AU85" s="1"/>
  <c r="AV40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J40"/>
  <c r="I40"/>
  <c r="AW40" s="1"/>
  <c r="AY40" s="1"/>
  <c r="G40"/>
  <c r="AU40" s="1"/>
  <c r="AV66"/>
  <c r="AX66" s="1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AW66" s="1"/>
  <c r="AY66" s="1"/>
  <c r="G66"/>
  <c r="AU66" s="1"/>
  <c r="AV73"/>
  <c r="AX73" s="1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AW73" s="1"/>
  <c r="G73"/>
  <c r="AU73" s="1"/>
  <c r="AV69"/>
  <c r="AX69" s="1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AW69" s="1"/>
  <c r="AY69" s="1"/>
  <c r="G69"/>
  <c r="AU69" s="1"/>
  <c r="AV72"/>
  <c r="AX72" s="1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AW72" s="1"/>
  <c r="AY72" s="1"/>
  <c r="G72"/>
  <c r="AU72" s="1"/>
  <c r="AV50"/>
  <c r="AX50" s="1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AW50" s="1"/>
  <c r="G50"/>
  <c r="AU50" s="1"/>
  <c r="AV44"/>
  <c r="AX44" s="1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AW44" s="1"/>
  <c r="G44"/>
  <c r="AV43"/>
  <c r="AX43" s="1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J43"/>
  <c r="I43"/>
  <c r="AW43" s="1"/>
  <c r="AY43" s="1"/>
  <c r="G43"/>
  <c r="AU43" s="1"/>
  <c r="AV17"/>
  <c r="AX17" s="1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AW17" s="1"/>
  <c r="AY17" s="1"/>
  <c r="G17"/>
  <c r="AU17" s="1"/>
  <c r="AV57"/>
  <c r="AX57" s="1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AW57" s="1"/>
  <c r="AY57" s="1"/>
  <c r="G57"/>
  <c r="AU57" s="1"/>
  <c r="AV82"/>
  <c r="AX82" s="1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AW82" s="1"/>
  <c r="AY82" s="1"/>
  <c r="G82"/>
  <c r="AU82" s="1"/>
  <c r="AV86"/>
  <c r="AX86" s="1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AW86" s="1"/>
  <c r="AY86" s="1"/>
  <c r="G86"/>
  <c r="AU86" s="1"/>
  <c r="AV15"/>
  <c r="AX15" s="1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J15"/>
  <c r="I15"/>
  <c r="AW15" s="1"/>
  <c r="AY15" s="1"/>
  <c r="G15"/>
  <c r="AU15" s="1"/>
  <c r="AV31"/>
  <c r="AX31" s="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J31"/>
  <c r="I31"/>
  <c r="AW31" s="1"/>
  <c r="AY31" s="1"/>
  <c r="G31"/>
  <c r="AU31" s="1"/>
  <c r="AV70"/>
  <c r="AX70" s="1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AW70" s="1"/>
  <c r="G70"/>
  <c r="AU70" s="1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AW79" s="1"/>
  <c r="G79"/>
  <c r="AU79" s="1"/>
  <c r="AV19"/>
  <c r="AX19" s="1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J19"/>
  <c r="I19"/>
  <c r="AW19" s="1"/>
  <c r="AY19" s="1"/>
  <c r="G19"/>
  <c r="AU19" s="1"/>
  <c r="AV62"/>
  <c r="AX62" s="1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AW62" s="1"/>
  <c r="G62"/>
  <c r="AV13"/>
  <c r="AX13" s="1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J13"/>
  <c r="I13"/>
  <c r="AW13" s="1"/>
  <c r="AY13" s="1"/>
  <c r="G13"/>
  <c r="AU13" s="1"/>
  <c r="AV11"/>
  <c r="AX11" s="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J11"/>
  <c r="I11"/>
  <c r="AW11" s="1"/>
  <c r="AY11" s="1"/>
  <c r="G11"/>
  <c r="AU11" s="1"/>
  <c r="AV90"/>
  <c r="AX90" s="1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AW90" s="1"/>
  <c r="AY90" s="1"/>
  <c r="G90"/>
  <c r="AU90" s="1"/>
  <c r="AV89"/>
  <c r="AX89" s="1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AW89" s="1"/>
  <c r="AY89" s="1"/>
  <c r="G89"/>
  <c r="AU89" s="1"/>
  <c r="AV26"/>
  <c r="AX26" s="1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J26"/>
  <c r="I26"/>
  <c r="AW26" s="1"/>
  <c r="G26"/>
  <c r="AU26" s="1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AW88" s="1"/>
  <c r="AY88" s="1"/>
  <c r="G88"/>
  <c r="AU88" s="1"/>
  <c r="AV76"/>
  <c r="AX76" s="1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AW76" s="1"/>
  <c r="G76"/>
  <c r="AU76" s="1"/>
  <c r="AV38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AW38" s="1"/>
  <c r="G38"/>
  <c r="AU38" s="1"/>
  <c r="AV27"/>
  <c r="AX27" s="1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J27"/>
  <c r="I27"/>
  <c r="AW27" s="1"/>
  <c r="AY27" s="1"/>
  <c r="G27"/>
  <c r="AU27" s="1"/>
  <c r="AV36"/>
  <c r="AX36" s="1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J36"/>
  <c r="I36"/>
  <c r="AW36" s="1"/>
  <c r="AY36" s="1"/>
  <c r="G36"/>
  <c r="AU36" s="1"/>
  <c r="AV71"/>
  <c r="AX71" s="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AW71" s="1"/>
  <c r="G71"/>
  <c r="AU71" s="1"/>
  <c r="AV37"/>
  <c r="AX37" s="1"/>
  <c r="AT37"/>
  <c r="AS37"/>
  <c r="AR37"/>
  <c r="AP37"/>
  <c r="AN37"/>
  <c r="AM37"/>
  <c r="AK37"/>
  <c r="AI37"/>
  <c r="AH37"/>
  <c r="AF37"/>
  <c r="AD37"/>
  <c r="AC37"/>
  <c r="AA37"/>
  <c r="Y37"/>
  <c r="X37"/>
  <c r="V37"/>
  <c r="T37"/>
  <c r="S37"/>
  <c r="Q37"/>
  <c r="O37"/>
  <c r="N37"/>
  <c r="L37"/>
  <c r="J37"/>
  <c r="I37"/>
  <c r="AW37" s="1"/>
  <c r="AY37" s="1"/>
  <c r="G37"/>
  <c r="AU37" s="1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J12"/>
  <c r="I12"/>
  <c r="AW12" s="1"/>
  <c r="G12"/>
  <c r="AU12" s="1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AW53" s="1"/>
  <c r="AY53" s="1"/>
  <c r="G53"/>
  <c r="AU53" s="1"/>
  <c r="AV18"/>
  <c r="AX18" s="1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J18"/>
  <c r="I18"/>
  <c r="AW18" s="1"/>
  <c r="AY18" s="1"/>
  <c r="G18"/>
  <c r="AU18" s="1"/>
  <c r="AV58"/>
  <c r="AX58" s="1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AW58" s="1"/>
  <c r="AY58" s="1"/>
  <c r="G58"/>
  <c r="AU58" s="1"/>
  <c r="AV63"/>
  <c r="AX63" s="1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AW63" s="1"/>
  <c r="AY63" s="1"/>
  <c r="G63"/>
  <c r="AU63" s="1"/>
  <c r="AV65"/>
  <c r="AX65" s="1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AW65" s="1"/>
  <c r="AY65" s="1"/>
  <c r="G65"/>
  <c r="AU65" s="1"/>
  <c r="AV45"/>
  <c r="AX45" s="1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J45"/>
  <c r="I45"/>
  <c r="AW45" s="1"/>
  <c r="AY45" s="1"/>
  <c r="G45"/>
  <c r="AU45" s="1"/>
  <c r="AV56"/>
  <c r="AX56" s="1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AW56" s="1"/>
  <c r="G56"/>
  <c r="AU56" s="1"/>
  <c r="AV2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J21"/>
  <c r="I21"/>
  <c r="AW21" s="1"/>
  <c r="G21"/>
  <c r="AU21" s="1"/>
  <c r="AV55"/>
  <c r="AX55" s="1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AW55" s="1"/>
  <c r="AY55" s="1"/>
  <c r="G55"/>
  <c r="AU55" s="1"/>
  <c r="AV75"/>
  <c r="AX75" s="1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AW75" s="1"/>
  <c r="AY75" s="1"/>
  <c r="G75"/>
  <c r="AU75" s="1"/>
  <c r="AV49"/>
  <c r="AX49" s="1"/>
  <c r="AT49"/>
  <c r="AS49"/>
  <c r="AR49"/>
  <c r="AP49"/>
  <c r="AN49"/>
  <c r="AM49"/>
  <c r="AK49"/>
  <c r="AI49"/>
  <c r="AH49"/>
  <c r="AF49"/>
  <c r="AD49"/>
  <c r="AC49"/>
  <c r="AA49"/>
  <c r="Y49"/>
  <c r="X49"/>
  <c r="V49"/>
  <c r="T49"/>
  <c r="S49"/>
  <c r="Q49"/>
  <c r="O49"/>
  <c r="N49"/>
  <c r="L49"/>
  <c r="J49"/>
  <c r="I49"/>
  <c r="AW49" s="1"/>
  <c r="G49"/>
  <c r="AV83"/>
  <c r="AX83" s="1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AW83" s="1"/>
  <c r="G83"/>
  <c r="AV48"/>
  <c r="AX48" s="1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AW48" s="1"/>
  <c r="G48"/>
  <c r="AV64"/>
  <c r="AX64" s="1"/>
  <c r="AT64"/>
  <c r="AS64"/>
  <c r="AR64"/>
  <c r="AP64"/>
  <c r="AN64"/>
  <c r="AM64"/>
  <c r="AK64"/>
  <c r="AI64"/>
  <c r="AH64"/>
  <c r="AF64"/>
  <c r="AD64"/>
  <c r="AC64"/>
  <c r="AA64"/>
  <c r="Y64"/>
  <c r="X64"/>
  <c r="V64"/>
  <c r="T64"/>
  <c r="S64"/>
  <c r="Q64"/>
  <c r="O64"/>
  <c r="N64"/>
  <c r="L64"/>
  <c r="J64"/>
  <c r="I64"/>
  <c r="AW64" s="1"/>
  <c r="G64"/>
  <c r="AV77"/>
  <c r="AX77" s="1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AW77" s="1"/>
  <c r="G77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U81" s="1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U51" s="1"/>
  <c r="AV68"/>
  <c r="AT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AW68" s="1"/>
  <c r="G68"/>
  <c r="AV59"/>
  <c r="AX59" s="1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AW59" s="1"/>
  <c r="G59"/>
  <c r="AV28"/>
  <c r="AX28" s="1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J28"/>
  <c r="I28"/>
  <c r="AW28" s="1"/>
  <c r="G28"/>
  <c r="AV47"/>
  <c r="AX47" s="1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J47"/>
  <c r="I47"/>
  <c r="AW47" s="1"/>
  <c r="G47"/>
  <c r="AV14"/>
  <c r="AX14" s="1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J14"/>
  <c r="I14"/>
  <c r="AW14" s="1"/>
  <c r="G14"/>
  <c r="AV24"/>
  <c r="AX24" s="1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J24"/>
  <c r="I24"/>
  <c r="AW24" s="1"/>
  <c r="G24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J16"/>
  <c r="I16"/>
  <c r="AW16" s="1"/>
  <c r="G16"/>
  <c r="AV91"/>
  <c r="AX91" s="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AW91" s="1"/>
  <c r="G91"/>
  <c r="AV95" i="55"/>
  <c r="AT95"/>
  <c r="AX95" s="1"/>
  <c r="AS95"/>
  <c r="AR95"/>
  <c r="AP95"/>
  <c r="AN95"/>
  <c r="AM95"/>
  <c r="AK95"/>
  <c r="AI95"/>
  <c r="AH95"/>
  <c r="AF95"/>
  <c r="AD95"/>
  <c r="AC95"/>
  <c r="AA95"/>
  <c r="Y95"/>
  <c r="X95"/>
  <c r="V95"/>
  <c r="T95"/>
  <c r="S95"/>
  <c r="Q95"/>
  <c r="O95"/>
  <c r="N95"/>
  <c r="L95"/>
  <c r="J95"/>
  <c r="I95"/>
  <c r="G95"/>
  <c r="AU95" s="1"/>
  <c r="AV92"/>
  <c r="AT92"/>
  <c r="AS92"/>
  <c r="AR92"/>
  <c r="AP92"/>
  <c r="AN92"/>
  <c r="AM92"/>
  <c r="AK92"/>
  <c r="AI92"/>
  <c r="AH92"/>
  <c r="AF92"/>
  <c r="AD92"/>
  <c r="AC92"/>
  <c r="AA92"/>
  <c r="Y92"/>
  <c r="X92"/>
  <c r="V92"/>
  <c r="T92"/>
  <c r="S92"/>
  <c r="Q92"/>
  <c r="O92"/>
  <c r="N92"/>
  <c r="L92"/>
  <c r="J92"/>
  <c r="I92"/>
  <c r="G92"/>
  <c r="AU92" s="1"/>
  <c r="AV9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J91"/>
  <c r="I91"/>
  <c r="G91"/>
  <c r="AU91" s="1"/>
  <c r="AV97"/>
  <c r="AT97"/>
  <c r="AS97"/>
  <c r="AR97"/>
  <c r="AP97"/>
  <c r="AN97"/>
  <c r="AM97"/>
  <c r="AK97"/>
  <c r="AI97"/>
  <c r="AH97"/>
  <c r="AF97"/>
  <c r="AD97"/>
  <c r="AC97"/>
  <c r="AA97"/>
  <c r="Y97"/>
  <c r="X97"/>
  <c r="V97"/>
  <c r="T97"/>
  <c r="S97"/>
  <c r="Q97"/>
  <c r="O97"/>
  <c r="N97"/>
  <c r="L97"/>
  <c r="J97"/>
  <c r="I97"/>
  <c r="G97"/>
  <c r="AU97" s="1"/>
  <c r="AV93"/>
  <c r="AT93"/>
  <c r="AS93"/>
  <c r="AR93"/>
  <c r="AP93"/>
  <c r="AN93"/>
  <c r="AM93"/>
  <c r="AK93"/>
  <c r="AI93"/>
  <c r="AH93"/>
  <c r="AF93"/>
  <c r="AD93"/>
  <c r="AC93"/>
  <c r="AA93"/>
  <c r="Y93"/>
  <c r="X93"/>
  <c r="V93"/>
  <c r="T93"/>
  <c r="S93"/>
  <c r="Q93"/>
  <c r="O93"/>
  <c r="N93"/>
  <c r="L93"/>
  <c r="J93"/>
  <c r="I93"/>
  <c r="G93"/>
  <c r="AU93" s="1"/>
  <c r="AV96"/>
  <c r="AT96"/>
  <c r="AS96"/>
  <c r="AR96"/>
  <c r="AP96"/>
  <c r="AN96"/>
  <c r="AM96"/>
  <c r="AK96"/>
  <c r="AI96"/>
  <c r="AH96"/>
  <c r="AF96"/>
  <c r="AD96"/>
  <c r="AC96"/>
  <c r="AA96"/>
  <c r="Y96"/>
  <c r="X96"/>
  <c r="V96"/>
  <c r="T96"/>
  <c r="S96"/>
  <c r="Q96"/>
  <c r="O96"/>
  <c r="N96"/>
  <c r="L96"/>
  <c r="J96"/>
  <c r="I96"/>
  <c r="G96"/>
  <c r="AU96" s="1"/>
  <c r="AV94"/>
  <c r="AT94"/>
  <c r="AS94"/>
  <c r="AR94"/>
  <c r="AP94"/>
  <c r="AN94"/>
  <c r="AM94"/>
  <c r="AK94"/>
  <c r="AI94"/>
  <c r="AH94"/>
  <c r="AF94"/>
  <c r="AD94"/>
  <c r="AC94"/>
  <c r="AA94"/>
  <c r="Y94"/>
  <c r="X94"/>
  <c r="V94"/>
  <c r="T94"/>
  <c r="S94"/>
  <c r="Q94"/>
  <c r="O94"/>
  <c r="N94"/>
  <c r="L94"/>
  <c r="J94"/>
  <c r="I94"/>
  <c r="G94"/>
  <c r="AU94" s="1"/>
  <c r="AV89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J89"/>
  <c r="I89"/>
  <c r="G89"/>
  <c r="AU89" s="1"/>
  <c r="AV90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J90"/>
  <c r="I90"/>
  <c r="G90"/>
  <c r="AU90" s="1"/>
  <c r="AV88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J88"/>
  <c r="I88"/>
  <c r="G88"/>
  <c r="AU88" s="1"/>
  <c r="AV86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J86"/>
  <c r="I86"/>
  <c r="G86"/>
  <c r="AU86" s="1"/>
  <c r="AV87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J87"/>
  <c r="I87"/>
  <c r="G87"/>
  <c r="AU87" s="1"/>
  <c r="AV78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J78"/>
  <c r="I78"/>
  <c r="G78"/>
  <c r="AU78" s="1"/>
  <c r="AV70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J70"/>
  <c r="I70"/>
  <c r="G70"/>
  <c r="AU70" s="1"/>
  <c r="AV65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J65"/>
  <c r="I65"/>
  <c r="G65"/>
  <c r="AU65" s="1"/>
  <c r="AV83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J83"/>
  <c r="I83"/>
  <c r="G83"/>
  <c r="AU83" s="1"/>
  <c r="AV79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J79"/>
  <c r="I79"/>
  <c r="G79"/>
  <c r="AU79" s="1"/>
  <c r="AV75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J75"/>
  <c r="I75"/>
  <c r="G75"/>
  <c r="AU75" s="1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U71" s="1"/>
  <c r="AV80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J80"/>
  <c r="I80"/>
  <c r="G80"/>
  <c r="AU80" s="1"/>
  <c r="AV73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J73"/>
  <c r="I73"/>
  <c r="G73"/>
  <c r="AU73" s="1"/>
  <c r="AV72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J72"/>
  <c r="I72"/>
  <c r="G72"/>
  <c r="AU72" s="1"/>
  <c r="AV67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J67"/>
  <c r="I67"/>
  <c r="G67"/>
  <c r="AU67" s="1"/>
  <c r="AV68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J68"/>
  <c r="I68"/>
  <c r="G68"/>
  <c r="AU68" s="1"/>
  <c r="AV76"/>
  <c r="AT76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U76" s="1"/>
  <c r="AV69"/>
  <c r="AT69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U69" s="1"/>
  <c r="AV74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J74"/>
  <c r="I74"/>
  <c r="G74"/>
  <c r="AU74" s="1"/>
  <c r="AV84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J84"/>
  <c r="I84"/>
  <c r="G84"/>
  <c r="AU84" s="1"/>
  <c r="AV8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J81"/>
  <c r="I81"/>
  <c r="G81"/>
  <c r="AU81" s="1"/>
  <c r="AV66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J66"/>
  <c r="I66"/>
  <c r="G66"/>
  <c r="AU66" s="1"/>
  <c r="AV77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J77"/>
  <c r="I77"/>
  <c r="G77"/>
  <c r="AU77" s="1"/>
  <c r="AV82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J82"/>
  <c r="I82"/>
  <c r="G82"/>
  <c r="AU82" s="1"/>
  <c r="AV58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J58"/>
  <c r="I58"/>
  <c r="G58"/>
  <c r="AU58" s="1"/>
  <c r="AV60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J60"/>
  <c r="I60"/>
  <c r="G60"/>
  <c r="AU60" s="1"/>
  <c r="AV63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J63"/>
  <c r="I63"/>
  <c r="G63"/>
  <c r="AU63" s="1"/>
  <c r="AV57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J57"/>
  <c r="I57"/>
  <c r="G57"/>
  <c r="AU57" s="1"/>
  <c r="AV56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J56"/>
  <c r="I56"/>
  <c r="G56"/>
  <c r="AU56" s="1"/>
  <c r="AV59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J59"/>
  <c r="I59"/>
  <c r="G59"/>
  <c r="AU59" s="1"/>
  <c r="AV6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J61"/>
  <c r="I61"/>
  <c r="G61"/>
  <c r="AU61" s="1"/>
  <c r="AV62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J62"/>
  <c r="I62"/>
  <c r="G62"/>
  <c r="AU62" s="1"/>
  <c r="AV52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J52"/>
  <c r="I52"/>
  <c r="G52"/>
  <c r="AU52" s="1"/>
  <c r="AV50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J50"/>
  <c r="I50"/>
  <c r="G50"/>
  <c r="AU50" s="1"/>
  <c r="AV55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J55"/>
  <c r="I55"/>
  <c r="G55"/>
  <c r="AU55" s="1"/>
  <c r="AV53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J53"/>
  <c r="I53"/>
  <c r="G53"/>
  <c r="AU53" s="1"/>
  <c r="AV54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J54"/>
  <c r="I54"/>
  <c r="G54"/>
  <c r="AU54" s="1"/>
  <c r="AV5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J51"/>
  <c r="I51"/>
  <c r="G51"/>
  <c r="AU51" s="1"/>
  <c r="AV46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J46"/>
  <c r="I46"/>
  <c r="G46"/>
  <c r="AU46" s="1"/>
  <c r="AV48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J48"/>
  <c r="I48"/>
  <c r="G48"/>
  <c r="AU48" s="1"/>
  <c r="AV39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J39"/>
  <c r="I39"/>
  <c r="G39"/>
  <c r="AU39" s="1"/>
  <c r="AV44"/>
  <c r="AT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J44"/>
  <c r="I44"/>
  <c r="AW44" s="1"/>
  <c r="G44"/>
  <c r="AV47"/>
  <c r="AX47" s="1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AU47" s="1"/>
  <c r="J47"/>
  <c r="I47"/>
  <c r="AW47" s="1"/>
  <c r="AY47" s="1"/>
  <c r="G47"/>
  <c r="AV42"/>
  <c r="AX42" s="1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AU42" s="1"/>
  <c r="J42"/>
  <c r="I42"/>
  <c r="AW42" s="1"/>
  <c r="AY42" s="1"/>
  <c r="G42"/>
  <c r="AV40"/>
  <c r="AX40" s="1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AU40" s="1"/>
  <c r="J40"/>
  <c r="I40"/>
  <c r="AW40" s="1"/>
  <c r="AY40" s="1"/>
  <c r="G40"/>
  <c r="AV41"/>
  <c r="AX41" s="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AU41" s="1"/>
  <c r="J41"/>
  <c r="I41"/>
  <c r="AW41" s="1"/>
  <c r="AY41" s="1"/>
  <c r="G41"/>
  <c r="AV43"/>
  <c r="AX43" s="1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AU43" s="1"/>
  <c r="J43"/>
  <c r="I43"/>
  <c r="AW43" s="1"/>
  <c r="AY43" s="1"/>
  <c r="G43"/>
  <c r="AV45"/>
  <c r="AX45" s="1"/>
  <c r="AT45"/>
  <c r="AS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L45"/>
  <c r="AU45" s="1"/>
  <c r="J45"/>
  <c r="I45"/>
  <c r="AW45" s="1"/>
  <c r="AY45" s="1"/>
  <c r="G45"/>
  <c r="AV38"/>
  <c r="AX38" s="1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AU38" s="1"/>
  <c r="J38"/>
  <c r="I38"/>
  <c r="AW38" s="1"/>
  <c r="AY38" s="1"/>
  <c r="G38"/>
  <c r="AV24"/>
  <c r="AX24" s="1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AU24" s="1"/>
  <c r="J24"/>
  <c r="I24"/>
  <c r="AW24" s="1"/>
  <c r="AY24" s="1"/>
  <c r="G24"/>
  <c r="AV28"/>
  <c r="AX28" s="1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AU28" s="1"/>
  <c r="J28"/>
  <c r="I28"/>
  <c r="AW28" s="1"/>
  <c r="AY28" s="1"/>
  <c r="G28"/>
  <c r="AV34"/>
  <c r="AX34" s="1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AU34" s="1"/>
  <c r="J34"/>
  <c r="I34"/>
  <c r="AW34" s="1"/>
  <c r="AY34" s="1"/>
  <c r="G34"/>
  <c r="AV27"/>
  <c r="AX27" s="1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AU27" s="1"/>
  <c r="J27"/>
  <c r="I27"/>
  <c r="AW27" s="1"/>
  <c r="AY27" s="1"/>
  <c r="G27"/>
  <c r="AV31"/>
  <c r="AX31" s="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AU31" s="1"/>
  <c r="J31"/>
  <c r="I31"/>
  <c r="AW31" s="1"/>
  <c r="AY31" s="1"/>
  <c r="G31"/>
  <c r="AV32"/>
  <c r="AX32" s="1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AU32" s="1"/>
  <c r="J32"/>
  <c r="I32"/>
  <c r="AW32" s="1"/>
  <c r="AY32" s="1"/>
  <c r="G32"/>
  <c r="AV23"/>
  <c r="AX23" s="1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AU23" s="1"/>
  <c r="J23"/>
  <c r="I23"/>
  <c r="AW23" s="1"/>
  <c r="AY23" s="1"/>
  <c r="G23"/>
  <c r="AV33"/>
  <c r="AX33" s="1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AU33" s="1"/>
  <c r="J33"/>
  <c r="I33"/>
  <c r="AW33" s="1"/>
  <c r="AY33" s="1"/>
  <c r="G33"/>
  <c r="AV25"/>
  <c r="AX25" s="1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AU25" s="1"/>
  <c r="J25"/>
  <c r="I25"/>
  <c r="AW25" s="1"/>
  <c r="AY25" s="1"/>
  <c r="G25"/>
  <c r="AV36"/>
  <c r="AX36" s="1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AU36" s="1"/>
  <c r="J36"/>
  <c r="I36"/>
  <c r="AW36" s="1"/>
  <c r="AY36" s="1"/>
  <c r="G36"/>
  <c r="AV29"/>
  <c r="AX29" s="1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AU29" s="1"/>
  <c r="J29"/>
  <c r="I29"/>
  <c r="AW29" s="1"/>
  <c r="AY29" s="1"/>
  <c r="G29"/>
  <c r="AV35"/>
  <c r="AX35" s="1"/>
  <c r="AT35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AU35" s="1"/>
  <c r="J35"/>
  <c r="I35"/>
  <c r="AW35" s="1"/>
  <c r="AY35" s="1"/>
  <c r="G35"/>
  <c r="AV30"/>
  <c r="AX30" s="1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AU30" s="1"/>
  <c r="J30"/>
  <c r="I30"/>
  <c r="AW30" s="1"/>
  <c r="AY30" s="1"/>
  <c r="G30"/>
  <c r="AV26"/>
  <c r="AX26" s="1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AU26" s="1"/>
  <c r="J26"/>
  <c r="I26"/>
  <c r="AW26" s="1"/>
  <c r="AY26" s="1"/>
  <c r="G26"/>
  <c r="AV17"/>
  <c r="AX17" s="1"/>
  <c r="AT17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AU17" s="1"/>
  <c r="J17"/>
  <c r="I17"/>
  <c r="AW17" s="1"/>
  <c r="AY17" s="1"/>
  <c r="G17"/>
  <c r="AV14"/>
  <c r="AX14" s="1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AU14" s="1"/>
  <c r="J14"/>
  <c r="I14"/>
  <c r="AW14" s="1"/>
  <c r="AY14" s="1"/>
  <c r="G14"/>
  <c r="AV10"/>
  <c r="AX10" s="1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AU10" s="1"/>
  <c r="J10"/>
  <c r="I10"/>
  <c r="AW10" s="1"/>
  <c r="AY10" s="1"/>
  <c r="G10"/>
  <c r="AV21"/>
  <c r="AX21" s="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AU21" s="1"/>
  <c r="J21"/>
  <c r="I21"/>
  <c r="AW21" s="1"/>
  <c r="AY21" s="1"/>
  <c r="G21"/>
  <c r="AV18"/>
  <c r="AX18" s="1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AU18" s="1"/>
  <c r="J18"/>
  <c r="I18"/>
  <c r="AW18" s="1"/>
  <c r="G18"/>
  <c r="AV20"/>
  <c r="AX20" s="1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AU20" s="1"/>
  <c r="J20"/>
  <c r="I20"/>
  <c r="AW20" s="1"/>
  <c r="AY20" s="1"/>
  <c r="G20"/>
  <c r="AV19"/>
  <c r="AX19" s="1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AU19" s="1"/>
  <c r="J19"/>
  <c r="I19"/>
  <c r="AW19" s="1"/>
  <c r="AY19" s="1"/>
  <c r="G19"/>
  <c r="AV15"/>
  <c r="AX15" s="1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AU15" s="1"/>
  <c r="J15"/>
  <c r="I15"/>
  <c r="AW15" s="1"/>
  <c r="AY15" s="1"/>
  <c r="G15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AU16" s="1"/>
  <c r="J16"/>
  <c r="I16"/>
  <c r="AW16" s="1"/>
  <c r="AY16" s="1"/>
  <c r="G16"/>
  <c r="AV7"/>
  <c r="AX7" s="1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AU7" s="1"/>
  <c r="J7"/>
  <c r="I7"/>
  <c r="AW7" s="1"/>
  <c r="AY7" s="1"/>
  <c r="G7"/>
  <c r="AV13"/>
  <c r="AX13" s="1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AU13" s="1"/>
  <c r="J13"/>
  <c r="I13"/>
  <c r="AW13" s="1"/>
  <c r="AY13" s="1"/>
  <c r="G13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AU8" s="1"/>
  <c r="J8"/>
  <c r="I8"/>
  <c r="AW8" s="1"/>
  <c r="AY8" s="1"/>
  <c r="G8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AU12" s="1"/>
  <c r="J12"/>
  <c r="I12"/>
  <c r="AW12" s="1"/>
  <c r="AY12" s="1"/>
  <c r="G12"/>
  <c r="AV9"/>
  <c r="AX9" s="1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AU9" s="1"/>
  <c r="J9"/>
  <c r="I9"/>
  <c r="AW9" s="1"/>
  <c r="AY9" s="1"/>
  <c r="G9"/>
  <c r="AV11"/>
  <c r="AX11" s="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AU11" s="1"/>
  <c r="J11"/>
  <c r="I11"/>
  <c r="AW11" s="1"/>
  <c r="AY11" s="1"/>
  <c r="G11"/>
  <c r="AV77" i="54"/>
  <c r="AX77" s="1"/>
  <c r="AT77"/>
  <c r="AS77"/>
  <c r="AR77"/>
  <c r="AP77"/>
  <c r="AN77"/>
  <c r="AM77"/>
  <c r="AK77"/>
  <c r="AI77"/>
  <c r="AH77"/>
  <c r="AF77"/>
  <c r="AD77"/>
  <c r="AC77"/>
  <c r="AA77"/>
  <c r="Y77"/>
  <c r="X77"/>
  <c r="V77"/>
  <c r="T77"/>
  <c r="S77"/>
  <c r="Q77"/>
  <c r="O77"/>
  <c r="N77"/>
  <c r="L77"/>
  <c r="AU77" s="1"/>
  <c r="J77"/>
  <c r="I77"/>
  <c r="AW77" s="1"/>
  <c r="AY77" s="1"/>
  <c r="G77"/>
  <c r="AV28"/>
  <c r="AX28" s="1"/>
  <c r="AT28"/>
  <c r="AS28"/>
  <c r="AR28"/>
  <c r="AP28"/>
  <c r="AN28"/>
  <c r="AM28"/>
  <c r="AK28"/>
  <c r="AI28"/>
  <c r="AH28"/>
  <c r="AF28"/>
  <c r="AD28"/>
  <c r="AC28"/>
  <c r="AA28"/>
  <c r="Y28"/>
  <c r="X28"/>
  <c r="V28"/>
  <c r="T28"/>
  <c r="S28"/>
  <c r="Q28"/>
  <c r="O28"/>
  <c r="N28"/>
  <c r="L28"/>
  <c r="AU28" s="1"/>
  <c r="J28"/>
  <c r="I28"/>
  <c r="AW28" s="1"/>
  <c r="AY28" s="1"/>
  <c r="G28"/>
  <c r="AV88"/>
  <c r="AX88" s="1"/>
  <c r="AT88"/>
  <c r="AS88"/>
  <c r="AR88"/>
  <c r="AP88"/>
  <c r="AN88"/>
  <c r="AM88"/>
  <c r="AK88"/>
  <c r="AI88"/>
  <c r="AH88"/>
  <c r="AF88"/>
  <c r="AD88"/>
  <c r="AC88"/>
  <c r="AA88"/>
  <c r="Y88"/>
  <c r="X88"/>
  <c r="V88"/>
  <c r="T88"/>
  <c r="S88"/>
  <c r="Q88"/>
  <c r="O88"/>
  <c r="N88"/>
  <c r="L88"/>
  <c r="AU88" s="1"/>
  <c r="J88"/>
  <c r="I88"/>
  <c r="AW88" s="1"/>
  <c r="AY88" s="1"/>
  <c r="G88"/>
  <c r="AV30"/>
  <c r="AX30" s="1"/>
  <c r="AT30"/>
  <c r="AS30"/>
  <c r="AR30"/>
  <c r="AP30"/>
  <c r="AN30"/>
  <c r="AM30"/>
  <c r="AK30"/>
  <c r="AI30"/>
  <c r="AH30"/>
  <c r="AF30"/>
  <c r="AD30"/>
  <c r="AC30"/>
  <c r="AA30"/>
  <c r="Y30"/>
  <c r="X30"/>
  <c r="V30"/>
  <c r="T30"/>
  <c r="S30"/>
  <c r="Q30"/>
  <c r="O30"/>
  <c r="N30"/>
  <c r="L30"/>
  <c r="AU30" s="1"/>
  <c r="J30"/>
  <c r="I30"/>
  <c r="AW30" s="1"/>
  <c r="AY30" s="1"/>
  <c r="G30"/>
  <c r="AV62"/>
  <c r="AX62" s="1"/>
  <c r="AT62"/>
  <c r="AS62"/>
  <c r="AR62"/>
  <c r="AP62"/>
  <c r="AN62"/>
  <c r="AM62"/>
  <c r="AK62"/>
  <c r="AI62"/>
  <c r="AH62"/>
  <c r="AF62"/>
  <c r="AD62"/>
  <c r="AC62"/>
  <c r="AA62"/>
  <c r="Y62"/>
  <c r="X62"/>
  <c r="V62"/>
  <c r="T62"/>
  <c r="S62"/>
  <c r="Q62"/>
  <c r="O62"/>
  <c r="N62"/>
  <c r="L62"/>
  <c r="AU62" s="1"/>
  <c r="J62"/>
  <c r="I62"/>
  <c r="AW62" s="1"/>
  <c r="AY62" s="1"/>
  <c r="G62"/>
  <c r="AV89"/>
  <c r="AX89" s="1"/>
  <c r="AT89"/>
  <c r="AS89"/>
  <c r="AR89"/>
  <c r="AP89"/>
  <c r="AN89"/>
  <c r="AM89"/>
  <c r="AK89"/>
  <c r="AI89"/>
  <c r="AH89"/>
  <c r="AF89"/>
  <c r="AD89"/>
  <c r="AC89"/>
  <c r="AA89"/>
  <c r="Y89"/>
  <c r="X89"/>
  <c r="V89"/>
  <c r="T89"/>
  <c r="S89"/>
  <c r="Q89"/>
  <c r="O89"/>
  <c r="N89"/>
  <c r="L89"/>
  <c r="AU89" s="1"/>
  <c r="J89"/>
  <c r="I89"/>
  <c r="AW89" s="1"/>
  <c r="AY89" s="1"/>
  <c r="G89"/>
  <c r="AV7"/>
  <c r="AX7" s="1"/>
  <c r="AT7"/>
  <c r="AS7"/>
  <c r="AR7"/>
  <c r="AP7"/>
  <c r="AN7"/>
  <c r="AM7"/>
  <c r="AK7"/>
  <c r="AI7"/>
  <c r="AH7"/>
  <c r="AF7"/>
  <c r="AD7"/>
  <c r="AC7"/>
  <c r="AA7"/>
  <c r="Y7"/>
  <c r="X7"/>
  <c r="V7"/>
  <c r="T7"/>
  <c r="S7"/>
  <c r="Q7"/>
  <c r="O7"/>
  <c r="N7"/>
  <c r="L7"/>
  <c r="AU7" s="1"/>
  <c r="J7"/>
  <c r="I7"/>
  <c r="AW7" s="1"/>
  <c r="AY7" s="1"/>
  <c r="G7"/>
  <c r="AV63"/>
  <c r="AX63" s="1"/>
  <c r="AT63"/>
  <c r="AS63"/>
  <c r="AR63"/>
  <c r="AP63"/>
  <c r="AN63"/>
  <c r="AM63"/>
  <c r="AK63"/>
  <c r="AI63"/>
  <c r="AH63"/>
  <c r="AF63"/>
  <c r="AD63"/>
  <c r="AC63"/>
  <c r="AA63"/>
  <c r="Y63"/>
  <c r="X63"/>
  <c r="V63"/>
  <c r="T63"/>
  <c r="S63"/>
  <c r="Q63"/>
  <c r="O63"/>
  <c r="N63"/>
  <c r="L63"/>
  <c r="AU63" s="1"/>
  <c r="J63"/>
  <c r="I63"/>
  <c r="AW63" s="1"/>
  <c r="AY63" s="1"/>
  <c r="G63"/>
  <c r="AV66"/>
  <c r="AX66" s="1"/>
  <c r="AT66"/>
  <c r="AS66"/>
  <c r="AR66"/>
  <c r="AP66"/>
  <c r="AN66"/>
  <c r="AM66"/>
  <c r="AK66"/>
  <c r="AI66"/>
  <c r="AH66"/>
  <c r="AF66"/>
  <c r="AD66"/>
  <c r="AC66"/>
  <c r="AA66"/>
  <c r="Y66"/>
  <c r="X66"/>
  <c r="V66"/>
  <c r="T66"/>
  <c r="S66"/>
  <c r="Q66"/>
  <c r="O66"/>
  <c r="N66"/>
  <c r="L66"/>
  <c r="AU66" s="1"/>
  <c r="J66"/>
  <c r="I66"/>
  <c r="AW66" s="1"/>
  <c r="AY66" s="1"/>
  <c r="G66"/>
  <c r="AV9"/>
  <c r="AX9" s="1"/>
  <c r="AT9"/>
  <c r="AS9"/>
  <c r="AR9"/>
  <c r="AP9"/>
  <c r="AN9"/>
  <c r="AM9"/>
  <c r="AK9"/>
  <c r="AI9"/>
  <c r="AH9"/>
  <c r="AF9"/>
  <c r="AD9"/>
  <c r="AC9"/>
  <c r="AA9"/>
  <c r="Y9"/>
  <c r="X9"/>
  <c r="V9"/>
  <c r="T9"/>
  <c r="S9"/>
  <c r="Q9"/>
  <c r="O9"/>
  <c r="N9"/>
  <c r="L9"/>
  <c r="AU9" s="1"/>
  <c r="J9"/>
  <c r="I9"/>
  <c r="AW9" s="1"/>
  <c r="AY9" s="1"/>
  <c r="G9"/>
  <c r="AV90"/>
  <c r="AX90" s="1"/>
  <c r="AT90"/>
  <c r="AS90"/>
  <c r="AR90"/>
  <c r="AP90"/>
  <c r="AN90"/>
  <c r="AM90"/>
  <c r="AK90"/>
  <c r="AI90"/>
  <c r="AH90"/>
  <c r="AF90"/>
  <c r="AD90"/>
  <c r="AC90"/>
  <c r="AA90"/>
  <c r="Y90"/>
  <c r="X90"/>
  <c r="V90"/>
  <c r="T90"/>
  <c r="S90"/>
  <c r="Q90"/>
  <c r="O90"/>
  <c r="N90"/>
  <c r="L90"/>
  <c r="AU90" s="1"/>
  <c r="J90"/>
  <c r="I90"/>
  <c r="AW90" s="1"/>
  <c r="AY90" s="1"/>
  <c r="G90"/>
  <c r="AV82"/>
  <c r="AX82" s="1"/>
  <c r="AT82"/>
  <c r="AS82"/>
  <c r="AR82"/>
  <c r="AP82"/>
  <c r="AN82"/>
  <c r="AM82"/>
  <c r="AK82"/>
  <c r="AI82"/>
  <c r="AH82"/>
  <c r="AF82"/>
  <c r="AD82"/>
  <c r="AC82"/>
  <c r="AA82"/>
  <c r="Y82"/>
  <c r="X82"/>
  <c r="V82"/>
  <c r="T82"/>
  <c r="S82"/>
  <c r="Q82"/>
  <c r="O82"/>
  <c r="N82"/>
  <c r="L82"/>
  <c r="AU82" s="1"/>
  <c r="J82"/>
  <c r="I82"/>
  <c r="AW82" s="1"/>
  <c r="AY82" s="1"/>
  <c r="G82"/>
  <c r="AV32"/>
  <c r="AX32" s="1"/>
  <c r="AT32"/>
  <c r="AS32"/>
  <c r="AR32"/>
  <c r="AP32"/>
  <c r="AN32"/>
  <c r="AM32"/>
  <c r="AK32"/>
  <c r="AI32"/>
  <c r="AH32"/>
  <c r="AF32"/>
  <c r="AD32"/>
  <c r="AC32"/>
  <c r="AA32"/>
  <c r="Y32"/>
  <c r="X32"/>
  <c r="V32"/>
  <c r="T32"/>
  <c r="S32"/>
  <c r="Q32"/>
  <c r="O32"/>
  <c r="N32"/>
  <c r="L32"/>
  <c r="AU32" s="1"/>
  <c r="J32"/>
  <c r="I32"/>
  <c r="AW32" s="1"/>
  <c r="AY32" s="1"/>
  <c r="G32"/>
  <c r="AV94"/>
  <c r="AX94" s="1"/>
  <c r="AT94"/>
  <c r="AS94"/>
  <c r="AR94"/>
  <c r="AP94"/>
  <c r="AN94"/>
  <c r="AM94"/>
  <c r="AK94"/>
  <c r="AI94"/>
  <c r="AH94"/>
  <c r="AF94"/>
  <c r="AD94"/>
  <c r="AC94"/>
  <c r="AA94"/>
  <c r="Y94"/>
  <c r="X94"/>
  <c r="V94"/>
  <c r="T94"/>
  <c r="S94"/>
  <c r="Q94"/>
  <c r="O94"/>
  <c r="N94"/>
  <c r="L94"/>
  <c r="AU94" s="1"/>
  <c r="J94"/>
  <c r="I94"/>
  <c r="AW94" s="1"/>
  <c r="AY94" s="1"/>
  <c r="G94"/>
  <c r="AV50"/>
  <c r="AX50" s="1"/>
  <c r="AT50"/>
  <c r="AS50"/>
  <c r="AR50"/>
  <c r="AP50"/>
  <c r="AN50"/>
  <c r="AM50"/>
  <c r="AK50"/>
  <c r="AI50"/>
  <c r="AH50"/>
  <c r="AF50"/>
  <c r="AD50"/>
  <c r="AC50"/>
  <c r="AA50"/>
  <c r="Y50"/>
  <c r="X50"/>
  <c r="V50"/>
  <c r="T50"/>
  <c r="S50"/>
  <c r="Q50"/>
  <c r="O50"/>
  <c r="N50"/>
  <c r="L50"/>
  <c r="AU50" s="1"/>
  <c r="J50"/>
  <c r="I50"/>
  <c r="AW50" s="1"/>
  <c r="AY50" s="1"/>
  <c r="G50"/>
  <c r="AV72"/>
  <c r="AX72" s="1"/>
  <c r="AT72"/>
  <c r="AS72"/>
  <c r="AR72"/>
  <c r="AP72"/>
  <c r="AN72"/>
  <c r="AM72"/>
  <c r="AK72"/>
  <c r="AI72"/>
  <c r="AH72"/>
  <c r="AF72"/>
  <c r="AD72"/>
  <c r="AC72"/>
  <c r="AA72"/>
  <c r="Y72"/>
  <c r="X72"/>
  <c r="V72"/>
  <c r="T72"/>
  <c r="S72"/>
  <c r="Q72"/>
  <c r="O72"/>
  <c r="N72"/>
  <c r="L72"/>
  <c r="AU72" s="1"/>
  <c r="J72"/>
  <c r="I72"/>
  <c r="AW72" s="1"/>
  <c r="AY72" s="1"/>
  <c r="G72"/>
  <c r="AV14"/>
  <c r="AX14" s="1"/>
  <c r="AT14"/>
  <c r="AS14"/>
  <c r="AR14"/>
  <c r="AP14"/>
  <c r="AN14"/>
  <c r="AM14"/>
  <c r="AK14"/>
  <c r="AI14"/>
  <c r="AH14"/>
  <c r="AF14"/>
  <c r="AD14"/>
  <c r="AC14"/>
  <c r="AA14"/>
  <c r="Y14"/>
  <c r="X14"/>
  <c r="V14"/>
  <c r="T14"/>
  <c r="S14"/>
  <c r="Q14"/>
  <c r="O14"/>
  <c r="N14"/>
  <c r="L14"/>
  <c r="AU14" s="1"/>
  <c r="J14"/>
  <c r="I14"/>
  <c r="AW14" s="1"/>
  <c r="AY14" s="1"/>
  <c r="G14"/>
  <c r="AV19"/>
  <c r="AX19" s="1"/>
  <c r="AT19"/>
  <c r="AS19"/>
  <c r="AR19"/>
  <c r="AP19"/>
  <c r="AN19"/>
  <c r="AM19"/>
  <c r="AK19"/>
  <c r="AI19"/>
  <c r="AH19"/>
  <c r="AF19"/>
  <c r="AD19"/>
  <c r="AC19"/>
  <c r="AA19"/>
  <c r="Y19"/>
  <c r="X19"/>
  <c r="V19"/>
  <c r="T19"/>
  <c r="S19"/>
  <c r="Q19"/>
  <c r="O19"/>
  <c r="N19"/>
  <c r="L19"/>
  <c r="AU19" s="1"/>
  <c r="J19"/>
  <c r="I19"/>
  <c r="AW19" s="1"/>
  <c r="AY19" s="1"/>
  <c r="G19"/>
  <c r="AV92"/>
  <c r="AX92" s="1"/>
  <c r="AT92"/>
  <c r="AS92"/>
  <c r="AR92"/>
  <c r="AP92"/>
  <c r="AN92"/>
  <c r="AM92"/>
  <c r="AK92"/>
  <c r="AI92"/>
  <c r="AH92"/>
  <c r="AF92"/>
  <c r="AD92"/>
  <c r="AC92"/>
  <c r="AA92"/>
  <c r="Y92"/>
  <c r="X92"/>
  <c r="V92"/>
  <c r="T92"/>
  <c r="S92"/>
  <c r="Q92"/>
  <c r="O92"/>
  <c r="N92"/>
  <c r="L92"/>
  <c r="AU92" s="1"/>
  <c r="J92"/>
  <c r="I92"/>
  <c r="AW92" s="1"/>
  <c r="AY92" s="1"/>
  <c r="G92"/>
  <c r="AV67"/>
  <c r="AX67" s="1"/>
  <c r="AT67"/>
  <c r="AS67"/>
  <c r="AR67"/>
  <c r="AP67"/>
  <c r="AN67"/>
  <c r="AM67"/>
  <c r="AK67"/>
  <c r="AI67"/>
  <c r="AH67"/>
  <c r="AF67"/>
  <c r="AD67"/>
  <c r="AC67"/>
  <c r="AA67"/>
  <c r="Y67"/>
  <c r="X67"/>
  <c r="V67"/>
  <c r="T67"/>
  <c r="S67"/>
  <c r="Q67"/>
  <c r="O67"/>
  <c r="N67"/>
  <c r="L67"/>
  <c r="AU67" s="1"/>
  <c r="J67"/>
  <c r="I67"/>
  <c r="AW67" s="1"/>
  <c r="AY67" s="1"/>
  <c r="G67"/>
  <c r="AV86"/>
  <c r="AX86" s="1"/>
  <c r="AT86"/>
  <c r="AS86"/>
  <c r="AR86"/>
  <c r="AP86"/>
  <c r="AN86"/>
  <c r="AM86"/>
  <c r="AK86"/>
  <c r="AI86"/>
  <c r="AH86"/>
  <c r="AF86"/>
  <c r="AD86"/>
  <c r="AC86"/>
  <c r="AA86"/>
  <c r="Y86"/>
  <c r="X86"/>
  <c r="V86"/>
  <c r="T86"/>
  <c r="S86"/>
  <c r="Q86"/>
  <c r="O86"/>
  <c r="N86"/>
  <c r="L86"/>
  <c r="AU86" s="1"/>
  <c r="J86"/>
  <c r="I86"/>
  <c r="AW86" s="1"/>
  <c r="AY86" s="1"/>
  <c r="G86"/>
  <c r="AV55"/>
  <c r="AX55" s="1"/>
  <c r="AT55"/>
  <c r="AS55"/>
  <c r="AR55"/>
  <c r="AP55"/>
  <c r="AN55"/>
  <c r="AM55"/>
  <c r="AK55"/>
  <c r="AI55"/>
  <c r="AH55"/>
  <c r="AF55"/>
  <c r="AD55"/>
  <c r="AC55"/>
  <c r="AA55"/>
  <c r="Y55"/>
  <c r="X55"/>
  <c r="V55"/>
  <c r="T55"/>
  <c r="S55"/>
  <c r="Q55"/>
  <c r="O55"/>
  <c r="N55"/>
  <c r="L55"/>
  <c r="AU55" s="1"/>
  <c r="J55"/>
  <c r="I55"/>
  <c r="AW55" s="1"/>
  <c r="AY55" s="1"/>
  <c r="G55"/>
  <c r="AV81"/>
  <c r="AX81" s="1"/>
  <c r="AT81"/>
  <c r="AS81"/>
  <c r="AR81"/>
  <c r="AP81"/>
  <c r="AN81"/>
  <c r="AM81"/>
  <c r="AK81"/>
  <c r="AI81"/>
  <c r="AH81"/>
  <c r="AF81"/>
  <c r="AD81"/>
  <c r="AC81"/>
  <c r="AA81"/>
  <c r="Y81"/>
  <c r="X81"/>
  <c r="V81"/>
  <c r="T81"/>
  <c r="S81"/>
  <c r="Q81"/>
  <c r="O81"/>
  <c r="N81"/>
  <c r="L81"/>
  <c r="AU81" s="1"/>
  <c r="J81"/>
  <c r="I81"/>
  <c r="AW81" s="1"/>
  <c r="AY81" s="1"/>
  <c r="G81"/>
  <c r="AV25"/>
  <c r="AX25" s="1"/>
  <c r="AT25"/>
  <c r="AS25"/>
  <c r="AR25"/>
  <c r="AP25"/>
  <c r="AN25"/>
  <c r="AM25"/>
  <c r="AK25"/>
  <c r="AI25"/>
  <c r="AH25"/>
  <c r="AF25"/>
  <c r="AD25"/>
  <c r="AC25"/>
  <c r="AA25"/>
  <c r="Y25"/>
  <c r="X25"/>
  <c r="V25"/>
  <c r="T25"/>
  <c r="S25"/>
  <c r="Q25"/>
  <c r="O25"/>
  <c r="N25"/>
  <c r="L25"/>
  <c r="AU25" s="1"/>
  <c r="J25"/>
  <c r="I25"/>
  <c r="AW25" s="1"/>
  <c r="AY25" s="1"/>
  <c r="G25"/>
  <c r="AV41"/>
  <c r="AX41" s="1"/>
  <c r="AT41"/>
  <c r="AS41"/>
  <c r="AR41"/>
  <c r="AP41"/>
  <c r="AN41"/>
  <c r="AM41"/>
  <c r="AK41"/>
  <c r="AI41"/>
  <c r="AH41"/>
  <c r="AF41"/>
  <c r="AD41"/>
  <c r="AC41"/>
  <c r="AA41"/>
  <c r="Y41"/>
  <c r="X41"/>
  <c r="V41"/>
  <c r="T41"/>
  <c r="S41"/>
  <c r="Q41"/>
  <c r="O41"/>
  <c r="N41"/>
  <c r="L41"/>
  <c r="AU41" s="1"/>
  <c r="J41"/>
  <c r="I41"/>
  <c r="AW41" s="1"/>
  <c r="AY41" s="1"/>
  <c r="G41"/>
  <c r="AV79"/>
  <c r="AX79" s="1"/>
  <c r="AT79"/>
  <c r="AS79"/>
  <c r="AR79"/>
  <c r="AP79"/>
  <c r="AN79"/>
  <c r="AM79"/>
  <c r="AK79"/>
  <c r="AI79"/>
  <c r="AH79"/>
  <c r="AF79"/>
  <c r="AD79"/>
  <c r="AC79"/>
  <c r="AA79"/>
  <c r="Y79"/>
  <c r="X79"/>
  <c r="V79"/>
  <c r="T79"/>
  <c r="S79"/>
  <c r="Q79"/>
  <c r="O79"/>
  <c r="N79"/>
  <c r="L79"/>
  <c r="AU79" s="1"/>
  <c r="J79"/>
  <c r="I79"/>
  <c r="AW79" s="1"/>
  <c r="AY79" s="1"/>
  <c r="G79"/>
  <c r="AV36"/>
  <c r="AX36" s="1"/>
  <c r="AT36"/>
  <c r="AS36"/>
  <c r="AR36"/>
  <c r="AP36"/>
  <c r="AN36"/>
  <c r="AM36"/>
  <c r="AK36"/>
  <c r="AI36"/>
  <c r="AH36"/>
  <c r="AF36"/>
  <c r="AD36"/>
  <c r="AC36"/>
  <c r="AA36"/>
  <c r="Y36"/>
  <c r="X36"/>
  <c r="V36"/>
  <c r="T36"/>
  <c r="S36"/>
  <c r="Q36"/>
  <c r="O36"/>
  <c r="N36"/>
  <c r="L36"/>
  <c r="AU36" s="1"/>
  <c r="J36"/>
  <c r="I36"/>
  <c r="AW36" s="1"/>
  <c r="AY36" s="1"/>
  <c r="G36"/>
  <c r="AV15"/>
  <c r="AX15" s="1"/>
  <c r="AT15"/>
  <c r="AS15"/>
  <c r="AR15"/>
  <c r="AP15"/>
  <c r="AN15"/>
  <c r="AM15"/>
  <c r="AK15"/>
  <c r="AI15"/>
  <c r="AH15"/>
  <c r="AF15"/>
  <c r="AD15"/>
  <c r="AC15"/>
  <c r="AA15"/>
  <c r="Y15"/>
  <c r="X15"/>
  <c r="V15"/>
  <c r="T15"/>
  <c r="S15"/>
  <c r="Q15"/>
  <c r="O15"/>
  <c r="N15"/>
  <c r="L15"/>
  <c r="AU15" s="1"/>
  <c r="J15"/>
  <c r="I15"/>
  <c r="AW15" s="1"/>
  <c r="AY15" s="1"/>
  <c r="G15"/>
  <c r="AV87"/>
  <c r="AX87" s="1"/>
  <c r="AT87"/>
  <c r="AS87"/>
  <c r="AR87"/>
  <c r="AP87"/>
  <c r="AN87"/>
  <c r="AM87"/>
  <c r="AK87"/>
  <c r="AI87"/>
  <c r="AH87"/>
  <c r="AF87"/>
  <c r="AD87"/>
  <c r="AC87"/>
  <c r="AA87"/>
  <c r="Y87"/>
  <c r="X87"/>
  <c r="V87"/>
  <c r="T87"/>
  <c r="S87"/>
  <c r="Q87"/>
  <c r="O87"/>
  <c r="N87"/>
  <c r="L87"/>
  <c r="AU87" s="1"/>
  <c r="J87"/>
  <c r="I87"/>
  <c r="AW87" s="1"/>
  <c r="AY87" s="1"/>
  <c r="G87"/>
  <c r="AV47"/>
  <c r="AX47" s="1"/>
  <c r="AT47"/>
  <c r="AS47"/>
  <c r="AR47"/>
  <c r="AP47"/>
  <c r="AN47"/>
  <c r="AM47"/>
  <c r="AK47"/>
  <c r="AI47"/>
  <c r="AH47"/>
  <c r="AF47"/>
  <c r="AD47"/>
  <c r="AC47"/>
  <c r="AA47"/>
  <c r="Y47"/>
  <c r="X47"/>
  <c r="V47"/>
  <c r="T47"/>
  <c r="S47"/>
  <c r="Q47"/>
  <c r="O47"/>
  <c r="N47"/>
  <c r="L47"/>
  <c r="AU47" s="1"/>
  <c r="J47"/>
  <c r="I47"/>
  <c r="AW47" s="1"/>
  <c r="AY47" s="1"/>
  <c r="G47"/>
  <c r="AV23"/>
  <c r="AX23" s="1"/>
  <c r="AT23"/>
  <c r="AS23"/>
  <c r="AR23"/>
  <c r="AP23"/>
  <c r="AN23"/>
  <c r="AM23"/>
  <c r="AK23"/>
  <c r="AI23"/>
  <c r="AH23"/>
  <c r="AF23"/>
  <c r="AD23"/>
  <c r="AC23"/>
  <c r="AA23"/>
  <c r="Y23"/>
  <c r="X23"/>
  <c r="V23"/>
  <c r="T23"/>
  <c r="S23"/>
  <c r="Q23"/>
  <c r="O23"/>
  <c r="N23"/>
  <c r="L23"/>
  <c r="AU23" s="1"/>
  <c r="J23"/>
  <c r="I23"/>
  <c r="AW23" s="1"/>
  <c r="AY23" s="1"/>
  <c r="G23"/>
  <c r="AV93"/>
  <c r="AX93" s="1"/>
  <c r="AT93"/>
  <c r="AS93"/>
  <c r="AR93"/>
  <c r="AP93"/>
  <c r="AN93"/>
  <c r="AM93"/>
  <c r="AK93"/>
  <c r="AI93"/>
  <c r="AH93"/>
  <c r="AF93"/>
  <c r="AD93"/>
  <c r="AC93"/>
  <c r="AA93"/>
  <c r="Y93"/>
  <c r="X93"/>
  <c r="V93"/>
  <c r="T93"/>
  <c r="S93"/>
  <c r="Q93"/>
  <c r="O93"/>
  <c r="N93"/>
  <c r="L93"/>
  <c r="AU93" s="1"/>
  <c r="J93"/>
  <c r="I93"/>
  <c r="AW93" s="1"/>
  <c r="AY93" s="1"/>
  <c r="G93"/>
  <c r="AV60"/>
  <c r="AX60" s="1"/>
  <c r="AT60"/>
  <c r="AS60"/>
  <c r="AR60"/>
  <c r="AP60"/>
  <c r="AN60"/>
  <c r="AM60"/>
  <c r="AK60"/>
  <c r="AI60"/>
  <c r="AH60"/>
  <c r="AF60"/>
  <c r="AD60"/>
  <c r="AC60"/>
  <c r="AA60"/>
  <c r="Y60"/>
  <c r="X60"/>
  <c r="V60"/>
  <c r="T60"/>
  <c r="S60"/>
  <c r="Q60"/>
  <c r="O60"/>
  <c r="N60"/>
  <c r="L60"/>
  <c r="AU60" s="1"/>
  <c r="J60"/>
  <c r="I60"/>
  <c r="AW60" s="1"/>
  <c r="AY60" s="1"/>
  <c r="G60"/>
  <c r="AV29"/>
  <c r="AX29" s="1"/>
  <c r="AT29"/>
  <c r="AS29"/>
  <c r="AR29"/>
  <c r="AP29"/>
  <c r="AN29"/>
  <c r="AM29"/>
  <c r="AK29"/>
  <c r="AI29"/>
  <c r="AH29"/>
  <c r="AF29"/>
  <c r="AD29"/>
  <c r="AC29"/>
  <c r="AA29"/>
  <c r="Y29"/>
  <c r="X29"/>
  <c r="V29"/>
  <c r="T29"/>
  <c r="S29"/>
  <c r="Q29"/>
  <c r="O29"/>
  <c r="N29"/>
  <c r="L29"/>
  <c r="AU29" s="1"/>
  <c r="J29"/>
  <c r="I29"/>
  <c r="AW29" s="1"/>
  <c r="AY29" s="1"/>
  <c r="G29"/>
  <c r="AV34"/>
  <c r="AX34" s="1"/>
  <c r="AT34"/>
  <c r="AS34"/>
  <c r="AR34"/>
  <c r="AP34"/>
  <c r="AN34"/>
  <c r="AM34"/>
  <c r="AK34"/>
  <c r="AI34"/>
  <c r="AH34"/>
  <c r="AF34"/>
  <c r="AD34"/>
  <c r="AC34"/>
  <c r="AA34"/>
  <c r="Y34"/>
  <c r="X34"/>
  <c r="V34"/>
  <c r="T34"/>
  <c r="S34"/>
  <c r="Q34"/>
  <c r="O34"/>
  <c r="N34"/>
  <c r="L34"/>
  <c r="AU34" s="1"/>
  <c r="J34"/>
  <c r="I34"/>
  <c r="AW34" s="1"/>
  <c r="AY34" s="1"/>
  <c r="G34"/>
  <c r="AV26"/>
  <c r="AX26" s="1"/>
  <c r="AT26"/>
  <c r="AS26"/>
  <c r="AR26"/>
  <c r="AP26"/>
  <c r="AN26"/>
  <c r="AM26"/>
  <c r="AK26"/>
  <c r="AI26"/>
  <c r="AH26"/>
  <c r="AF26"/>
  <c r="AD26"/>
  <c r="AC26"/>
  <c r="AA26"/>
  <c r="Y26"/>
  <c r="X26"/>
  <c r="V26"/>
  <c r="T26"/>
  <c r="S26"/>
  <c r="Q26"/>
  <c r="O26"/>
  <c r="N26"/>
  <c r="L26"/>
  <c r="AU26" s="1"/>
  <c r="J26"/>
  <c r="I26"/>
  <c r="AW26" s="1"/>
  <c r="AY26" s="1"/>
  <c r="G26"/>
  <c r="AV80"/>
  <c r="AX80" s="1"/>
  <c r="AT80"/>
  <c r="AS80"/>
  <c r="AR80"/>
  <c r="AP80"/>
  <c r="AN80"/>
  <c r="AM80"/>
  <c r="AK80"/>
  <c r="AI80"/>
  <c r="AH80"/>
  <c r="AF80"/>
  <c r="AD80"/>
  <c r="AC80"/>
  <c r="AA80"/>
  <c r="Y80"/>
  <c r="X80"/>
  <c r="V80"/>
  <c r="T80"/>
  <c r="S80"/>
  <c r="Q80"/>
  <c r="O80"/>
  <c r="N80"/>
  <c r="L80"/>
  <c r="AU80" s="1"/>
  <c r="J80"/>
  <c r="I80"/>
  <c r="AW80" s="1"/>
  <c r="AY80" s="1"/>
  <c r="G80"/>
  <c r="AV84"/>
  <c r="AX84" s="1"/>
  <c r="AT84"/>
  <c r="AS84"/>
  <c r="AR84"/>
  <c r="AP84"/>
  <c r="AN84"/>
  <c r="AM84"/>
  <c r="AK84"/>
  <c r="AI84"/>
  <c r="AH84"/>
  <c r="AF84"/>
  <c r="AD84"/>
  <c r="AC84"/>
  <c r="AA84"/>
  <c r="Y84"/>
  <c r="X84"/>
  <c r="V84"/>
  <c r="T84"/>
  <c r="S84"/>
  <c r="Q84"/>
  <c r="O84"/>
  <c r="N84"/>
  <c r="L84"/>
  <c r="AU84" s="1"/>
  <c r="J84"/>
  <c r="I84"/>
  <c r="AW84" s="1"/>
  <c r="AY84" s="1"/>
  <c r="G84"/>
  <c r="AV83"/>
  <c r="AX83" s="1"/>
  <c r="AT83"/>
  <c r="AS83"/>
  <c r="AR83"/>
  <c r="AP83"/>
  <c r="AN83"/>
  <c r="AM83"/>
  <c r="AK83"/>
  <c r="AI83"/>
  <c r="AH83"/>
  <c r="AF83"/>
  <c r="AD83"/>
  <c r="AC83"/>
  <c r="AA83"/>
  <c r="Y83"/>
  <c r="X83"/>
  <c r="V83"/>
  <c r="T83"/>
  <c r="S83"/>
  <c r="Q83"/>
  <c r="O83"/>
  <c r="N83"/>
  <c r="L83"/>
  <c r="AU83" s="1"/>
  <c r="J83"/>
  <c r="I83"/>
  <c r="AW83" s="1"/>
  <c r="AY83" s="1"/>
  <c r="G83"/>
  <c r="AV24"/>
  <c r="AX24" s="1"/>
  <c r="AT24"/>
  <c r="AS24"/>
  <c r="AR24"/>
  <c r="AP24"/>
  <c r="AN24"/>
  <c r="AM24"/>
  <c r="AK24"/>
  <c r="AI24"/>
  <c r="AH24"/>
  <c r="AF24"/>
  <c r="AD24"/>
  <c r="AC24"/>
  <c r="AA24"/>
  <c r="Y24"/>
  <c r="X24"/>
  <c r="V24"/>
  <c r="T24"/>
  <c r="S24"/>
  <c r="Q24"/>
  <c r="O24"/>
  <c r="N24"/>
  <c r="L24"/>
  <c r="AU24" s="1"/>
  <c r="J24"/>
  <c r="I24"/>
  <c r="AW24" s="1"/>
  <c r="AY24" s="1"/>
  <c r="G24"/>
  <c r="AV97"/>
  <c r="AX97" s="1"/>
  <c r="AT97"/>
  <c r="AS97"/>
  <c r="AR97"/>
  <c r="AP97"/>
  <c r="AN97"/>
  <c r="AM97"/>
  <c r="AK97"/>
  <c r="AI97"/>
  <c r="AH97"/>
  <c r="AF97"/>
  <c r="AD97"/>
  <c r="AC97"/>
  <c r="AA97"/>
  <c r="Y97"/>
  <c r="X97"/>
  <c r="V97"/>
  <c r="T97"/>
  <c r="S97"/>
  <c r="Q97"/>
  <c r="O97"/>
  <c r="N97"/>
  <c r="L97"/>
  <c r="AU97" s="1"/>
  <c r="J97"/>
  <c r="I97"/>
  <c r="AW97" s="1"/>
  <c r="AY97" s="1"/>
  <c r="G97"/>
  <c r="AV18"/>
  <c r="AX18" s="1"/>
  <c r="AT18"/>
  <c r="AS18"/>
  <c r="AR18"/>
  <c r="AP18"/>
  <c r="AN18"/>
  <c r="AM18"/>
  <c r="AK18"/>
  <c r="AI18"/>
  <c r="AH18"/>
  <c r="AF18"/>
  <c r="AD18"/>
  <c r="AC18"/>
  <c r="AA18"/>
  <c r="Y18"/>
  <c r="X18"/>
  <c r="V18"/>
  <c r="T18"/>
  <c r="S18"/>
  <c r="Q18"/>
  <c r="O18"/>
  <c r="N18"/>
  <c r="L18"/>
  <c r="AU18" s="1"/>
  <c r="J18"/>
  <c r="I18"/>
  <c r="AW18" s="1"/>
  <c r="AY18" s="1"/>
  <c r="G18"/>
  <c r="AV54"/>
  <c r="AX54" s="1"/>
  <c r="AT54"/>
  <c r="AS54"/>
  <c r="AR54"/>
  <c r="AP54"/>
  <c r="AN54"/>
  <c r="AM54"/>
  <c r="AK54"/>
  <c r="AI54"/>
  <c r="AH54"/>
  <c r="AF54"/>
  <c r="AD54"/>
  <c r="AC54"/>
  <c r="AA54"/>
  <c r="Y54"/>
  <c r="X54"/>
  <c r="V54"/>
  <c r="T54"/>
  <c r="S54"/>
  <c r="Q54"/>
  <c r="O54"/>
  <c r="N54"/>
  <c r="L54"/>
  <c r="AU54" s="1"/>
  <c r="J54"/>
  <c r="I54"/>
  <c r="AW54" s="1"/>
  <c r="AY54" s="1"/>
  <c r="G54"/>
  <c r="AV20"/>
  <c r="AX20" s="1"/>
  <c r="AT20"/>
  <c r="AS20"/>
  <c r="AR20"/>
  <c r="AP20"/>
  <c r="AN20"/>
  <c r="AM20"/>
  <c r="AK20"/>
  <c r="AI20"/>
  <c r="AH20"/>
  <c r="AF20"/>
  <c r="AD20"/>
  <c r="AC20"/>
  <c r="AA20"/>
  <c r="Y20"/>
  <c r="X20"/>
  <c r="V20"/>
  <c r="T20"/>
  <c r="S20"/>
  <c r="Q20"/>
  <c r="O20"/>
  <c r="N20"/>
  <c r="L20"/>
  <c r="AU20" s="1"/>
  <c r="J20"/>
  <c r="I20"/>
  <c r="AW20" s="1"/>
  <c r="AY20" s="1"/>
  <c r="G20"/>
  <c r="AV53"/>
  <c r="AX53" s="1"/>
  <c r="AT53"/>
  <c r="AS53"/>
  <c r="AR53"/>
  <c r="AP53"/>
  <c r="AN53"/>
  <c r="AM53"/>
  <c r="AK53"/>
  <c r="AI53"/>
  <c r="AH53"/>
  <c r="AF53"/>
  <c r="AD53"/>
  <c r="AC53"/>
  <c r="AA53"/>
  <c r="Y53"/>
  <c r="X53"/>
  <c r="V53"/>
  <c r="T53"/>
  <c r="S53"/>
  <c r="Q53"/>
  <c r="O53"/>
  <c r="N53"/>
  <c r="L53"/>
  <c r="AU53" s="1"/>
  <c r="J53"/>
  <c r="I53"/>
  <c r="AW53" s="1"/>
  <c r="AY53" s="1"/>
  <c r="G53"/>
  <c r="AV58"/>
  <c r="AX58" s="1"/>
  <c r="AT58"/>
  <c r="AS58"/>
  <c r="AR58"/>
  <c r="AP58"/>
  <c r="AN58"/>
  <c r="AM58"/>
  <c r="AK58"/>
  <c r="AI58"/>
  <c r="AH58"/>
  <c r="AF58"/>
  <c r="AD58"/>
  <c r="AC58"/>
  <c r="AA58"/>
  <c r="Y58"/>
  <c r="X58"/>
  <c r="V58"/>
  <c r="T58"/>
  <c r="S58"/>
  <c r="Q58"/>
  <c r="O58"/>
  <c r="N58"/>
  <c r="L58"/>
  <c r="AU58" s="1"/>
  <c r="J58"/>
  <c r="I58"/>
  <c r="AW58" s="1"/>
  <c r="AY58" s="1"/>
  <c r="G58"/>
  <c r="AV78"/>
  <c r="AX78" s="1"/>
  <c r="AT78"/>
  <c r="AS78"/>
  <c r="AR78"/>
  <c r="AP78"/>
  <c r="AN78"/>
  <c r="AM78"/>
  <c r="AK78"/>
  <c r="AI78"/>
  <c r="AH78"/>
  <c r="AF78"/>
  <c r="AD78"/>
  <c r="AC78"/>
  <c r="AA78"/>
  <c r="Y78"/>
  <c r="X78"/>
  <c r="V78"/>
  <c r="T78"/>
  <c r="S78"/>
  <c r="Q78"/>
  <c r="O78"/>
  <c r="N78"/>
  <c r="L78"/>
  <c r="AU78" s="1"/>
  <c r="J78"/>
  <c r="I78"/>
  <c r="AW78" s="1"/>
  <c r="AY78" s="1"/>
  <c r="G78"/>
  <c r="AV65"/>
  <c r="AX65" s="1"/>
  <c r="AT65"/>
  <c r="AS65"/>
  <c r="AR65"/>
  <c r="AP65"/>
  <c r="AN65"/>
  <c r="AM65"/>
  <c r="AK65"/>
  <c r="AI65"/>
  <c r="AH65"/>
  <c r="AF65"/>
  <c r="AD65"/>
  <c r="AC65"/>
  <c r="AA65"/>
  <c r="Y65"/>
  <c r="X65"/>
  <c r="V65"/>
  <c r="T65"/>
  <c r="S65"/>
  <c r="Q65"/>
  <c r="O65"/>
  <c r="N65"/>
  <c r="L65"/>
  <c r="AU65" s="1"/>
  <c r="J65"/>
  <c r="I65"/>
  <c r="AW65" s="1"/>
  <c r="AY65" s="1"/>
  <c r="G65"/>
  <c r="AV73"/>
  <c r="AX73" s="1"/>
  <c r="AT73"/>
  <c r="AS73"/>
  <c r="AR73"/>
  <c r="AP73"/>
  <c r="AN73"/>
  <c r="AM73"/>
  <c r="AK73"/>
  <c r="AI73"/>
  <c r="AH73"/>
  <c r="AF73"/>
  <c r="AD73"/>
  <c r="AC73"/>
  <c r="AA73"/>
  <c r="Y73"/>
  <c r="X73"/>
  <c r="V73"/>
  <c r="T73"/>
  <c r="S73"/>
  <c r="Q73"/>
  <c r="O73"/>
  <c r="N73"/>
  <c r="L73"/>
  <c r="AU73" s="1"/>
  <c r="J73"/>
  <c r="I73"/>
  <c r="AW73" s="1"/>
  <c r="AY73" s="1"/>
  <c r="G73"/>
  <c r="AV74"/>
  <c r="AX74" s="1"/>
  <c r="AT74"/>
  <c r="AS74"/>
  <c r="AR74"/>
  <c r="AP74"/>
  <c r="AN74"/>
  <c r="AM74"/>
  <c r="AK74"/>
  <c r="AI74"/>
  <c r="AH74"/>
  <c r="AF74"/>
  <c r="AD74"/>
  <c r="AC74"/>
  <c r="AA74"/>
  <c r="Y74"/>
  <c r="X74"/>
  <c r="V74"/>
  <c r="T74"/>
  <c r="S74"/>
  <c r="Q74"/>
  <c r="O74"/>
  <c r="N74"/>
  <c r="L74"/>
  <c r="AU74" s="1"/>
  <c r="J74"/>
  <c r="I74"/>
  <c r="AW74" s="1"/>
  <c r="AY74" s="1"/>
  <c r="G74"/>
  <c r="AV61"/>
  <c r="AX61" s="1"/>
  <c r="AT61"/>
  <c r="AS61"/>
  <c r="AR61"/>
  <c r="AP61"/>
  <c r="AN61"/>
  <c r="AM61"/>
  <c r="AK61"/>
  <c r="AI61"/>
  <c r="AH61"/>
  <c r="AF61"/>
  <c r="AD61"/>
  <c r="AC61"/>
  <c r="AA61"/>
  <c r="Y61"/>
  <c r="X61"/>
  <c r="V61"/>
  <c r="T61"/>
  <c r="S61"/>
  <c r="Q61"/>
  <c r="O61"/>
  <c r="N61"/>
  <c r="L61"/>
  <c r="AU61" s="1"/>
  <c r="J61"/>
  <c r="I61"/>
  <c r="AW61" s="1"/>
  <c r="AY61" s="1"/>
  <c r="G61"/>
  <c r="AV56"/>
  <c r="AX56" s="1"/>
  <c r="AT56"/>
  <c r="AS56"/>
  <c r="AR56"/>
  <c r="AP56"/>
  <c r="AN56"/>
  <c r="AM56"/>
  <c r="AK56"/>
  <c r="AI56"/>
  <c r="AH56"/>
  <c r="AF56"/>
  <c r="AD56"/>
  <c r="AC56"/>
  <c r="AA56"/>
  <c r="Y56"/>
  <c r="X56"/>
  <c r="V56"/>
  <c r="T56"/>
  <c r="S56"/>
  <c r="Q56"/>
  <c r="O56"/>
  <c r="N56"/>
  <c r="L56"/>
  <c r="AU56" s="1"/>
  <c r="J56"/>
  <c r="I56"/>
  <c r="AW56" s="1"/>
  <c r="AY56" s="1"/>
  <c r="G56"/>
  <c r="AV11"/>
  <c r="AX11" s="1"/>
  <c r="AT11"/>
  <c r="AS11"/>
  <c r="AR11"/>
  <c r="AP11"/>
  <c r="AN11"/>
  <c r="AM11"/>
  <c r="AK11"/>
  <c r="AI11"/>
  <c r="AH11"/>
  <c r="AF11"/>
  <c r="AD11"/>
  <c r="AC11"/>
  <c r="AA11"/>
  <c r="Y11"/>
  <c r="X11"/>
  <c r="V11"/>
  <c r="T11"/>
  <c r="S11"/>
  <c r="Q11"/>
  <c r="O11"/>
  <c r="N11"/>
  <c r="L11"/>
  <c r="AU11" s="1"/>
  <c r="J11"/>
  <c r="I11"/>
  <c r="AW11" s="1"/>
  <c r="AY11" s="1"/>
  <c r="G11"/>
  <c r="AV57"/>
  <c r="AX57" s="1"/>
  <c r="AT57"/>
  <c r="AS57"/>
  <c r="AR57"/>
  <c r="AP57"/>
  <c r="AN57"/>
  <c r="AM57"/>
  <c r="AK57"/>
  <c r="AI57"/>
  <c r="AH57"/>
  <c r="AF57"/>
  <c r="AD57"/>
  <c r="AC57"/>
  <c r="AA57"/>
  <c r="Y57"/>
  <c r="X57"/>
  <c r="V57"/>
  <c r="T57"/>
  <c r="S57"/>
  <c r="Q57"/>
  <c r="O57"/>
  <c r="N57"/>
  <c r="L57"/>
  <c r="AU57" s="1"/>
  <c r="J57"/>
  <c r="I57"/>
  <c r="AW57" s="1"/>
  <c r="AY57" s="1"/>
  <c r="G57"/>
  <c r="AV48"/>
  <c r="AX48" s="1"/>
  <c r="AT48"/>
  <c r="AS48"/>
  <c r="AR48"/>
  <c r="AP48"/>
  <c r="AN48"/>
  <c r="AM48"/>
  <c r="AK48"/>
  <c r="AI48"/>
  <c r="AH48"/>
  <c r="AF48"/>
  <c r="AD48"/>
  <c r="AC48"/>
  <c r="AA48"/>
  <c r="Y48"/>
  <c r="X48"/>
  <c r="V48"/>
  <c r="T48"/>
  <c r="S48"/>
  <c r="Q48"/>
  <c r="O48"/>
  <c r="N48"/>
  <c r="L48"/>
  <c r="AU48" s="1"/>
  <c r="J48"/>
  <c r="I48"/>
  <c r="AW48" s="1"/>
  <c r="AY48" s="1"/>
  <c r="G48"/>
  <c r="AV51"/>
  <c r="AX51" s="1"/>
  <c r="AT51"/>
  <c r="AS51"/>
  <c r="AR51"/>
  <c r="AP51"/>
  <c r="AN51"/>
  <c r="AM51"/>
  <c r="AK51"/>
  <c r="AI51"/>
  <c r="AH51"/>
  <c r="AF51"/>
  <c r="AD51"/>
  <c r="AC51"/>
  <c r="AA51"/>
  <c r="Y51"/>
  <c r="X51"/>
  <c r="V51"/>
  <c r="T51"/>
  <c r="S51"/>
  <c r="Q51"/>
  <c r="O51"/>
  <c r="N51"/>
  <c r="L51"/>
  <c r="AU51" s="1"/>
  <c r="J51"/>
  <c r="I51"/>
  <c r="AW51" s="1"/>
  <c r="AY51" s="1"/>
  <c r="G51"/>
  <c r="AV70"/>
  <c r="AX70" s="1"/>
  <c r="AT70"/>
  <c r="AS70"/>
  <c r="AR70"/>
  <c r="AP70"/>
  <c r="AN70"/>
  <c r="AM70"/>
  <c r="AK70"/>
  <c r="AI70"/>
  <c r="AH70"/>
  <c r="AF70"/>
  <c r="AD70"/>
  <c r="AC70"/>
  <c r="AA70"/>
  <c r="Y70"/>
  <c r="X70"/>
  <c r="V70"/>
  <c r="T70"/>
  <c r="S70"/>
  <c r="Q70"/>
  <c r="O70"/>
  <c r="N70"/>
  <c r="L70"/>
  <c r="AU70" s="1"/>
  <c r="J70"/>
  <c r="I70"/>
  <c r="AW70" s="1"/>
  <c r="AY70" s="1"/>
  <c r="G70"/>
  <c r="AV46"/>
  <c r="AX46" s="1"/>
  <c r="AT46"/>
  <c r="AS46"/>
  <c r="AR46"/>
  <c r="AP46"/>
  <c r="AN46"/>
  <c r="AM46"/>
  <c r="AK46"/>
  <c r="AI46"/>
  <c r="AH46"/>
  <c r="AF46"/>
  <c r="AD46"/>
  <c r="AC46"/>
  <c r="AA46"/>
  <c r="Y46"/>
  <c r="X46"/>
  <c r="V46"/>
  <c r="T46"/>
  <c r="S46"/>
  <c r="Q46"/>
  <c r="O46"/>
  <c r="N46"/>
  <c r="L46"/>
  <c r="AU46" s="1"/>
  <c r="J46"/>
  <c r="I46"/>
  <c r="AW46" s="1"/>
  <c r="AY46" s="1"/>
  <c r="G46"/>
  <c r="AV59"/>
  <c r="AX59" s="1"/>
  <c r="AT59"/>
  <c r="AS59"/>
  <c r="AR59"/>
  <c r="AP59"/>
  <c r="AN59"/>
  <c r="AM59"/>
  <c r="AK59"/>
  <c r="AI59"/>
  <c r="AH59"/>
  <c r="AF59"/>
  <c r="AD59"/>
  <c r="AC59"/>
  <c r="AA59"/>
  <c r="Y59"/>
  <c r="X59"/>
  <c r="V59"/>
  <c r="T59"/>
  <c r="S59"/>
  <c r="Q59"/>
  <c r="O59"/>
  <c r="N59"/>
  <c r="L59"/>
  <c r="AU59" s="1"/>
  <c r="J59"/>
  <c r="I59"/>
  <c r="AW59" s="1"/>
  <c r="AY59" s="1"/>
  <c r="G59"/>
  <c r="AV52"/>
  <c r="AX52" s="1"/>
  <c r="AT52"/>
  <c r="AS52"/>
  <c r="AR52"/>
  <c r="AP52"/>
  <c r="AN52"/>
  <c r="AM52"/>
  <c r="AK52"/>
  <c r="AI52"/>
  <c r="AH52"/>
  <c r="AF52"/>
  <c r="AD52"/>
  <c r="AC52"/>
  <c r="AA52"/>
  <c r="Y52"/>
  <c r="X52"/>
  <c r="V52"/>
  <c r="T52"/>
  <c r="S52"/>
  <c r="Q52"/>
  <c r="O52"/>
  <c r="N52"/>
  <c r="L52"/>
  <c r="AU52" s="1"/>
  <c r="J52"/>
  <c r="I52"/>
  <c r="AW52" s="1"/>
  <c r="AY52" s="1"/>
  <c r="G52"/>
  <c r="AV12"/>
  <c r="AX12" s="1"/>
  <c r="AT12"/>
  <c r="AS12"/>
  <c r="AR12"/>
  <c r="AP12"/>
  <c r="AN12"/>
  <c r="AM12"/>
  <c r="AK12"/>
  <c r="AI12"/>
  <c r="AH12"/>
  <c r="AF12"/>
  <c r="AD12"/>
  <c r="AC12"/>
  <c r="AA12"/>
  <c r="Y12"/>
  <c r="X12"/>
  <c r="V12"/>
  <c r="T12"/>
  <c r="S12"/>
  <c r="Q12"/>
  <c r="O12"/>
  <c r="N12"/>
  <c r="L12"/>
  <c r="AU12" s="1"/>
  <c r="J12"/>
  <c r="I12"/>
  <c r="AW12" s="1"/>
  <c r="AY12" s="1"/>
  <c r="G12"/>
  <c r="AV13"/>
  <c r="AX13" s="1"/>
  <c r="AT13"/>
  <c r="AS13"/>
  <c r="AR13"/>
  <c r="AP13"/>
  <c r="AN13"/>
  <c r="AM13"/>
  <c r="AK13"/>
  <c r="AI13"/>
  <c r="AH13"/>
  <c r="AF13"/>
  <c r="AD13"/>
  <c r="AC13"/>
  <c r="AA13"/>
  <c r="Y13"/>
  <c r="X13"/>
  <c r="V13"/>
  <c r="T13"/>
  <c r="S13"/>
  <c r="Q13"/>
  <c r="O13"/>
  <c r="N13"/>
  <c r="L13"/>
  <c r="AU13" s="1"/>
  <c r="J13"/>
  <c r="I13"/>
  <c r="AW13" s="1"/>
  <c r="AY13" s="1"/>
  <c r="G13"/>
  <c r="AV8"/>
  <c r="AX8" s="1"/>
  <c r="AT8"/>
  <c r="AS8"/>
  <c r="AR8"/>
  <c r="AP8"/>
  <c r="AN8"/>
  <c r="AM8"/>
  <c r="AK8"/>
  <c r="AI8"/>
  <c r="AH8"/>
  <c r="AF8"/>
  <c r="AD8"/>
  <c r="AC8"/>
  <c r="AA8"/>
  <c r="Y8"/>
  <c r="X8"/>
  <c r="V8"/>
  <c r="T8"/>
  <c r="S8"/>
  <c r="Q8"/>
  <c r="O8"/>
  <c r="N8"/>
  <c r="L8"/>
  <c r="AU8" s="1"/>
  <c r="J8"/>
  <c r="I8"/>
  <c r="AW8" s="1"/>
  <c r="AY8" s="1"/>
  <c r="G8"/>
  <c r="AV21"/>
  <c r="AX21" s="1"/>
  <c r="AT21"/>
  <c r="AS21"/>
  <c r="AR21"/>
  <c r="AP21"/>
  <c r="AN21"/>
  <c r="AM21"/>
  <c r="AK21"/>
  <c r="AI21"/>
  <c r="AH21"/>
  <c r="AF21"/>
  <c r="AD21"/>
  <c r="AC21"/>
  <c r="AA21"/>
  <c r="Y21"/>
  <c r="X21"/>
  <c r="V21"/>
  <c r="T21"/>
  <c r="S21"/>
  <c r="Q21"/>
  <c r="O21"/>
  <c r="N21"/>
  <c r="L21"/>
  <c r="AU21" s="1"/>
  <c r="J21"/>
  <c r="I21"/>
  <c r="AW21" s="1"/>
  <c r="AY21" s="1"/>
  <c r="G21"/>
  <c r="AV31"/>
  <c r="AX31" s="1"/>
  <c r="AT31"/>
  <c r="AS31"/>
  <c r="AR31"/>
  <c r="AP31"/>
  <c r="AN31"/>
  <c r="AM31"/>
  <c r="AK31"/>
  <c r="AI31"/>
  <c r="AH31"/>
  <c r="AF31"/>
  <c r="AD31"/>
  <c r="AC31"/>
  <c r="AA31"/>
  <c r="Y31"/>
  <c r="X31"/>
  <c r="V31"/>
  <c r="T31"/>
  <c r="S31"/>
  <c r="Q31"/>
  <c r="O31"/>
  <c r="N31"/>
  <c r="L31"/>
  <c r="AU31" s="1"/>
  <c r="J31"/>
  <c r="I31"/>
  <c r="AW31" s="1"/>
  <c r="AY31" s="1"/>
  <c r="G31"/>
  <c r="AV16"/>
  <c r="AX16" s="1"/>
  <c r="AT16"/>
  <c r="AS16"/>
  <c r="AR16"/>
  <c r="AP16"/>
  <c r="AN16"/>
  <c r="AM16"/>
  <c r="AK16"/>
  <c r="AI16"/>
  <c r="AH16"/>
  <c r="AF16"/>
  <c r="AD16"/>
  <c r="AC16"/>
  <c r="AA16"/>
  <c r="Y16"/>
  <c r="X16"/>
  <c r="V16"/>
  <c r="T16"/>
  <c r="S16"/>
  <c r="Q16"/>
  <c r="O16"/>
  <c r="N16"/>
  <c r="L16"/>
  <c r="AU16" s="1"/>
  <c r="J16"/>
  <c r="I16"/>
  <c r="AW16" s="1"/>
  <c r="AY16" s="1"/>
  <c r="G16"/>
  <c r="AV33"/>
  <c r="AX33" s="1"/>
  <c r="AT33"/>
  <c r="AS33"/>
  <c r="AR33"/>
  <c r="AP33"/>
  <c r="AN33"/>
  <c r="AM33"/>
  <c r="AK33"/>
  <c r="AI33"/>
  <c r="AH33"/>
  <c r="AF33"/>
  <c r="AD33"/>
  <c r="AC33"/>
  <c r="AA33"/>
  <c r="Y33"/>
  <c r="X33"/>
  <c r="V33"/>
  <c r="T33"/>
  <c r="S33"/>
  <c r="Q33"/>
  <c r="O33"/>
  <c r="N33"/>
  <c r="L33"/>
  <c r="AU33" s="1"/>
  <c r="J33"/>
  <c r="I33"/>
  <c r="AW33" s="1"/>
  <c r="AY33" s="1"/>
  <c r="G33"/>
  <c r="AV43"/>
  <c r="AX43" s="1"/>
  <c r="AT43"/>
  <c r="AS43"/>
  <c r="AR43"/>
  <c r="AP43"/>
  <c r="AN43"/>
  <c r="AM43"/>
  <c r="AK43"/>
  <c r="AI43"/>
  <c r="AH43"/>
  <c r="AF43"/>
  <c r="AD43"/>
  <c r="AC43"/>
  <c r="AA43"/>
  <c r="Y43"/>
  <c r="X43"/>
  <c r="V43"/>
  <c r="T43"/>
  <c r="S43"/>
  <c r="Q43"/>
  <c r="O43"/>
  <c r="N43"/>
  <c r="L43"/>
  <c r="AU43" s="1"/>
  <c r="J43"/>
  <c r="I43"/>
  <c r="AW43" s="1"/>
  <c r="AY43" s="1"/>
  <c r="G43"/>
  <c r="AV75"/>
  <c r="AX75" s="1"/>
  <c r="AT75"/>
  <c r="AS75"/>
  <c r="AR75"/>
  <c r="AP75"/>
  <c r="AN75"/>
  <c r="AM75"/>
  <c r="AK75"/>
  <c r="AI75"/>
  <c r="AH75"/>
  <c r="AF75"/>
  <c r="AD75"/>
  <c r="AC75"/>
  <c r="AA75"/>
  <c r="Y75"/>
  <c r="X75"/>
  <c r="V75"/>
  <c r="T75"/>
  <c r="S75"/>
  <c r="Q75"/>
  <c r="O75"/>
  <c r="N75"/>
  <c r="L75"/>
  <c r="AU75" s="1"/>
  <c r="J75"/>
  <c r="I75"/>
  <c r="AW75" s="1"/>
  <c r="AY75" s="1"/>
  <c r="G75"/>
  <c r="AV68"/>
  <c r="AX68" s="1"/>
  <c r="AT68"/>
  <c r="AS68"/>
  <c r="AR68"/>
  <c r="AP68"/>
  <c r="AN68"/>
  <c r="AM68"/>
  <c r="AK68"/>
  <c r="AI68"/>
  <c r="AH68"/>
  <c r="AF68"/>
  <c r="AD68"/>
  <c r="AC68"/>
  <c r="AA68"/>
  <c r="Y68"/>
  <c r="X68"/>
  <c r="V68"/>
  <c r="T68"/>
  <c r="S68"/>
  <c r="Q68"/>
  <c r="O68"/>
  <c r="N68"/>
  <c r="L68"/>
  <c r="AU68" s="1"/>
  <c r="J68"/>
  <c r="I68"/>
  <c r="AW68" s="1"/>
  <c r="AY68" s="1"/>
  <c r="G68"/>
  <c r="AV39"/>
  <c r="AX39" s="1"/>
  <c r="AT39"/>
  <c r="AS39"/>
  <c r="AR39"/>
  <c r="AP39"/>
  <c r="AN39"/>
  <c r="AM39"/>
  <c r="AK39"/>
  <c r="AI39"/>
  <c r="AH39"/>
  <c r="AF39"/>
  <c r="AD39"/>
  <c r="AC39"/>
  <c r="AA39"/>
  <c r="Y39"/>
  <c r="X39"/>
  <c r="V39"/>
  <c r="T39"/>
  <c r="S39"/>
  <c r="Q39"/>
  <c r="O39"/>
  <c r="N39"/>
  <c r="L39"/>
  <c r="AU39" s="1"/>
  <c r="J39"/>
  <c r="I39"/>
  <c r="AW39" s="1"/>
  <c r="AY39" s="1"/>
  <c r="G39"/>
  <c r="AV95"/>
  <c r="AX95" s="1"/>
  <c r="AT95"/>
  <c r="AS95"/>
  <c r="AR95"/>
  <c r="AP95"/>
  <c r="AN95"/>
  <c r="AM95"/>
  <c r="AK95"/>
  <c r="AI95"/>
  <c r="AH95"/>
  <c r="AF95"/>
  <c r="AD95"/>
  <c r="AC95"/>
  <c r="AA95"/>
  <c r="Y95"/>
  <c r="X95"/>
  <c r="V95"/>
  <c r="T95"/>
  <c r="S95"/>
  <c r="Q95"/>
  <c r="O95"/>
  <c r="N95"/>
  <c r="L95"/>
  <c r="AU95" s="1"/>
  <c r="J95"/>
  <c r="I95"/>
  <c r="AW95" s="1"/>
  <c r="AY95" s="1"/>
  <c r="G95"/>
  <c r="AV27"/>
  <c r="AX27" s="1"/>
  <c r="AT27"/>
  <c r="AS27"/>
  <c r="AR27"/>
  <c r="AP27"/>
  <c r="AN27"/>
  <c r="AM27"/>
  <c r="AK27"/>
  <c r="AI27"/>
  <c r="AH27"/>
  <c r="AF27"/>
  <c r="AD27"/>
  <c r="AC27"/>
  <c r="AA27"/>
  <c r="Y27"/>
  <c r="X27"/>
  <c r="V27"/>
  <c r="T27"/>
  <c r="S27"/>
  <c r="Q27"/>
  <c r="O27"/>
  <c r="N27"/>
  <c r="L27"/>
  <c r="AU27" s="1"/>
  <c r="J27"/>
  <c r="I27"/>
  <c r="AW27" s="1"/>
  <c r="AY27" s="1"/>
  <c r="G27"/>
  <c r="AV42"/>
  <c r="AX42" s="1"/>
  <c r="AT42"/>
  <c r="AS42"/>
  <c r="AR42"/>
  <c r="AP42"/>
  <c r="AN42"/>
  <c r="AM42"/>
  <c r="AK42"/>
  <c r="AI42"/>
  <c r="AH42"/>
  <c r="AF42"/>
  <c r="AD42"/>
  <c r="AC42"/>
  <c r="AA42"/>
  <c r="Y42"/>
  <c r="X42"/>
  <c r="V42"/>
  <c r="T42"/>
  <c r="S42"/>
  <c r="Q42"/>
  <c r="O42"/>
  <c r="N42"/>
  <c r="L42"/>
  <c r="AU42" s="1"/>
  <c r="J42"/>
  <c r="I42"/>
  <c r="AW42" s="1"/>
  <c r="AY42" s="1"/>
  <c r="G42"/>
  <c r="AV40"/>
  <c r="AX40" s="1"/>
  <c r="AT40"/>
  <c r="AS40"/>
  <c r="AR40"/>
  <c r="AP40"/>
  <c r="AN40"/>
  <c r="AM40"/>
  <c r="AK40"/>
  <c r="AI40"/>
  <c r="AH40"/>
  <c r="AF40"/>
  <c r="AD40"/>
  <c r="AC40"/>
  <c r="AA40"/>
  <c r="Y40"/>
  <c r="X40"/>
  <c r="V40"/>
  <c r="T40"/>
  <c r="S40"/>
  <c r="Q40"/>
  <c r="O40"/>
  <c r="N40"/>
  <c r="L40"/>
  <c r="AU40" s="1"/>
  <c r="J40"/>
  <c r="I40"/>
  <c r="AW40" s="1"/>
  <c r="AY40" s="1"/>
  <c r="G40"/>
  <c r="AV44"/>
  <c r="AX44" s="1"/>
  <c r="AT44"/>
  <c r="AS44"/>
  <c r="AR44"/>
  <c r="AP44"/>
  <c r="AN44"/>
  <c r="AM44"/>
  <c r="AK44"/>
  <c r="AI44"/>
  <c r="AH44"/>
  <c r="AF44"/>
  <c r="AD44"/>
  <c r="AC44"/>
  <c r="AA44"/>
  <c r="Y44"/>
  <c r="X44"/>
  <c r="V44"/>
  <c r="T44"/>
  <c r="S44"/>
  <c r="Q44"/>
  <c r="O44"/>
  <c r="N44"/>
  <c r="L44"/>
  <c r="AU44" s="1"/>
  <c r="J44"/>
  <c r="I44"/>
  <c r="AW44" s="1"/>
  <c r="AY44" s="1"/>
  <c r="G44"/>
  <c r="AV91"/>
  <c r="AX91" s="1"/>
  <c r="AT91"/>
  <c r="AS91"/>
  <c r="AR91"/>
  <c r="AP91"/>
  <c r="AN91"/>
  <c r="AM91"/>
  <c r="AK91"/>
  <c r="AI91"/>
  <c r="AH91"/>
  <c r="AF91"/>
  <c r="AD91"/>
  <c r="AC91"/>
  <c r="AA91"/>
  <c r="Y91"/>
  <c r="X91"/>
  <c r="V91"/>
  <c r="T91"/>
  <c r="S91"/>
  <c r="Q91"/>
  <c r="O91"/>
  <c r="N91"/>
  <c r="L91"/>
  <c r="AU91" s="1"/>
  <c r="J91"/>
  <c r="I91"/>
  <c r="AW91" s="1"/>
  <c r="AY91" s="1"/>
  <c r="G91"/>
  <c r="AV96"/>
  <c r="AX96" s="1"/>
  <c r="AT96"/>
  <c r="AS96"/>
  <c r="AR96"/>
  <c r="AP96"/>
  <c r="AN96"/>
  <c r="AM96"/>
  <c r="AK96"/>
  <c r="AI96"/>
  <c r="AH96"/>
  <c r="AF96"/>
  <c r="AD96"/>
  <c r="AC96"/>
  <c r="AA96"/>
  <c r="Y96"/>
  <c r="X96"/>
  <c r="V96"/>
  <c r="T96"/>
  <c r="S96"/>
  <c r="Q96"/>
  <c r="O96"/>
  <c r="N96"/>
  <c r="L96"/>
  <c r="AU96" s="1"/>
  <c r="J96"/>
  <c r="I96"/>
  <c r="AW96" s="1"/>
  <c r="AY96" s="1"/>
  <c r="G96"/>
  <c r="AV45"/>
  <c r="AX45" s="1"/>
  <c r="AT45"/>
  <c r="AR45"/>
  <c r="AP45"/>
  <c r="AN45"/>
  <c r="AM45"/>
  <c r="AK45"/>
  <c r="AI45"/>
  <c r="AH45"/>
  <c r="AF45"/>
  <c r="AD45"/>
  <c r="AC45"/>
  <c r="AA45"/>
  <c r="Y45"/>
  <c r="X45"/>
  <c r="V45"/>
  <c r="T45"/>
  <c r="S45"/>
  <c r="Q45"/>
  <c r="O45"/>
  <c r="N45"/>
  <c r="AW45" s="1"/>
  <c r="L45"/>
  <c r="J45"/>
  <c r="I45"/>
  <c r="G45"/>
  <c r="AU45" s="1"/>
  <c r="AV17"/>
  <c r="AT17"/>
  <c r="AX17" s="1"/>
  <c r="AS17"/>
  <c r="AR17"/>
  <c r="AP17"/>
  <c r="AN17"/>
  <c r="AM17"/>
  <c r="AK17"/>
  <c r="AI17"/>
  <c r="AH17"/>
  <c r="AF17"/>
  <c r="AD17"/>
  <c r="AC17"/>
  <c r="AA17"/>
  <c r="Y17"/>
  <c r="X17"/>
  <c r="V17"/>
  <c r="T17"/>
  <c r="S17"/>
  <c r="Q17"/>
  <c r="O17"/>
  <c r="N17"/>
  <c r="L17"/>
  <c r="J17"/>
  <c r="I17"/>
  <c r="G17"/>
  <c r="AU17" s="1"/>
  <c r="AV38"/>
  <c r="AT38"/>
  <c r="AS38"/>
  <c r="AR38"/>
  <c r="AP38"/>
  <c r="AN38"/>
  <c r="AM38"/>
  <c r="AK38"/>
  <c r="AI38"/>
  <c r="AH38"/>
  <c r="AF38"/>
  <c r="AD38"/>
  <c r="AC38"/>
  <c r="AA38"/>
  <c r="Y38"/>
  <c r="X38"/>
  <c r="V38"/>
  <c r="T38"/>
  <c r="S38"/>
  <c r="Q38"/>
  <c r="O38"/>
  <c r="N38"/>
  <c r="L38"/>
  <c r="J38"/>
  <c r="I38"/>
  <c r="G38"/>
  <c r="AU38" s="1"/>
  <c r="AV35"/>
  <c r="AT35"/>
  <c r="AX35" s="1"/>
  <c r="AS35"/>
  <c r="AR35"/>
  <c r="AP35"/>
  <c r="AN35"/>
  <c r="AM35"/>
  <c r="AK35"/>
  <c r="AI35"/>
  <c r="AH35"/>
  <c r="AF35"/>
  <c r="AD35"/>
  <c r="AC35"/>
  <c r="AA35"/>
  <c r="Y35"/>
  <c r="X35"/>
  <c r="V35"/>
  <c r="T35"/>
  <c r="S35"/>
  <c r="Q35"/>
  <c r="O35"/>
  <c r="N35"/>
  <c r="L35"/>
  <c r="J35"/>
  <c r="I35"/>
  <c r="G35"/>
  <c r="AU35" s="1"/>
  <c r="AV71"/>
  <c r="AT71"/>
  <c r="AS71"/>
  <c r="AR71"/>
  <c r="AP71"/>
  <c r="AN71"/>
  <c r="AM71"/>
  <c r="AK71"/>
  <c r="AI71"/>
  <c r="AH71"/>
  <c r="AF71"/>
  <c r="AD71"/>
  <c r="AC71"/>
  <c r="AA71"/>
  <c r="Y71"/>
  <c r="X71"/>
  <c r="V71"/>
  <c r="T71"/>
  <c r="S71"/>
  <c r="Q71"/>
  <c r="O71"/>
  <c r="N71"/>
  <c r="L71"/>
  <c r="J71"/>
  <c r="I71"/>
  <c r="G71"/>
  <c r="AU71" s="1"/>
  <c r="AV76"/>
  <c r="AT76"/>
  <c r="AX76" s="1"/>
  <c r="AS76"/>
  <c r="AR76"/>
  <c r="AP76"/>
  <c r="AN76"/>
  <c r="AM76"/>
  <c r="AK76"/>
  <c r="AI76"/>
  <c r="AH76"/>
  <c r="AF76"/>
  <c r="AD76"/>
  <c r="AC76"/>
  <c r="AA76"/>
  <c r="Y76"/>
  <c r="X76"/>
  <c r="V76"/>
  <c r="T76"/>
  <c r="S76"/>
  <c r="Q76"/>
  <c r="O76"/>
  <c r="N76"/>
  <c r="L76"/>
  <c r="J76"/>
  <c r="I76"/>
  <c r="G76"/>
  <c r="AU76" s="1"/>
  <c r="AV10"/>
  <c r="AT10"/>
  <c r="AS10"/>
  <c r="AR10"/>
  <c r="AP10"/>
  <c r="AN10"/>
  <c r="AM10"/>
  <c r="AK10"/>
  <c r="AI10"/>
  <c r="AH10"/>
  <c r="AF10"/>
  <c r="AD10"/>
  <c r="AC10"/>
  <c r="AA10"/>
  <c r="Y10"/>
  <c r="X10"/>
  <c r="V10"/>
  <c r="T10"/>
  <c r="S10"/>
  <c r="Q10"/>
  <c r="O10"/>
  <c r="N10"/>
  <c r="L10"/>
  <c r="J10"/>
  <c r="I10"/>
  <c r="G10"/>
  <c r="AU10" s="1"/>
  <c r="AV69"/>
  <c r="AT69"/>
  <c r="AX69" s="1"/>
  <c r="AS69"/>
  <c r="AR69"/>
  <c r="AP69"/>
  <c r="AN69"/>
  <c r="AM69"/>
  <c r="AK69"/>
  <c r="AI69"/>
  <c r="AH69"/>
  <c r="AF69"/>
  <c r="AD69"/>
  <c r="AC69"/>
  <c r="AA69"/>
  <c r="Y69"/>
  <c r="X69"/>
  <c r="V69"/>
  <c r="T69"/>
  <c r="S69"/>
  <c r="Q69"/>
  <c r="O69"/>
  <c r="N69"/>
  <c r="L69"/>
  <c r="J69"/>
  <c r="I69"/>
  <c r="G69"/>
  <c r="AU69" s="1"/>
  <c r="T7" i="53"/>
  <c r="U7"/>
  <c r="T8"/>
  <c r="U8"/>
  <c r="T9"/>
  <c r="U9"/>
  <c r="T10"/>
  <c r="U10"/>
  <c r="T11"/>
  <c r="U11"/>
  <c r="T12"/>
  <c r="U12"/>
  <c r="T13"/>
  <c r="V13" s="1"/>
  <c r="U13"/>
  <c r="T14"/>
  <c r="V14" s="1"/>
  <c r="U14"/>
  <c r="T15"/>
  <c r="V15" s="1"/>
  <c r="U15"/>
  <c r="T16"/>
  <c r="V16" s="1"/>
  <c r="U16"/>
  <c r="T17"/>
  <c r="V17" s="1"/>
  <c r="U17"/>
  <c r="T18"/>
  <c r="V18" s="1"/>
  <c r="U18"/>
  <c r="T19"/>
  <c r="V19" s="1"/>
  <c r="U19"/>
  <c r="T20"/>
  <c r="V20" s="1"/>
  <c r="U20"/>
  <c r="T21"/>
  <c r="V21" s="1"/>
  <c r="U21"/>
  <c r="T22"/>
  <c r="V22" s="1"/>
  <c r="U22"/>
  <c r="T23"/>
  <c r="V23" s="1"/>
  <c r="U23"/>
  <c r="T24"/>
  <c r="V24" s="1"/>
  <c r="U24"/>
  <c r="T25"/>
  <c r="V25" s="1"/>
  <c r="U25"/>
  <c r="T26"/>
  <c r="V26" s="1"/>
  <c r="U26"/>
  <c r="T27"/>
  <c r="V27" s="1"/>
  <c r="U27"/>
  <c r="T28"/>
  <c r="V28" s="1"/>
  <c r="U28"/>
  <c r="T29"/>
  <c r="V29" s="1"/>
  <c r="U29"/>
  <c r="T30"/>
  <c r="V30" s="1"/>
  <c r="U30"/>
  <c r="T31"/>
  <c r="V31" s="1"/>
  <c r="U31"/>
  <c r="T32"/>
  <c r="V32" s="1"/>
  <c r="U32"/>
  <c r="T33"/>
  <c r="V33" s="1"/>
  <c r="U33"/>
  <c r="T34"/>
  <c r="V34" s="1"/>
  <c r="U34"/>
  <c r="T35"/>
  <c r="V35" s="1"/>
  <c r="U35"/>
  <c r="T36"/>
  <c r="V36" s="1"/>
  <c r="U36"/>
  <c r="T37"/>
  <c r="V37" s="1"/>
  <c r="U37"/>
  <c r="T38"/>
  <c r="V38" s="1"/>
  <c r="U38"/>
  <c r="T39"/>
  <c r="V39" s="1"/>
  <c r="U39"/>
  <c r="T40"/>
  <c r="V40" s="1"/>
  <c r="U40"/>
  <c r="T41"/>
  <c r="V41" s="1"/>
  <c r="U41"/>
  <c r="T42"/>
  <c r="V42" s="1"/>
  <c r="U42"/>
  <c r="T43"/>
  <c r="V43" s="1"/>
  <c r="U43"/>
  <c r="T44"/>
  <c r="V44" s="1"/>
  <c r="U44"/>
  <c r="T45"/>
  <c r="V45" s="1"/>
  <c r="U45"/>
  <c r="T46"/>
  <c r="V46" s="1"/>
  <c r="U46"/>
  <c r="T47"/>
  <c r="V47" s="1"/>
  <c r="U47"/>
  <c r="T48"/>
  <c r="V48" s="1"/>
  <c r="U48"/>
  <c r="T49"/>
  <c r="V49" s="1"/>
  <c r="U49"/>
  <c r="T50"/>
  <c r="V50" s="1"/>
  <c r="U50"/>
  <c r="T51"/>
  <c r="V51" s="1"/>
  <c r="U51"/>
  <c r="T52"/>
  <c r="V52" s="1"/>
  <c r="U52"/>
  <c r="T53"/>
  <c r="V53" s="1"/>
  <c r="U53"/>
  <c r="T54"/>
  <c r="V54" s="1"/>
  <c r="U54"/>
  <c r="T55"/>
  <c r="V55" s="1"/>
  <c r="U55"/>
  <c r="T56"/>
  <c r="V56" s="1"/>
  <c r="U56"/>
  <c r="T57"/>
  <c r="V57" s="1"/>
  <c r="U57"/>
  <c r="T58"/>
  <c r="V58" s="1"/>
  <c r="U58"/>
  <c r="T59"/>
  <c r="V59" s="1"/>
  <c r="U59"/>
  <c r="T60"/>
  <c r="V60" s="1"/>
  <c r="U60"/>
  <c r="T61"/>
  <c r="V61" s="1"/>
  <c r="U61"/>
  <c r="T62"/>
  <c r="V62" s="1"/>
  <c r="U62"/>
  <c r="T63"/>
  <c r="V63" s="1"/>
  <c r="U63"/>
  <c r="T64"/>
  <c r="V64" s="1"/>
  <c r="U64"/>
  <c r="T65"/>
  <c r="V65" s="1"/>
  <c r="U65"/>
  <c r="T66"/>
  <c r="U66"/>
  <c r="T67"/>
  <c r="U67"/>
  <c r="T68"/>
  <c r="U68"/>
  <c r="T69"/>
  <c r="V69" s="1"/>
  <c r="U69"/>
  <c r="T70"/>
  <c r="U70"/>
  <c r="T71"/>
  <c r="U71"/>
  <c r="T72"/>
  <c r="U72"/>
  <c r="T73"/>
  <c r="V73" s="1"/>
  <c r="U73"/>
  <c r="T74"/>
  <c r="U74"/>
  <c r="T75"/>
  <c r="U75"/>
  <c r="T76"/>
  <c r="U76"/>
  <c r="T77"/>
  <c r="V77" s="1"/>
  <c r="U77"/>
  <c r="T78"/>
  <c r="U78"/>
  <c r="T79"/>
  <c r="U79"/>
  <c r="T80"/>
  <c r="U80"/>
  <c r="T81"/>
  <c r="V81" s="1"/>
  <c r="U81"/>
  <c r="T82"/>
  <c r="U82"/>
  <c r="T83"/>
  <c r="U83"/>
  <c r="T84"/>
  <c r="U84"/>
  <c r="T85"/>
  <c r="V85" s="1"/>
  <c r="U85"/>
  <c r="T86"/>
  <c r="U86"/>
  <c r="T87"/>
  <c r="U87"/>
  <c r="T88"/>
  <c r="U88"/>
  <c r="T89"/>
  <c r="V89" s="1"/>
  <c r="U89"/>
  <c r="T90"/>
  <c r="U90"/>
  <c r="T91"/>
  <c r="U91"/>
  <c r="U6"/>
  <c r="T6"/>
  <c r="V91"/>
  <c r="S91"/>
  <c r="P91"/>
  <c r="M91"/>
  <c r="J91"/>
  <c r="G91"/>
  <c r="S90"/>
  <c r="P90"/>
  <c r="M90"/>
  <c r="J90"/>
  <c r="G90"/>
  <c r="S89"/>
  <c r="P89"/>
  <c r="M89"/>
  <c r="J89"/>
  <c r="G89"/>
  <c r="S88"/>
  <c r="P88"/>
  <c r="M88"/>
  <c r="J88"/>
  <c r="G88"/>
  <c r="V87"/>
  <c r="S87"/>
  <c r="P87"/>
  <c r="M87"/>
  <c r="J87"/>
  <c r="G87"/>
  <c r="S86"/>
  <c r="P86"/>
  <c r="M86"/>
  <c r="J86"/>
  <c r="G86"/>
  <c r="S85"/>
  <c r="P85"/>
  <c r="M85"/>
  <c r="J85"/>
  <c r="G85"/>
  <c r="S84"/>
  <c r="P84"/>
  <c r="M84"/>
  <c r="J84"/>
  <c r="G84"/>
  <c r="V83"/>
  <c r="S83"/>
  <c r="P83"/>
  <c r="M83"/>
  <c r="J83"/>
  <c r="G83"/>
  <c r="S82"/>
  <c r="P82"/>
  <c r="M82"/>
  <c r="J82"/>
  <c r="G82"/>
  <c r="S81"/>
  <c r="P81"/>
  <c r="M81"/>
  <c r="J81"/>
  <c r="G81"/>
  <c r="S80"/>
  <c r="P80"/>
  <c r="M80"/>
  <c r="J80"/>
  <c r="G80"/>
  <c r="V79"/>
  <c r="S79"/>
  <c r="P79"/>
  <c r="M79"/>
  <c r="J79"/>
  <c r="G79"/>
  <c r="S78"/>
  <c r="P78"/>
  <c r="M78"/>
  <c r="J78"/>
  <c r="G78"/>
  <c r="S77"/>
  <c r="P77"/>
  <c r="M77"/>
  <c r="J77"/>
  <c r="G77"/>
  <c r="S76"/>
  <c r="P76"/>
  <c r="M76"/>
  <c r="J76"/>
  <c r="G76"/>
  <c r="V75"/>
  <c r="S75"/>
  <c r="P75"/>
  <c r="M75"/>
  <c r="J75"/>
  <c r="G75"/>
  <c r="S74"/>
  <c r="P74"/>
  <c r="M74"/>
  <c r="J74"/>
  <c r="G74"/>
  <c r="S73"/>
  <c r="P73"/>
  <c r="M73"/>
  <c r="J73"/>
  <c r="G73"/>
  <c r="S72"/>
  <c r="P72"/>
  <c r="M72"/>
  <c r="J72"/>
  <c r="G72"/>
  <c r="V71"/>
  <c r="S71"/>
  <c r="P71"/>
  <c r="M71"/>
  <c r="J71"/>
  <c r="G71"/>
  <c r="S70"/>
  <c r="P70"/>
  <c r="M70"/>
  <c r="J70"/>
  <c r="G70"/>
  <c r="S69"/>
  <c r="P69"/>
  <c r="M69"/>
  <c r="J69"/>
  <c r="G69"/>
  <c r="S68"/>
  <c r="P68"/>
  <c r="M68"/>
  <c r="J68"/>
  <c r="G68"/>
  <c r="V67"/>
  <c r="S67"/>
  <c r="P67"/>
  <c r="M67"/>
  <c r="J67"/>
  <c r="G67"/>
  <c r="S66"/>
  <c r="P66"/>
  <c r="M66"/>
  <c r="J66"/>
  <c r="G66"/>
  <c r="S65"/>
  <c r="P65"/>
  <c r="M65"/>
  <c r="J65"/>
  <c r="G65"/>
  <c r="S64"/>
  <c r="P64"/>
  <c r="M64"/>
  <c r="J64"/>
  <c r="G64"/>
  <c r="S63"/>
  <c r="P63"/>
  <c r="M63"/>
  <c r="J63"/>
  <c r="G63"/>
  <c r="S62"/>
  <c r="P62"/>
  <c r="M62"/>
  <c r="J62"/>
  <c r="G62"/>
  <c r="S61"/>
  <c r="P61"/>
  <c r="M61"/>
  <c r="J61"/>
  <c r="G61"/>
  <c r="S60"/>
  <c r="P60"/>
  <c r="M60"/>
  <c r="J60"/>
  <c r="G60"/>
  <c r="S59"/>
  <c r="P59"/>
  <c r="M59"/>
  <c r="J59"/>
  <c r="G59"/>
  <c r="S58"/>
  <c r="P58"/>
  <c r="M58"/>
  <c r="J58"/>
  <c r="G58"/>
  <c r="S57"/>
  <c r="P57"/>
  <c r="M57"/>
  <c r="J57"/>
  <c r="G57"/>
  <c r="S56"/>
  <c r="P56"/>
  <c r="M56"/>
  <c r="J56"/>
  <c r="G56"/>
  <c r="S55"/>
  <c r="P55"/>
  <c r="M55"/>
  <c r="J55"/>
  <c r="G55"/>
  <c r="S54"/>
  <c r="P54"/>
  <c r="M54"/>
  <c r="J54"/>
  <c r="G54"/>
  <c r="S53"/>
  <c r="P53"/>
  <c r="M53"/>
  <c r="J53"/>
  <c r="G53"/>
  <c r="S52"/>
  <c r="P52"/>
  <c r="M52"/>
  <c r="J52"/>
  <c r="G52"/>
  <c r="S51"/>
  <c r="P51"/>
  <c r="M51"/>
  <c r="J51"/>
  <c r="G51"/>
  <c r="S50"/>
  <c r="P50"/>
  <c r="M50"/>
  <c r="J50"/>
  <c r="G50"/>
  <c r="S49"/>
  <c r="P49"/>
  <c r="M49"/>
  <c r="J49"/>
  <c r="G49"/>
  <c r="S48"/>
  <c r="P48"/>
  <c r="M48"/>
  <c r="J48"/>
  <c r="G48"/>
  <c r="S47"/>
  <c r="P47"/>
  <c r="M47"/>
  <c r="J47"/>
  <c r="G47"/>
  <c r="S46"/>
  <c r="P46"/>
  <c r="M46"/>
  <c r="J46"/>
  <c r="G46"/>
  <c r="S45"/>
  <c r="P45"/>
  <c r="M45"/>
  <c r="J45"/>
  <c r="G45"/>
  <c r="S44"/>
  <c r="P44"/>
  <c r="M44"/>
  <c r="J44"/>
  <c r="G44"/>
  <c r="S43"/>
  <c r="P43"/>
  <c r="M43"/>
  <c r="J43"/>
  <c r="G43"/>
  <c r="S42"/>
  <c r="P42"/>
  <c r="M42"/>
  <c r="J42"/>
  <c r="G42"/>
  <c r="S41"/>
  <c r="P41"/>
  <c r="M41"/>
  <c r="J41"/>
  <c r="G41"/>
  <c r="S40"/>
  <c r="P40"/>
  <c r="M40"/>
  <c r="J40"/>
  <c r="G40"/>
  <c r="S39"/>
  <c r="P39"/>
  <c r="M39"/>
  <c r="J39"/>
  <c r="G39"/>
  <c r="S38"/>
  <c r="P38"/>
  <c r="M38"/>
  <c r="J38"/>
  <c r="G38"/>
  <c r="S37"/>
  <c r="P37"/>
  <c r="M37"/>
  <c r="J37"/>
  <c r="G37"/>
  <c r="S36"/>
  <c r="P36"/>
  <c r="M36"/>
  <c r="J36"/>
  <c r="G36"/>
  <c r="S35"/>
  <c r="P35"/>
  <c r="M35"/>
  <c r="J35"/>
  <c r="G35"/>
  <c r="S34"/>
  <c r="P34"/>
  <c r="M34"/>
  <c r="J34"/>
  <c r="G34"/>
  <c r="S33"/>
  <c r="P33"/>
  <c r="M33"/>
  <c r="J33"/>
  <c r="G33"/>
  <c r="S32"/>
  <c r="P32"/>
  <c r="M32"/>
  <c r="J32"/>
  <c r="G32"/>
  <c r="S31"/>
  <c r="P31"/>
  <c r="M31"/>
  <c r="J31"/>
  <c r="G31"/>
  <c r="S30"/>
  <c r="P30"/>
  <c r="M30"/>
  <c r="J30"/>
  <c r="G30"/>
  <c r="S29"/>
  <c r="P29"/>
  <c r="M29"/>
  <c r="J29"/>
  <c r="G29"/>
  <c r="S28"/>
  <c r="P28"/>
  <c r="M28"/>
  <c r="J28"/>
  <c r="G28"/>
  <c r="S27"/>
  <c r="P27"/>
  <c r="M27"/>
  <c r="J27"/>
  <c r="G27"/>
  <c r="S26"/>
  <c r="P26"/>
  <c r="M26"/>
  <c r="J26"/>
  <c r="G26"/>
  <c r="S25"/>
  <c r="P25"/>
  <c r="M25"/>
  <c r="J25"/>
  <c r="G25"/>
  <c r="S24"/>
  <c r="P24"/>
  <c r="M24"/>
  <c r="J24"/>
  <c r="G24"/>
  <c r="S23"/>
  <c r="P23"/>
  <c r="M23"/>
  <c r="J23"/>
  <c r="G23"/>
  <c r="S22"/>
  <c r="P22"/>
  <c r="M22"/>
  <c r="J22"/>
  <c r="G22"/>
  <c r="S21"/>
  <c r="P21"/>
  <c r="M21"/>
  <c r="J21"/>
  <c r="G21"/>
  <c r="S20"/>
  <c r="P20"/>
  <c r="M20"/>
  <c r="J20"/>
  <c r="G20"/>
  <c r="S19"/>
  <c r="P19"/>
  <c r="M19"/>
  <c r="J19"/>
  <c r="G19"/>
  <c r="S18"/>
  <c r="P18"/>
  <c r="M18"/>
  <c r="J18"/>
  <c r="G18"/>
  <c r="S17"/>
  <c r="P17"/>
  <c r="M17"/>
  <c r="J17"/>
  <c r="G17"/>
  <c r="S16"/>
  <c r="P16"/>
  <c r="M16"/>
  <c r="J16"/>
  <c r="G16"/>
  <c r="S15"/>
  <c r="P15"/>
  <c r="M15"/>
  <c r="J15"/>
  <c r="G15"/>
  <c r="S14"/>
  <c r="P14"/>
  <c r="M14"/>
  <c r="J14"/>
  <c r="G14"/>
  <c r="S13"/>
  <c r="P13"/>
  <c r="M13"/>
  <c r="J13"/>
  <c r="G13"/>
  <c r="S12"/>
  <c r="P12"/>
  <c r="M12"/>
  <c r="J12"/>
  <c r="G12"/>
  <c r="S11"/>
  <c r="P11"/>
  <c r="M11"/>
  <c r="J11"/>
  <c r="G11"/>
  <c r="S10"/>
  <c r="P10"/>
  <c r="M10"/>
  <c r="J10"/>
  <c r="G10"/>
  <c r="S9"/>
  <c r="P9"/>
  <c r="M9"/>
  <c r="J9"/>
  <c r="G9"/>
  <c r="S8"/>
  <c r="P8"/>
  <c r="M8"/>
  <c r="J8"/>
  <c r="G8"/>
  <c r="S7"/>
  <c r="P7"/>
  <c r="M7"/>
  <c r="J7"/>
  <c r="G7"/>
  <c r="S6"/>
  <c r="P6"/>
  <c r="M6"/>
  <c r="J6"/>
  <c r="G6"/>
  <c r="AD91" i="52"/>
  <c r="AC91"/>
  <c r="AB91"/>
  <c r="Y91"/>
  <c r="V91"/>
  <c r="S91"/>
  <c r="P91"/>
  <c r="M91"/>
  <c r="J91"/>
  <c r="G91"/>
  <c r="AD90"/>
  <c r="AC90"/>
  <c r="AB90"/>
  <c r="Y90"/>
  <c r="V90"/>
  <c r="S90"/>
  <c r="P90"/>
  <c r="M90"/>
  <c r="J90"/>
  <c r="G90"/>
  <c r="AD89"/>
  <c r="AC89"/>
  <c r="AB89"/>
  <c r="Y89"/>
  <c r="V89"/>
  <c r="S89"/>
  <c r="P89"/>
  <c r="M89"/>
  <c r="J89"/>
  <c r="G89"/>
  <c r="AD88"/>
  <c r="AC88"/>
  <c r="AB88"/>
  <c r="Y88"/>
  <c r="V88"/>
  <c r="S88"/>
  <c r="P88"/>
  <c r="M88"/>
  <c r="J88"/>
  <c r="G88"/>
  <c r="AD87"/>
  <c r="AC87"/>
  <c r="AB87"/>
  <c r="Y87"/>
  <c r="V87"/>
  <c r="S87"/>
  <c r="P87"/>
  <c r="M87"/>
  <c r="J87"/>
  <c r="G87"/>
  <c r="AD86"/>
  <c r="AC86"/>
  <c r="AB86"/>
  <c r="Y86"/>
  <c r="V86"/>
  <c r="S86"/>
  <c r="P86"/>
  <c r="M86"/>
  <c r="J86"/>
  <c r="G86"/>
  <c r="AD85"/>
  <c r="AC85"/>
  <c r="AB85"/>
  <c r="Y85"/>
  <c r="V85"/>
  <c r="S85"/>
  <c r="P85"/>
  <c r="M85"/>
  <c r="J85"/>
  <c r="G85"/>
  <c r="AD84"/>
  <c r="AC84"/>
  <c r="AB84"/>
  <c r="Y84"/>
  <c r="V84"/>
  <c r="S84"/>
  <c r="P84"/>
  <c r="M84"/>
  <c r="J84"/>
  <c r="G84"/>
  <c r="AD83"/>
  <c r="AC83"/>
  <c r="AB83"/>
  <c r="Y83"/>
  <c r="V83"/>
  <c r="S83"/>
  <c r="P83"/>
  <c r="M83"/>
  <c r="J83"/>
  <c r="G83"/>
  <c r="AD82"/>
  <c r="AC82"/>
  <c r="AB82"/>
  <c r="Y82"/>
  <c r="V82"/>
  <c r="S82"/>
  <c r="P82"/>
  <c r="M82"/>
  <c r="J82"/>
  <c r="G82"/>
  <c r="AD81"/>
  <c r="AC81"/>
  <c r="AB81"/>
  <c r="Y81"/>
  <c r="V81"/>
  <c r="S81"/>
  <c r="P81"/>
  <c r="M81"/>
  <c r="J81"/>
  <c r="G81"/>
  <c r="AD80"/>
  <c r="AC80"/>
  <c r="AB80"/>
  <c r="Y80"/>
  <c r="V80"/>
  <c r="S80"/>
  <c r="P80"/>
  <c r="M80"/>
  <c r="J80"/>
  <c r="G80"/>
  <c r="AD79"/>
  <c r="AC79"/>
  <c r="AB79"/>
  <c r="Y79"/>
  <c r="V79"/>
  <c r="S79"/>
  <c r="P79"/>
  <c r="M79"/>
  <c r="J79"/>
  <c r="G79"/>
  <c r="AD78"/>
  <c r="AC78"/>
  <c r="AB78"/>
  <c r="Y78"/>
  <c r="V78"/>
  <c r="S78"/>
  <c r="P78"/>
  <c r="M78"/>
  <c r="J78"/>
  <c r="G78"/>
  <c r="AD77"/>
  <c r="AC77"/>
  <c r="AB77"/>
  <c r="Y77"/>
  <c r="V77"/>
  <c r="S77"/>
  <c r="P77"/>
  <c r="M77"/>
  <c r="J77"/>
  <c r="G77"/>
  <c r="AD76"/>
  <c r="AC76"/>
  <c r="AB76"/>
  <c r="Y76"/>
  <c r="V76"/>
  <c r="S76"/>
  <c r="P76"/>
  <c r="M76"/>
  <c r="J76"/>
  <c r="G76"/>
  <c r="AD75"/>
  <c r="AC75"/>
  <c r="AB75"/>
  <c r="Y75"/>
  <c r="V75"/>
  <c r="S75"/>
  <c r="P75"/>
  <c r="M75"/>
  <c r="J75"/>
  <c r="G75"/>
  <c r="AD74"/>
  <c r="AC74"/>
  <c r="AB74"/>
  <c r="Y74"/>
  <c r="V74"/>
  <c r="S74"/>
  <c r="P74"/>
  <c r="M74"/>
  <c r="J74"/>
  <c r="G74"/>
  <c r="AD73"/>
  <c r="AC73"/>
  <c r="AB73"/>
  <c r="Y73"/>
  <c r="V73"/>
  <c r="S73"/>
  <c r="P73"/>
  <c r="M73"/>
  <c r="J73"/>
  <c r="G73"/>
  <c r="AD72"/>
  <c r="AC72"/>
  <c r="AB72"/>
  <c r="Y72"/>
  <c r="V72"/>
  <c r="S72"/>
  <c r="P72"/>
  <c r="M72"/>
  <c r="J72"/>
  <c r="G72"/>
  <c r="AD71"/>
  <c r="AC71"/>
  <c r="AB71"/>
  <c r="Y71"/>
  <c r="V71"/>
  <c r="S71"/>
  <c r="P71"/>
  <c r="M71"/>
  <c r="J71"/>
  <c r="G71"/>
  <c r="AD70"/>
  <c r="AC70"/>
  <c r="AB70"/>
  <c r="Y70"/>
  <c r="V70"/>
  <c r="S70"/>
  <c r="P70"/>
  <c r="M70"/>
  <c r="J70"/>
  <c r="G70"/>
  <c r="AD69"/>
  <c r="AC69"/>
  <c r="AB69"/>
  <c r="Y69"/>
  <c r="V69"/>
  <c r="S69"/>
  <c r="P69"/>
  <c r="M69"/>
  <c r="J69"/>
  <c r="G69"/>
  <c r="AD68"/>
  <c r="AC68"/>
  <c r="AB68"/>
  <c r="Y68"/>
  <c r="V68"/>
  <c r="S68"/>
  <c r="P68"/>
  <c r="M68"/>
  <c r="J68"/>
  <c r="G68"/>
  <c r="AD67"/>
  <c r="AC67"/>
  <c r="AB67"/>
  <c r="Y67"/>
  <c r="V67"/>
  <c r="S67"/>
  <c r="P67"/>
  <c r="M67"/>
  <c r="J67"/>
  <c r="G67"/>
  <c r="AD66"/>
  <c r="AC66"/>
  <c r="AB66"/>
  <c r="Y66"/>
  <c r="V66"/>
  <c r="S66"/>
  <c r="P66"/>
  <c r="M66"/>
  <c r="J66"/>
  <c r="G66"/>
  <c r="AD65"/>
  <c r="AC65"/>
  <c r="AB65"/>
  <c r="Y65"/>
  <c r="V65"/>
  <c r="S65"/>
  <c r="P65"/>
  <c r="M65"/>
  <c r="J65"/>
  <c r="G65"/>
  <c r="AD64"/>
  <c r="AC64"/>
  <c r="AB64"/>
  <c r="Y64"/>
  <c r="V64"/>
  <c r="S64"/>
  <c r="P64"/>
  <c r="M64"/>
  <c r="J64"/>
  <c r="G64"/>
  <c r="AD63"/>
  <c r="AC63"/>
  <c r="AB63"/>
  <c r="Y63"/>
  <c r="V63"/>
  <c r="S63"/>
  <c r="P63"/>
  <c r="M63"/>
  <c r="J63"/>
  <c r="G63"/>
  <c r="AD62"/>
  <c r="AC62"/>
  <c r="AB62"/>
  <c r="Y62"/>
  <c r="V62"/>
  <c r="S62"/>
  <c r="P62"/>
  <c r="M62"/>
  <c r="J62"/>
  <c r="G62"/>
  <c r="AD61"/>
  <c r="AC61"/>
  <c r="AB61"/>
  <c r="Y61"/>
  <c r="V61"/>
  <c r="S61"/>
  <c r="P61"/>
  <c r="M61"/>
  <c r="J61"/>
  <c r="G61"/>
  <c r="AD60"/>
  <c r="AC60"/>
  <c r="AB60"/>
  <c r="Y60"/>
  <c r="V60"/>
  <c r="S60"/>
  <c r="P60"/>
  <c r="M60"/>
  <c r="J60"/>
  <c r="G60"/>
  <c r="AD59"/>
  <c r="AC59"/>
  <c r="AB59"/>
  <c r="Y59"/>
  <c r="V59"/>
  <c r="S59"/>
  <c r="P59"/>
  <c r="M59"/>
  <c r="J59"/>
  <c r="G59"/>
  <c r="AD58"/>
  <c r="AC58"/>
  <c r="AB58"/>
  <c r="Y58"/>
  <c r="V58"/>
  <c r="S58"/>
  <c r="P58"/>
  <c r="M58"/>
  <c r="J58"/>
  <c r="G58"/>
  <c r="AD57"/>
  <c r="AC57"/>
  <c r="AB57"/>
  <c r="Y57"/>
  <c r="V57"/>
  <c r="S57"/>
  <c r="P57"/>
  <c r="M57"/>
  <c r="J57"/>
  <c r="G57"/>
  <c r="AD56"/>
  <c r="AC56"/>
  <c r="AB56"/>
  <c r="Y56"/>
  <c r="V56"/>
  <c r="S56"/>
  <c r="P56"/>
  <c r="M56"/>
  <c r="J56"/>
  <c r="G56"/>
  <c r="AD55"/>
  <c r="AC55"/>
  <c r="AB55"/>
  <c r="Y55"/>
  <c r="V55"/>
  <c r="S55"/>
  <c r="P55"/>
  <c r="M55"/>
  <c r="J55"/>
  <c r="G55"/>
  <c r="AD54"/>
  <c r="AC54"/>
  <c r="AB54"/>
  <c r="Y54"/>
  <c r="V54"/>
  <c r="S54"/>
  <c r="P54"/>
  <c r="M54"/>
  <c r="J54"/>
  <c r="G54"/>
  <c r="AD53"/>
  <c r="AC53"/>
  <c r="AB53"/>
  <c r="Y53"/>
  <c r="V53"/>
  <c r="S53"/>
  <c r="P53"/>
  <c r="M53"/>
  <c r="J53"/>
  <c r="G53"/>
  <c r="AD52"/>
  <c r="AC52"/>
  <c r="AB52"/>
  <c r="Y52"/>
  <c r="V52"/>
  <c r="S52"/>
  <c r="P52"/>
  <c r="M52"/>
  <c r="J52"/>
  <c r="G52"/>
  <c r="AD51"/>
  <c r="AC51"/>
  <c r="AB51"/>
  <c r="Y51"/>
  <c r="V51"/>
  <c r="S51"/>
  <c r="P51"/>
  <c r="M51"/>
  <c r="J51"/>
  <c r="G51"/>
  <c r="AD50"/>
  <c r="AC50"/>
  <c r="AB50"/>
  <c r="Y50"/>
  <c r="V50"/>
  <c r="S50"/>
  <c r="P50"/>
  <c r="M50"/>
  <c r="J50"/>
  <c r="G50"/>
  <c r="AD49"/>
  <c r="AC49"/>
  <c r="AB49"/>
  <c r="Y49"/>
  <c r="V49"/>
  <c r="S49"/>
  <c r="P49"/>
  <c r="M49"/>
  <c r="J49"/>
  <c r="G49"/>
  <c r="AD48"/>
  <c r="AC48"/>
  <c r="AB48"/>
  <c r="Y48"/>
  <c r="V48"/>
  <c r="S48"/>
  <c r="P48"/>
  <c r="M48"/>
  <c r="J48"/>
  <c r="G48"/>
  <c r="AD47"/>
  <c r="AC47"/>
  <c r="AB47"/>
  <c r="Y47"/>
  <c r="V47"/>
  <c r="S47"/>
  <c r="P47"/>
  <c r="M47"/>
  <c r="J47"/>
  <c r="G47"/>
  <c r="AD46"/>
  <c r="AC46"/>
  <c r="AB46"/>
  <c r="Y46"/>
  <c r="V46"/>
  <c r="S46"/>
  <c r="P46"/>
  <c r="M46"/>
  <c r="J46"/>
  <c r="G46"/>
  <c r="AD45"/>
  <c r="AC45"/>
  <c r="AB45"/>
  <c r="Y45"/>
  <c r="V45"/>
  <c r="S45"/>
  <c r="P45"/>
  <c r="M45"/>
  <c r="J45"/>
  <c r="G45"/>
  <c r="AD44"/>
  <c r="AC44"/>
  <c r="AB44"/>
  <c r="Y44"/>
  <c r="V44"/>
  <c r="S44"/>
  <c r="P44"/>
  <c r="M44"/>
  <c r="J44"/>
  <c r="G44"/>
  <c r="AD43"/>
  <c r="AC43"/>
  <c r="AB43"/>
  <c r="Y43"/>
  <c r="V43"/>
  <c r="S43"/>
  <c r="P43"/>
  <c r="M43"/>
  <c r="J43"/>
  <c r="G43"/>
  <c r="AD42"/>
  <c r="AC42"/>
  <c r="AB42"/>
  <c r="Y42"/>
  <c r="V42"/>
  <c r="S42"/>
  <c r="P42"/>
  <c r="M42"/>
  <c r="J42"/>
  <c r="G42"/>
  <c r="AD41"/>
  <c r="AC41"/>
  <c r="AB41"/>
  <c r="Y41"/>
  <c r="V41"/>
  <c r="S41"/>
  <c r="P41"/>
  <c r="M41"/>
  <c r="J41"/>
  <c r="G41"/>
  <c r="AD40"/>
  <c r="AC40"/>
  <c r="AB40"/>
  <c r="Y40"/>
  <c r="V40"/>
  <c r="S40"/>
  <c r="P40"/>
  <c r="M40"/>
  <c r="J40"/>
  <c r="G40"/>
  <c r="AD39"/>
  <c r="AC39"/>
  <c r="AB39"/>
  <c r="Y39"/>
  <c r="V39"/>
  <c r="S39"/>
  <c r="P39"/>
  <c r="M39"/>
  <c r="J39"/>
  <c r="G39"/>
  <c r="AD38"/>
  <c r="AC38"/>
  <c r="AB38"/>
  <c r="Y38"/>
  <c r="V38"/>
  <c r="S38"/>
  <c r="P38"/>
  <c r="M38"/>
  <c r="J38"/>
  <c r="G38"/>
  <c r="AD37"/>
  <c r="AC37"/>
  <c r="AB37"/>
  <c r="Y37"/>
  <c r="V37"/>
  <c r="S37"/>
  <c r="P37"/>
  <c r="M37"/>
  <c r="J37"/>
  <c r="G37"/>
  <c r="AD36"/>
  <c r="AC36"/>
  <c r="AB36"/>
  <c r="Y36"/>
  <c r="V36"/>
  <c r="S36"/>
  <c r="P36"/>
  <c r="M36"/>
  <c r="J36"/>
  <c r="G36"/>
  <c r="AD35"/>
  <c r="AC35"/>
  <c r="AB35"/>
  <c r="Y35"/>
  <c r="V35"/>
  <c r="S35"/>
  <c r="P35"/>
  <c r="M35"/>
  <c r="J35"/>
  <c r="G35"/>
  <c r="AD34"/>
  <c r="AC34"/>
  <c r="AB34"/>
  <c r="Y34"/>
  <c r="V34"/>
  <c r="S34"/>
  <c r="P34"/>
  <c r="M34"/>
  <c r="J34"/>
  <c r="G34"/>
  <c r="AD33"/>
  <c r="AC33"/>
  <c r="AB33"/>
  <c r="Y33"/>
  <c r="V33"/>
  <c r="S33"/>
  <c r="P33"/>
  <c r="M33"/>
  <c r="J33"/>
  <c r="G33"/>
  <c r="AD32"/>
  <c r="AC32"/>
  <c r="AB32"/>
  <c r="Y32"/>
  <c r="V32"/>
  <c r="S32"/>
  <c r="P32"/>
  <c r="M32"/>
  <c r="J32"/>
  <c r="G32"/>
  <c r="AD31"/>
  <c r="AC31"/>
  <c r="AB31"/>
  <c r="Y31"/>
  <c r="V31"/>
  <c r="S31"/>
  <c r="P31"/>
  <c r="M31"/>
  <c r="J31"/>
  <c r="G31"/>
  <c r="AD30"/>
  <c r="AC30"/>
  <c r="AB30"/>
  <c r="Y30"/>
  <c r="V30"/>
  <c r="S30"/>
  <c r="P30"/>
  <c r="M30"/>
  <c r="J30"/>
  <c r="G30"/>
  <c r="AD29"/>
  <c r="AC29"/>
  <c r="AB29"/>
  <c r="Y29"/>
  <c r="V29"/>
  <c r="S29"/>
  <c r="P29"/>
  <c r="M29"/>
  <c r="J29"/>
  <c r="G29"/>
  <c r="AD28"/>
  <c r="AC28"/>
  <c r="AB28"/>
  <c r="Y28"/>
  <c r="V28"/>
  <c r="S28"/>
  <c r="P28"/>
  <c r="M28"/>
  <c r="J28"/>
  <c r="G28"/>
  <c r="AD27"/>
  <c r="AC27"/>
  <c r="AB27"/>
  <c r="Y27"/>
  <c r="V27"/>
  <c r="S27"/>
  <c r="P27"/>
  <c r="M27"/>
  <c r="J27"/>
  <c r="G27"/>
  <c r="AD26"/>
  <c r="AC26"/>
  <c r="AB26"/>
  <c r="Y26"/>
  <c r="V26"/>
  <c r="S26"/>
  <c r="P26"/>
  <c r="M26"/>
  <c r="J26"/>
  <c r="G26"/>
  <c r="AD25"/>
  <c r="AC25"/>
  <c r="AB25"/>
  <c r="Y25"/>
  <c r="V25"/>
  <c r="S25"/>
  <c r="P25"/>
  <c r="M25"/>
  <c r="J25"/>
  <c r="G25"/>
  <c r="AD24"/>
  <c r="AC24"/>
  <c r="AB24"/>
  <c r="Y24"/>
  <c r="V24"/>
  <c r="S24"/>
  <c r="P24"/>
  <c r="M24"/>
  <c r="J24"/>
  <c r="G24"/>
  <c r="AD23"/>
  <c r="AC23"/>
  <c r="AB23"/>
  <c r="Y23"/>
  <c r="V23"/>
  <c r="S23"/>
  <c r="P23"/>
  <c r="M23"/>
  <c r="J23"/>
  <c r="G23"/>
  <c r="AD22"/>
  <c r="AC22"/>
  <c r="AB22"/>
  <c r="Y22"/>
  <c r="V22"/>
  <c r="S22"/>
  <c r="P22"/>
  <c r="M22"/>
  <c r="J22"/>
  <c r="G22"/>
  <c r="AD21"/>
  <c r="AC21"/>
  <c r="AB21"/>
  <c r="Y21"/>
  <c r="V21"/>
  <c r="S21"/>
  <c r="P21"/>
  <c r="M21"/>
  <c r="J21"/>
  <c r="G21"/>
  <c r="AD20"/>
  <c r="AC20"/>
  <c r="AB20"/>
  <c r="Y20"/>
  <c r="V20"/>
  <c r="S20"/>
  <c r="P20"/>
  <c r="M20"/>
  <c r="J20"/>
  <c r="G20"/>
  <c r="AD19"/>
  <c r="AC19"/>
  <c r="AB19"/>
  <c r="Y19"/>
  <c r="V19"/>
  <c r="S19"/>
  <c r="P19"/>
  <c r="M19"/>
  <c r="J19"/>
  <c r="G19"/>
  <c r="AD18"/>
  <c r="AC18"/>
  <c r="AB18"/>
  <c r="Y18"/>
  <c r="V18"/>
  <c r="S18"/>
  <c r="P18"/>
  <c r="M18"/>
  <c r="J18"/>
  <c r="G18"/>
  <c r="AD17"/>
  <c r="AC17"/>
  <c r="AB17"/>
  <c r="Y17"/>
  <c r="V17"/>
  <c r="S17"/>
  <c r="P17"/>
  <c r="M17"/>
  <c r="J17"/>
  <c r="G17"/>
  <c r="AD16"/>
  <c r="AC16"/>
  <c r="AB16"/>
  <c r="Y16"/>
  <c r="V16"/>
  <c r="S16"/>
  <c r="P16"/>
  <c r="M16"/>
  <c r="J16"/>
  <c r="G16"/>
  <c r="AD15"/>
  <c r="AC15"/>
  <c r="AB15"/>
  <c r="Y15"/>
  <c r="V15"/>
  <c r="S15"/>
  <c r="P15"/>
  <c r="M15"/>
  <c r="J15"/>
  <c r="G15"/>
  <c r="AD14"/>
  <c r="AC14"/>
  <c r="AB14"/>
  <c r="Y14"/>
  <c r="V14"/>
  <c r="S14"/>
  <c r="P14"/>
  <c r="M14"/>
  <c r="J14"/>
  <c r="G14"/>
  <c r="AD13"/>
  <c r="AC13"/>
  <c r="Y13"/>
  <c r="V13"/>
  <c r="S13"/>
  <c r="P13"/>
  <c r="M13"/>
  <c r="J13"/>
  <c r="G13"/>
  <c r="AD12"/>
  <c r="AC12"/>
  <c r="AB12"/>
  <c r="Y12"/>
  <c r="V12"/>
  <c r="S12"/>
  <c r="P12"/>
  <c r="M12"/>
  <c r="J12"/>
  <c r="G12"/>
  <c r="AD11"/>
  <c r="AC11"/>
  <c r="AB11"/>
  <c r="Y11"/>
  <c r="V11"/>
  <c r="S11"/>
  <c r="P11"/>
  <c r="M11"/>
  <c r="J11"/>
  <c r="G11"/>
  <c r="AD10"/>
  <c r="AC10"/>
  <c r="AB10"/>
  <c r="Y10"/>
  <c r="V10"/>
  <c r="S10"/>
  <c r="P10"/>
  <c r="M10"/>
  <c r="J10"/>
  <c r="G10"/>
  <c r="AD9"/>
  <c r="AC9"/>
  <c r="AB9"/>
  <c r="Y9"/>
  <c r="V9"/>
  <c r="S9"/>
  <c r="P9"/>
  <c r="M9"/>
  <c r="J9"/>
  <c r="G9"/>
  <c r="AD8"/>
  <c r="AC8"/>
  <c r="AB8"/>
  <c r="Y8"/>
  <c r="V8"/>
  <c r="S8"/>
  <c r="P8"/>
  <c r="M8"/>
  <c r="J8"/>
  <c r="G8"/>
  <c r="AD7"/>
  <c r="AC7"/>
  <c r="AB7"/>
  <c r="Y7"/>
  <c r="V7"/>
  <c r="S7"/>
  <c r="P7"/>
  <c r="M7"/>
  <c r="J7"/>
  <c r="G7"/>
  <c r="AD6"/>
  <c r="AC6"/>
  <c r="AB6"/>
  <c r="Y6"/>
  <c r="V6"/>
  <c r="S6"/>
  <c r="P6"/>
  <c r="M6"/>
  <c r="J6"/>
  <c r="G6"/>
  <c r="AQ7" i="45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AQ6"/>
  <c r="AL6"/>
  <c r="AG6"/>
  <c r="AB6"/>
  <c r="W6"/>
  <c r="R6"/>
  <c r="M6"/>
  <c r="H7"/>
  <c r="AV7" s="1"/>
  <c r="H8"/>
  <c r="H9"/>
  <c r="H10"/>
  <c r="H11"/>
  <c r="AV11" s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AV47" s="1"/>
  <c r="AX47" s="1"/>
  <c r="H48"/>
  <c r="H49"/>
  <c r="H50"/>
  <c r="H51"/>
  <c r="H52"/>
  <c r="H53"/>
  <c r="H54"/>
  <c r="H55"/>
  <c r="AV55" s="1"/>
  <c r="AX55" s="1"/>
  <c r="H56"/>
  <c r="H57"/>
  <c r="H58"/>
  <c r="H59"/>
  <c r="H60"/>
  <c r="H61"/>
  <c r="H62"/>
  <c r="H63"/>
  <c r="AV63" s="1"/>
  <c r="AX63" s="1"/>
  <c r="H64"/>
  <c r="H65"/>
  <c r="H66"/>
  <c r="H67"/>
  <c r="H68"/>
  <c r="H69"/>
  <c r="H70"/>
  <c r="H71"/>
  <c r="AV71" s="1"/>
  <c r="AX71" s="1"/>
  <c r="H72"/>
  <c r="H73"/>
  <c r="H74"/>
  <c r="H75"/>
  <c r="H76"/>
  <c r="H77"/>
  <c r="H78"/>
  <c r="H79"/>
  <c r="AV79" s="1"/>
  <c r="H80"/>
  <c r="H81"/>
  <c r="AV81" s="1"/>
  <c r="H82"/>
  <c r="H83"/>
  <c r="H84"/>
  <c r="H85"/>
  <c r="H86"/>
  <c r="H87"/>
  <c r="AV87" s="1"/>
  <c r="H88"/>
  <c r="H89"/>
  <c r="AV89" s="1"/>
  <c r="H90"/>
  <c r="H91"/>
  <c r="H6"/>
  <c r="M90" i="51"/>
  <c r="M89"/>
  <c r="M87"/>
  <c r="M85"/>
  <c r="M84"/>
  <c r="M83"/>
  <c r="M82"/>
  <c r="M81"/>
  <c r="M80"/>
  <c r="M79"/>
  <c r="M78"/>
  <c r="M76"/>
  <c r="M75"/>
  <c r="M74"/>
  <c r="M73"/>
  <c r="M72"/>
  <c r="M71"/>
  <c r="M70"/>
  <c r="M69"/>
  <c r="M68"/>
  <c r="M67"/>
  <c r="M66"/>
  <c r="M65"/>
  <c r="M63"/>
  <c r="M62"/>
  <c r="M61"/>
  <c r="M60"/>
  <c r="M59"/>
  <c r="M58"/>
  <c r="M57"/>
  <c r="M56"/>
  <c r="M55"/>
  <c r="M54"/>
  <c r="M53"/>
  <c r="M52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29"/>
  <c r="M28"/>
  <c r="M27"/>
  <c r="M26"/>
  <c r="M24"/>
  <c r="M23"/>
  <c r="M22"/>
  <c r="M21"/>
  <c r="M20"/>
  <c r="M19"/>
  <c r="M18"/>
  <c r="M16"/>
  <c r="M15"/>
  <c r="M14"/>
  <c r="M13"/>
  <c r="M11"/>
  <c r="M10"/>
  <c r="M8"/>
  <c r="M7"/>
  <c r="M6"/>
  <c r="M5"/>
  <c r="AO91" i="45"/>
  <c r="AO90"/>
  <c r="AO89"/>
  <c r="AO88"/>
  <c r="AO87"/>
  <c r="AO86"/>
  <c r="AO85"/>
  <c r="AO84"/>
  <c r="AO83"/>
  <c r="AO82"/>
  <c r="AO81"/>
  <c r="AO80"/>
  <c r="AO79"/>
  <c r="AO78"/>
  <c r="AO77"/>
  <c r="AO76"/>
  <c r="AO75"/>
  <c r="AO74"/>
  <c r="AO12"/>
  <c r="AO73"/>
  <c r="AO72"/>
  <c r="AO71"/>
  <c r="AO70"/>
  <c r="AO69"/>
  <c r="AO68"/>
  <c r="AO67"/>
  <c r="AO66"/>
  <c r="AO65"/>
  <c r="AO64"/>
  <c r="AO63"/>
  <c r="AO62"/>
  <c r="AO61"/>
  <c r="AO60"/>
  <c r="AO59"/>
  <c r="AO58"/>
  <c r="AO57"/>
  <c r="AO56"/>
  <c r="AO55"/>
  <c r="AO54"/>
  <c r="AO53"/>
  <c r="AO52"/>
  <c r="AO51"/>
  <c r="AO50"/>
  <c r="AO49"/>
  <c r="AO48"/>
  <c r="AO47"/>
  <c r="AO46"/>
  <c r="AO45"/>
  <c r="AO44"/>
  <c r="AO43"/>
  <c r="AO42"/>
  <c r="AO41"/>
  <c r="AO40"/>
  <c r="AO39"/>
  <c r="AO38"/>
  <c r="AO37"/>
  <c r="AO36"/>
  <c r="AO35"/>
  <c r="AO34"/>
  <c r="AO33"/>
  <c r="AO32"/>
  <c r="AO31"/>
  <c r="AO30"/>
  <c r="AO29"/>
  <c r="AO28"/>
  <c r="AO27"/>
  <c r="AO26"/>
  <c r="AO25"/>
  <c r="AO24"/>
  <c r="AO23"/>
  <c r="AO22"/>
  <c r="AO21"/>
  <c r="AO20"/>
  <c r="AO19"/>
  <c r="AO18"/>
  <c r="AO17"/>
  <c r="AO16"/>
  <c r="AO15"/>
  <c r="AO14"/>
  <c r="AO13"/>
  <c r="AO11"/>
  <c r="AO10"/>
  <c r="AO9"/>
  <c r="AO8"/>
  <c r="AO7"/>
  <c r="AO6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12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1"/>
  <c r="AJ10"/>
  <c r="AJ9"/>
  <c r="AJ8"/>
  <c r="AJ7"/>
  <c r="AJ6"/>
  <c r="AE91"/>
  <c r="AE90"/>
  <c r="AE89"/>
  <c r="AE88"/>
  <c r="AE87"/>
  <c r="AE86"/>
  <c r="AE85"/>
  <c r="AE84"/>
  <c r="AE83"/>
  <c r="AE82"/>
  <c r="AE81"/>
  <c r="AE80"/>
  <c r="AE79"/>
  <c r="AE78"/>
  <c r="AE77"/>
  <c r="AE76"/>
  <c r="AE75"/>
  <c r="AE74"/>
  <c r="AE12"/>
  <c r="AE73"/>
  <c r="AE72"/>
  <c r="AE71"/>
  <c r="AE70"/>
  <c r="AE69"/>
  <c r="AE68"/>
  <c r="AE67"/>
  <c r="AE66"/>
  <c r="AE65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1"/>
  <c r="AE10"/>
  <c r="AE9"/>
  <c r="AE8"/>
  <c r="AE7"/>
  <c r="AE6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12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1"/>
  <c r="Z10"/>
  <c r="Z9"/>
  <c r="Z8"/>
  <c r="Z7"/>
  <c r="Z6"/>
  <c r="U91"/>
  <c r="U90"/>
  <c r="U89"/>
  <c r="U88"/>
  <c r="U87"/>
  <c r="U86"/>
  <c r="U85"/>
  <c r="U84"/>
  <c r="U83"/>
  <c r="U82"/>
  <c r="U81"/>
  <c r="U80"/>
  <c r="U79"/>
  <c r="U78"/>
  <c r="U77"/>
  <c r="U76"/>
  <c r="U75"/>
  <c r="U74"/>
  <c r="U12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1"/>
  <c r="U10"/>
  <c r="U9"/>
  <c r="U8"/>
  <c r="U7"/>
  <c r="U6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12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1"/>
  <c r="P10"/>
  <c r="P9"/>
  <c r="P8"/>
  <c r="P7"/>
  <c r="P6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12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1"/>
  <c r="K10"/>
  <c r="K9"/>
  <c r="K8"/>
  <c r="K7"/>
  <c r="K6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12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1"/>
  <c r="AT11" s="1"/>
  <c r="F10"/>
  <c r="F9"/>
  <c r="AT9" s="1"/>
  <c r="F8"/>
  <c r="F7"/>
  <c r="AT7" s="1"/>
  <c r="F6"/>
  <c r="AU91"/>
  <c r="AW91" s="1"/>
  <c r="AS91"/>
  <c r="AR91"/>
  <c r="AM91"/>
  <c r="AH91"/>
  <c r="AC91"/>
  <c r="X91"/>
  <c r="S91"/>
  <c r="N91"/>
  <c r="I91"/>
  <c r="AV91"/>
  <c r="AU90"/>
  <c r="AS90"/>
  <c r="AR90"/>
  <c r="AM90"/>
  <c r="AH90"/>
  <c r="AC90"/>
  <c r="X90"/>
  <c r="S90"/>
  <c r="N90"/>
  <c r="AT90"/>
  <c r="I90"/>
  <c r="AV90"/>
  <c r="AX90" s="1"/>
  <c r="AU89"/>
  <c r="AS89"/>
  <c r="AR89"/>
  <c r="AM89"/>
  <c r="AH89"/>
  <c r="AC89"/>
  <c r="X89"/>
  <c r="S89"/>
  <c r="N89"/>
  <c r="I89"/>
  <c r="AU88"/>
  <c r="AS88"/>
  <c r="AR88"/>
  <c r="AM88"/>
  <c r="AH88"/>
  <c r="AC88"/>
  <c r="X88"/>
  <c r="S88"/>
  <c r="N88"/>
  <c r="AT88"/>
  <c r="I88"/>
  <c r="AU87"/>
  <c r="AW87" s="1"/>
  <c r="AS87"/>
  <c r="AR87"/>
  <c r="AM87"/>
  <c r="AH87"/>
  <c r="AC87"/>
  <c r="X87"/>
  <c r="S87"/>
  <c r="N87"/>
  <c r="I87"/>
  <c r="AU86"/>
  <c r="AS86"/>
  <c r="AR86"/>
  <c r="AM86"/>
  <c r="AH86"/>
  <c r="AC86"/>
  <c r="X86"/>
  <c r="S86"/>
  <c r="N86"/>
  <c r="AT86"/>
  <c r="I86"/>
  <c r="AV86"/>
  <c r="AX86" s="1"/>
  <c r="AU85"/>
  <c r="AS85"/>
  <c r="AR85"/>
  <c r="AM85"/>
  <c r="AH85"/>
  <c r="AC85"/>
  <c r="X85"/>
  <c r="S85"/>
  <c r="N85"/>
  <c r="I85"/>
  <c r="AV85"/>
  <c r="AU84"/>
  <c r="AS84"/>
  <c r="AR84"/>
  <c r="AM84"/>
  <c r="AH84"/>
  <c r="AC84"/>
  <c r="X84"/>
  <c r="S84"/>
  <c r="N84"/>
  <c r="AT84"/>
  <c r="I84"/>
  <c r="AU83"/>
  <c r="AW83" s="1"/>
  <c r="AS83"/>
  <c r="AR83"/>
  <c r="AM83"/>
  <c r="AH83"/>
  <c r="AC83"/>
  <c r="X83"/>
  <c r="S83"/>
  <c r="N83"/>
  <c r="I83"/>
  <c r="AV83"/>
  <c r="AU82"/>
  <c r="AS82"/>
  <c r="AR82"/>
  <c r="AM82"/>
  <c r="AH82"/>
  <c r="AC82"/>
  <c r="X82"/>
  <c r="S82"/>
  <c r="N82"/>
  <c r="AT82"/>
  <c r="I82"/>
  <c r="AV82"/>
  <c r="AX82" s="1"/>
  <c r="AU81"/>
  <c r="AS81"/>
  <c r="AR81"/>
  <c r="AM81"/>
  <c r="AH81"/>
  <c r="AC81"/>
  <c r="X81"/>
  <c r="S81"/>
  <c r="N81"/>
  <c r="I81"/>
  <c r="AU80"/>
  <c r="AS80"/>
  <c r="AR80"/>
  <c r="AM80"/>
  <c r="AH80"/>
  <c r="AC80"/>
  <c r="X80"/>
  <c r="S80"/>
  <c r="N80"/>
  <c r="AT80"/>
  <c r="I80"/>
  <c r="AU79"/>
  <c r="AW79" s="1"/>
  <c r="AS79"/>
  <c r="AR79"/>
  <c r="AM79"/>
  <c r="AH79"/>
  <c r="AC79"/>
  <c r="X79"/>
  <c r="S79"/>
  <c r="N79"/>
  <c r="I79"/>
  <c r="AU78"/>
  <c r="AS78"/>
  <c r="AR78"/>
  <c r="AM78"/>
  <c r="AH78"/>
  <c r="AC78"/>
  <c r="X78"/>
  <c r="S78"/>
  <c r="N78"/>
  <c r="AT78"/>
  <c r="I78"/>
  <c r="AV78"/>
  <c r="AX78" s="1"/>
  <c r="AU77"/>
  <c r="AS77"/>
  <c r="AR77"/>
  <c r="AM77"/>
  <c r="AH77"/>
  <c r="AC77"/>
  <c r="X77"/>
  <c r="S77"/>
  <c r="N77"/>
  <c r="I77"/>
  <c r="AV77"/>
  <c r="AU76"/>
  <c r="AS76"/>
  <c r="AR76"/>
  <c r="AM76"/>
  <c r="AH76"/>
  <c r="AC76"/>
  <c r="X76"/>
  <c r="S76"/>
  <c r="N76"/>
  <c r="AT76"/>
  <c r="I76"/>
  <c r="AU75"/>
  <c r="AW75" s="1"/>
  <c r="AS75"/>
  <c r="AR75"/>
  <c r="AM75"/>
  <c r="AH75"/>
  <c r="AC75"/>
  <c r="X75"/>
  <c r="S75"/>
  <c r="N75"/>
  <c r="I75"/>
  <c r="AV75"/>
  <c r="AU74"/>
  <c r="AS74"/>
  <c r="AR74"/>
  <c r="AM74"/>
  <c r="AH74"/>
  <c r="AC74"/>
  <c r="X74"/>
  <c r="S74"/>
  <c r="N74"/>
  <c r="AT74"/>
  <c r="I74"/>
  <c r="AV74"/>
  <c r="AX74" s="1"/>
  <c r="AU12"/>
  <c r="AS12"/>
  <c r="AR12"/>
  <c r="AM12"/>
  <c r="AH12"/>
  <c r="AC12"/>
  <c r="X12"/>
  <c r="S12"/>
  <c r="N12"/>
  <c r="I12"/>
  <c r="AV12"/>
  <c r="AU73"/>
  <c r="AS73"/>
  <c r="AR73"/>
  <c r="AM73"/>
  <c r="AH73"/>
  <c r="AC73"/>
  <c r="X73"/>
  <c r="S73"/>
  <c r="N73"/>
  <c r="AT73"/>
  <c r="I73"/>
  <c r="AU72"/>
  <c r="AS72"/>
  <c r="AR72"/>
  <c r="AM72"/>
  <c r="AH72"/>
  <c r="AC72"/>
  <c r="X72"/>
  <c r="S72"/>
  <c r="N72"/>
  <c r="I72"/>
  <c r="AV72"/>
  <c r="AU71"/>
  <c r="AS71"/>
  <c r="AR71"/>
  <c r="AM71"/>
  <c r="AH71"/>
  <c r="AC71"/>
  <c r="X71"/>
  <c r="S71"/>
  <c r="N71"/>
  <c r="AT71"/>
  <c r="I71"/>
  <c r="AU70"/>
  <c r="AS70"/>
  <c r="AR70"/>
  <c r="AM70"/>
  <c r="AH70"/>
  <c r="AC70"/>
  <c r="X70"/>
  <c r="S70"/>
  <c r="N70"/>
  <c r="I70"/>
  <c r="AV70"/>
  <c r="AU69"/>
  <c r="AS69"/>
  <c r="AR69"/>
  <c r="AM69"/>
  <c r="AH69"/>
  <c r="AC69"/>
  <c r="X69"/>
  <c r="S69"/>
  <c r="N69"/>
  <c r="AT69"/>
  <c r="I69"/>
  <c r="AU68"/>
  <c r="AS68"/>
  <c r="AR68"/>
  <c r="AM68"/>
  <c r="AH68"/>
  <c r="AC68"/>
  <c r="X68"/>
  <c r="S68"/>
  <c r="N68"/>
  <c r="I68"/>
  <c r="AV68"/>
  <c r="AU67"/>
  <c r="AS67"/>
  <c r="AR67"/>
  <c r="AM67"/>
  <c r="AH67"/>
  <c r="AC67"/>
  <c r="X67"/>
  <c r="S67"/>
  <c r="N67"/>
  <c r="AT67"/>
  <c r="I67"/>
  <c r="AV67"/>
  <c r="AX67" s="1"/>
  <c r="AU66"/>
  <c r="AS66"/>
  <c r="AR66"/>
  <c r="AM66"/>
  <c r="AH66"/>
  <c r="AC66"/>
  <c r="X66"/>
  <c r="S66"/>
  <c r="N66"/>
  <c r="I66"/>
  <c r="AV66"/>
  <c r="AU65"/>
  <c r="AS65"/>
  <c r="AR65"/>
  <c r="AM65"/>
  <c r="AH65"/>
  <c r="AC65"/>
  <c r="X65"/>
  <c r="S65"/>
  <c r="N65"/>
  <c r="AT65"/>
  <c r="I65"/>
  <c r="AU64"/>
  <c r="AS64"/>
  <c r="AR64"/>
  <c r="AM64"/>
  <c r="AH64"/>
  <c r="AC64"/>
  <c r="X64"/>
  <c r="S64"/>
  <c r="N64"/>
  <c r="I64"/>
  <c r="AV64"/>
  <c r="AU63"/>
  <c r="AS63"/>
  <c r="AR63"/>
  <c r="AM63"/>
  <c r="AH63"/>
  <c r="AC63"/>
  <c r="X63"/>
  <c r="S63"/>
  <c r="N63"/>
  <c r="AT63"/>
  <c r="I63"/>
  <c r="AU62"/>
  <c r="AS62"/>
  <c r="AR62"/>
  <c r="AM62"/>
  <c r="AH62"/>
  <c r="AC62"/>
  <c r="X62"/>
  <c r="S62"/>
  <c r="N62"/>
  <c r="I62"/>
  <c r="AV62"/>
  <c r="AU61"/>
  <c r="AS61"/>
  <c r="AR61"/>
  <c r="AM61"/>
  <c r="AH61"/>
  <c r="AC61"/>
  <c r="X61"/>
  <c r="S61"/>
  <c r="N61"/>
  <c r="AT61"/>
  <c r="I61"/>
  <c r="AU60"/>
  <c r="AS60"/>
  <c r="AR60"/>
  <c r="AM60"/>
  <c r="AH60"/>
  <c r="AC60"/>
  <c r="X60"/>
  <c r="S60"/>
  <c r="N60"/>
  <c r="I60"/>
  <c r="AV60"/>
  <c r="AU59"/>
  <c r="AS59"/>
  <c r="AR59"/>
  <c r="AM59"/>
  <c r="AH59"/>
  <c r="AC59"/>
  <c r="X59"/>
  <c r="S59"/>
  <c r="N59"/>
  <c r="AT59"/>
  <c r="I59"/>
  <c r="AV59"/>
  <c r="AX59" s="1"/>
  <c r="AU58"/>
  <c r="AS58"/>
  <c r="AR58"/>
  <c r="AM58"/>
  <c r="AH58"/>
  <c r="AC58"/>
  <c r="X58"/>
  <c r="S58"/>
  <c r="N58"/>
  <c r="I58"/>
  <c r="AV58"/>
  <c r="AU57"/>
  <c r="AS57"/>
  <c r="AR57"/>
  <c r="AM57"/>
  <c r="AH57"/>
  <c r="AC57"/>
  <c r="X57"/>
  <c r="S57"/>
  <c r="N57"/>
  <c r="AT57"/>
  <c r="I57"/>
  <c r="AU56"/>
  <c r="AS56"/>
  <c r="AR56"/>
  <c r="AM56"/>
  <c r="AH56"/>
  <c r="AC56"/>
  <c r="X56"/>
  <c r="S56"/>
  <c r="N56"/>
  <c r="I56"/>
  <c r="AV56"/>
  <c r="AU55"/>
  <c r="AS55"/>
  <c r="AR55"/>
  <c r="AM55"/>
  <c r="AH55"/>
  <c r="AC55"/>
  <c r="X55"/>
  <c r="S55"/>
  <c r="N55"/>
  <c r="AT55"/>
  <c r="I55"/>
  <c r="AU54"/>
  <c r="AS54"/>
  <c r="AR54"/>
  <c r="AM54"/>
  <c r="AH54"/>
  <c r="AC54"/>
  <c r="X54"/>
  <c r="S54"/>
  <c r="N54"/>
  <c r="I54"/>
  <c r="AV54"/>
  <c r="AU53"/>
  <c r="AS53"/>
  <c r="AR53"/>
  <c r="AM53"/>
  <c r="AH53"/>
  <c r="AC53"/>
  <c r="X53"/>
  <c r="S53"/>
  <c r="N53"/>
  <c r="AT53"/>
  <c r="I53"/>
  <c r="AU52"/>
  <c r="AS52"/>
  <c r="AR52"/>
  <c r="AM52"/>
  <c r="AH52"/>
  <c r="AC52"/>
  <c r="X52"/>
  <c r="S52"/>
  <c r="N52"/>
  <c r="I52"/>
  <c r="AV52"/>
  <c r="AU51"/>
  <c r="AS51"/>
  <c r="AR51"/>
  <c r="AM51"/>
  <c r="AH51"/>
  <c r="AC51"/>
  <c r="X51"/>
  <c r="S51"/>
  <c r="N51"/>
  <c r="AT51"/>
  <c r="I51"/>
  <c r="AV51"/>
  <c r="AX51" s="1"/>
  <c r="AU50"/>
  <c r="AS50"/>
  <c r="AR50"/>
  <c r="AM50"/>
  <c r="AH50"/>
  <c r="AC50"/>
  <c r="X50"/>
  <c r="S50"/>
  <c r="N50"/>
  <c r="I50"/>
  <c r="AV50"/>
  <c r="AU49"/>
  <c r="AS49"/>
  <c r="AR49"/>
  <c r="AM49"/>
  <c r="AH49"/>
  <c r="AC49"/>
  <c r="X49"/>
  <c r="S49"/>
  <c r="N49"/>
  <c r="AT49"/>
  <c r="I49"/>
  <c r="AU48"/>
  <c r="AS48"/>
  <c r="AR48"/>
  <c r="AM48"/>
  <c r="AH48"/>
  <c r="AC48"/>
  <c r="X48"/>
  <c r="S48"/>
  <c r="N48"/>
  <c r="I48"/>
  <c r="AV48"/>
  <c r="AU47"/>
  <c r="AS47"/>
  <c r="AR47"/>
  <c r="AM47"/>
  <c r="AH47"/>
  <c r="AC47"/>
  <c r="X47"/>
  <c r="S47"/>
  <c r="N47"/>
  <c r="AT47"/>
  <c r="I47"/>
  <c r="AU46"/>
  <c r="AS46"/>
  <c r="AR46"/>
  <c r="AM46"/>
  <c r="AH46"/>
  <c r="AC46"/>
  <c r="X46"/>
  <c r="S46"/>
  <c r="N46"/>
  <c r="I46"/>
  <c r="AV46"/>
  <c r="AU45"/>
  <c r="AS45"/>
  <c r="AR45"/>
  <c r="AM45"/>
  <c r="AH45"/>
  <c r="AC45"/>
  <c r="X45"/>
  <c r="S45"/>
  <c r="N45"/>
  <c r="AT45"/>
  <c r="I45"/>
  <c r="AU44"/>
  <c r="AS44"/>
  <c r="AR44"/>
  <c r="AM44"/>
  <c r="AH44"/>
  <c r="AC44"/>
  <c r="X44"/>
  <c r="S44"/>
  <c r="N44"/>
  <c r="I44"/>
  <c r="AV44"/>
  <c r="AU43"/>
  <c r="AS43"/>
  <c r="AR43"/>
  <c r="AM43"/>
  <c r="AH43"/>
  <c r="AC43"/>
  <c r="X43"/>
  <c r="S43"/>
  <c r="N43"/>
  <c r="AT43"/>
  <c r="I43"/>
  <c r="AU42"/>
  <c r="AS42"/>
  <c r="AR42"/>
  <c r="AM42"/>
  <c r="AH42"/>
  <c r="AC42"/>
  <c r="X42"/>
  <c r="S42"/>
  <c r="N42"/>
  <c r="I42"/>
  <c r="AV42"/>
  <c r="AU41"/>
  <c r="AS41"/>
  <c r="AR41"/>
  <c r="AM41"/>
  <c r="AH41"/>
  <c r="AC41"/>
  <c r="X41"/>
  <c r="S41"/>
  <c r="N41"/>
  <c r="AT41"/>
  <c r="I41"/>
  <c r="AU40"/>
  <c r="AS40"/>
  <c r="AR40"/>
  <c r="AM40"/>
  <c r="AH40"/>
  <c r="AC40"/>
  <c r="X40"/>
  <c r="S40"/>
  <c r="N40"/>
  <c r="I40"/>
  <c r="AV40"/>
  <c r="AU39"/>
  <c r="AS39"/>
  <c r="AR39"/>
  <c r="AM39"/>
  <c r="AH39"/>
  <c r="AC39"/>
  <c r="X39"/>
  <c r="S39"/>
  <c r="N39"/>
  <c r="AT39"/>
  <c r="I39"/>
  <c r="AU38"/>
  <c r="AS38"/>
  <c r="AR38"/>
  <c r="AM38"/>
  <c r="AH38"/>
  <c r="AC38"/>
  <c r="X38"/>
  <c r="S38"/>
  <c r="N38"/>
  <c r="I38"/>
  <c r="AV38"/>
  <c r="AU37"/>
  <c r="AS37"/>
  <c r="AR37"/>
  <c r="AM37"/>
  <c r="AH37"/>
  <c r="AC37"/>
  <c r="X37"/>
  <c r="S37"/>
  <c r="N37"/>
  <c r="AT37"/>
  <c r="I37"/>
  <c r="AU36"/>
  <c r="AS36"/>
  <c r="AR36"/>
  <c r="AM36"/>
  <c r="AH36"/>
  <c r="AC36"/>
  <c r="X36"/>
  <c r="S36"/>
  <c r="N36"/>
  <c r="I36"/>
  <c r="AV36"/>
  <c r="AU35"/>
  <c r="AS35"/>
  <c r="AR35"/>
  <c r="AM35"/>
  <c r="AH35"/>
  <c r="AC35"/>
  <c r="X35"/>
  <c r="S35"/>
  <c r="N35"/>
  <c r="AT35"/>
  <c r="I35"/>
  <c r="AU34"/>
  <c r="AS34"/>
  <c r="AR34"/>
  <c r="AM34"/>
  <c r="AH34"/>
  <c r="AC34"/>
  <c r="X34"/>
  <c r="S34"/>
  <c r="N34"/>
  <c r="I34"/>
  <c r="AV34"/>
  <c r="AU33"/>
  <c r="AS33"/>
  <c r="AR33"/>
  <c r="AM33"/>
  <c r="AH33"/>
  <c r="AC33"/>
  <c r="X33"/>
  <c r="S33"/>
  <c r="N33"/>
  <c r="AT33"/>
  <c r="I33"/>
  <c r="AU32"/>
  <c r="AS32"/>
  <c r="AR32"/>
  <c r="AM32"/>
  <c r="AH32"/>
  <c r="AC32"/>
  <c r="X32"/>
  <c r="S32"/>
  <c r="N32"/>
  <c r="I32"/>
  <c r="AV32"/>
  <c r="AU31"/>
  <c r="AS31"/>
  <c r="AR31"/>
  <c r="AM31"/>
  <c r="AH31"/>
  <c r="AC31"/>
  <c r="X31"/>
  <c r="S31"/>
  <c r="N31"/>
  <c r="AT31"/>
  <c r="I31"/>
  <c r="AU30"/>
  <c r="AS30"/>
  <c r="AR30"/>
  <c r="AM30"/>
  <c r="AH30"/>
  <c r="AC30"/>
  <c r="X30"/>
  <c r="S30"/>
  <c r="N30"/>
  <c r="I30"/>
  <c r="AV30"/>
  <c r="AU29"/>
  <c r="AS29"/>
  <c r="AR29"/>
  <c r="AM29"/>
  <c r="AH29"/>
  <c r="AC29"/>
  <c r="X29"/>
  <c r="S29"/>
  <c r="N29"/>
  <c r="AT29"/>
  <c r="I29"/>
  <c r="AU28"/>
  <c r="AS28"/>
  <c r="AR28"/>
  <c r="AM28"/>
  <c r="AH28"/>
  <c r="AC28"/>
  <c r="X28"/>
  <c r="S28"/>
  <c r="N28"/>
  <c r="I28"/>
  <c r="AV28"/>
  <c r="AU27"/>
  <c r="AS27"/>
  <c r="AR27"/>
  <c r="AM27"/>
  <c r="AH27"/>
  <c r="AC27"/>
  <c r="X27"/>
  <c r="S27"/>
  <c r="N27"/>
  <c r="AT27"/>
  <c r="I27"/>
  <c r="AU26"/>
  <c r="AS26"/>
  <c r="AR26"/>
  <c r="AM26"/>
  <c r="AH26"/>
  <c r="AC26"/>
  <c r="X26"/>
  <c r="S26"/>
  <c r="N26"/>
  <c r="I26"/>
  <c r="AV26"/>
  <c r="AU25"/>
  <c r="AS25"/>
  <c r="AR25"/>
  <c r="AM25"/>
  <c r="AH25"/>
  <c r="AC25"/>
  <c r="X25"/>
  <c r="S25"/>
  <c r="N25"/>
  <c r="AT25"/>
  <c r="I25"/>
  <c r="AU24"/>
  <c r="AS24"/>
  <c r="AR24"/>
  <c r="AM24"/>
  <c r="AH24"/>
  <c r="AC24"/>
  <c r="X24"/>
  <c r="S24"/>
  <c r="N24"/>
  <c r="I24"/>
  <c r="AV24"/>
  <c r="AU23"/>
  <c r="AS23"/>
  <c r="AR23"/>
  <c r="AM23"/>
  <c r="AH23"/>
  <c r="AC23"/>
  <c r="X23"/>
  <c r="S23"/>
  <c r="N23"/>
  <c r="AT23"/>
  <c r="I23"/>
  <c r="AU22"/>
  <c r="AS22"/>
  <c r="AR22"/>
  <c r="AM22"/>
  <c r="AH22"/>
  <c r="AC22"/>
  <c r="X22"/>
  <c r="S22"/>
  <c r="N22"/>
  <c r="I22"/>
  <c r="AV22"/>
  <c r="AU21"/>
  <c r="AS21"/>
  <c r="AR21"/>
  <c r="AM21"/>
  <c r="AH21"/>
  <c r="AC21"/>
  <c r="X21"/>
  <c r="S21"/>
  <c r="N21"/>
  <c r="AT21"/>
  <c r="I21"/>
  <c r="AU20"/>
  <c r="AS20"/>
  <c r="AR20"/>
  <c r="AM20"/>
  <c r="AH20"/>
  <c r="AC20"/>
  <c r="X20"/>
  <c r="S20"/>
  <c r="N20"/>
  <c r="I20"/>
  <c r="AV20"/>
  <c r="AU19"/>
  <c r="AS19"/>
  <c r="AR19"/>
  <c r="AM19"/>
  <c r="AH19"/>
  <c r="AC19"/>
  <c r="X19"/>
  <c r="S19"/>
  <c r="N19"/>
  <c r="AT19"/>
  <c r="I19"/>
  <c r="AU18"/>
  <c r="AS18"/>
  <c r="AR18"/>
  <c r="AM18"/>
  <c r="AH18"/>
  <c r="AC18"/>
  <c r="X18"/>
  <c r="S18"/>
  <c r="N18"/>
  <c r="I18"/>
  <c r="AV18"/>
  <c r="AU17"/>
  <c r="AS17"/>
  <c r="AR17"/>
  <c r="AM17"/>
  <c r="AH17"/>
  <c r="AC17"/>
  <c r="X17"/>
  <c r="S17"/>
  <c r="N17"/>
  <c r="AT17"/>
  <c r="I17"/>
  <c r="AU16"/>
  <c r="AS16"/>
  <c r="AR16"/>
  <c r="AM16"/>
  <c r="AH16"/>
  <c r="AC16"/>
  <c r="X16"/>
  <c r="S16"/>
  <c r="N16"/>
  <c r="I16"/>
  <c r="AV16"/>
  <c r="AU15"/>
  <c r="AS15"/>
  <c r="AR15"/>
  <c r="AM15"/>
  <c r="AH15"/>
  <c r="AC15"/>
  <c r="X15"/>
  <c r="S15"/>
  <c r="N15"/>
  <c r="AT15"/>
  <c r="I15"/>
  <c r="AU14"/>
  <c r="AS14"/>
  <c r="AR14"/>
  <c r="AM14"/>
  <c r="AH14"/>
  <c r="AC14"/>
  <c r="X14"/>
  <c r="S14"/>
  <c r="N14"/>
  <c r="I14"/>
  <c r="AV14"/>
  <c r="AU13"/>
  <c r="AS13"/>
  <c r="AM13"/>
  <c r="AH13"/>
  <c r="AC13"/>
  <c r="X13"/>
  <c r="S13"/>
  <c r="N13"/>
  <c r="I13"/>
  <c r="AT13"/>
  <c r="AU11"/>
  <c r="AS11"/>
  <c r="AR11"/>
  <c r="AM11"/>
  <c r="AH11"/>
  <c r="AC11"/>
  <c r="X11"/>
  <c r="S11"/>
  <c r="N11"/>
  <c r="I11"/>
  <c r="AU10"/>
  <c r="AS10"/>
  <c r="AR10"/>
  <c r="AM10"/>
  <c r="AH10"/>
  <c r="AC10"/>
  <c r="X10"/>
  <c r="S10"/>
  <c r="N10"/>
  <c r="I10"/>
  <c r="AV10"/>
  <c r="AT10"/>
  <c r="AU9"/>
  <c r="AS9"/>
  <c r="AR9"/>
  <c r="AM9"/>
  <c r="AH9"/>
  <c r="AC9"/>
  <c r="X9"/>
  <c r="S9"/>
  <c r="N9"/>
  <c r="I9"/>
  <c r="AV9"/>
  <c r="AU8"/>
  <c r="AS8"/>
  <c r="AR8"/>
  <c r="AM8"/>
  <c r="AH8"/>
  <c r="AC8"/>
  <c r="X8"/>
  <c r="S8"/>
  <c r="N8"/>
  <c r="I8"/>
  <c r="AV8"/>
  <c r="AT8"/>
  <c r="AU7"/>
  <c r="AS7"/>
  <c r="AR7"/>
  <c r="AM7"/>
  <c r="AH7"/>
  <c r="AC7"/>
  <c r="X7"/>
  <c r="S7"/>
  <c r="N7"/>
  <c r="I7"/>
  <c r="AU6"/>
  <c r="AS6"/>
  <c r="AR6"/>
  <c r="AM6"/>
  <c r="AH6"/>
  <c r="AC6"/>
  <c r="X6"/>
  <c r="S6"/>
  <c r="N6"/>
  <c r="I6"/>
  <c r="AT6"/>
  <c r="V6" i="62" l="1"/>
  <c r="V65"/>
  <c r="V54"/>
  <c r="V9"/>
  <c r="V38"/>
  <c r="V25"/>
  <c r="V36"/>
  <c r="V51"/>
  <c r="V12"/>
  <c r="V13"/>
  <c r="V32"/>
  <c r="V29"/>
  <c r="V34"/>
  <c r="V33"/>
  <c r="V14"/>
  <c r="V40"/>
  <c r="V74"/>
  <c r="V44"/>
  <c r="V22"/>
  <c r="V21"/>
  <c r="V39"/>
  <c r="V20"/>
  <c r="V37"/>
  <c r="V48"/>
  <c r="V27"/>
  <c r="V49"/>
  <c r="V89"/>
  <c r="V60"/>
  <c r="V73"/>
  <c r="V17"/>
  <c r="V59"/>
  <c r="V68"/>
  <c r="V18"/>
  <c r="V15"/>
  <c r="V84"/>
  <c r="V43"/>
  <c r="V69"/>
  <c r="V45"/>
  <c r="V62"/>
  <c r="V70"/>
  <c r="V41"/>
  <c r="V86"/>
  <c r="V15" i="61"/>
  <c r="V34"/>
  <c r="V68"/>
  <c r="V79"/>
  <c r="V63"/>
  <c r="V33"/>
  <c r="V48"/>
  <c r="V17"/>
  <c r="V41"/>
  <c r="V42"/>
  <c r="V28"/>
  <c r="V12"/>
  <c r="V55"/>
  <c r="V36"/>
  <c r="V83"/>
  <c r="V82"/>
  <c r="V35"/>
  <c r="V91"/>
  <c r="V18"/>
  <c r="V69"/>
  <c r="V71"/>
  <c r="V88"/>
  <c r="V64"/>
  <c r="V53"/>
  <c r="V51"/>
  <c r="V47"/>
  <c r="V65"/>
  <c r="V72"/>
  <c r="V43"/>
  <c r="V7"/>
  <c r="V25"/>
  <c r="V6"/>
  <c r="V85"/>
  <c r="V37"/>
  <c r="V39"/>
  <c r="V66"/>
  <c r="V29"/>
  <c r="V74"/>
  <c r="V22"/>
  <c r="V75"/>
  <c r="V44"/>
  <c r="V59"/>
  <c r="V76"/>
  <c r="AE46" i="60"/>
  <c r="AE59"/>
  <c r="AE98"/>
  <c r="AE47"/>
  <c r="AE48"/>
  <c r="AE49"/>
  <c r="AE36"/>
  <c r="AE62"/>
  <c r="AE63"/>
  <c r="AE99"/>
  <c r="AE100"/>
  <c r="AE37"/>
  <c r="AE101"/>
  <c r="AE50"/>
  <c r="AE102"/>
  <c r="AE21"/>
  <c r="AE64"/>
  <c r="AE65"/>
  <c r="AE66"/>
  <c r="AE88"/>
  <c r="AE7"/>
  <c r="AE77"/>
  <c r="AE8" i="59"/>
  <c r="AE51"/>
  <c r="AE23"/>
  <c r="AE18"/>
  <c r="AE33"/>
  <c r="AE73"/>
  <c r="AE88"/>
  <c r="AE45"/>
  <c r="AE87"/>
  <c r="AE76"/>
  <c r="AE30"/>
  <c r="AE32"/>
  <c r="AE15"/>
  <c r="AE41"/>
  <c r="AE20"/>
  <c r="AE12"/>
  <c r="AE78"/>
  <c r="AE43"/>
  <c r="AE68"/>
  <c r="AE90"/>
  <c r="AE37"/>
  <c r="AE26"/>
  <c r="AE28"/>
  <c r="AE42"/>
  <c r="AE56"/>
  <c r="AE79"/>
  <c r="AE49"/>
  <c r="AE17"/>
  <c r="AE10"/>
  <c r="AE25"/>
  <c r="AE70"/>
  <c r="AE60"/>
  <c r="AE64"/>
  <c r="AE71"/>
  <c r="AE58"/>
  <c r="AE14"/>
  <c r="AE86"/>
  <c r="AE65"/>
  <c r="AE31"/>
  <c r="AE80"/>
  <c r="AE63"/>
  <c r="AE47"/>
  <c r="AE27"/>
  <c r="AE60" i="58"/>
  <c r="AE54"/>
  <c r="AE75"/>
  <c r="AE47"/>
  <c r="AE50"/>
  <c r="AE49"/>
  <c r="AE56"/>
  <c r="AE64"/>
  <c r="AE57"/>
  <c r="AE53"/>
  <c r="AE35"/>
  <c r="AE39"/>
  <c r="AE37"/>
  <c r="AE10"/>
  <c r="AE63"/>
  <c r="AE87"/>
  <c r="AE13"/>
  <c r="AE15"/>
  <c r="AE27"/>
  <c r="AE18"/>
  <c r="AE72"/>
  <c r="AE16"/>
  <c r="AE66"/>
  <c r="AE71"/>
  <c r="AE40"/>
  <c r="AE7"/>
  <c r="AE23"/>
  <c r="AE51"/>
  <c r="AE67"/>
  <c r="AE8"/>
  <c r="AE84"/>
  <c r="AE41"/>
  <c r="AE38"/>
  <c r="AE62"/>
  <c r="AE42"/>
  <c r="AE31"/>
  <c r="AE22"/>
  <c r="AE79"/>
  <c r="AE36"/>
  <c r="AE55"/>
  <c r="AW78" i="57"/>
  <c r="AX78"/>
  <c r="AW8"/>
  <c r="AX8"/>
  <c r="AW19"/>
  <c r="AX19"/>
  <c r="AW6"/>
  <c r="AX6"/>
  <c r="AW51"/>
  <c r="AX51"/>
  <c r="AW37"/>
  <c r="AX37"/>
  <c r="AW32"/>
  <c r="AX32"/>
  <c r="AW36"/>
  <c r="AX36"/>
  <c r="AW33"/>
  <c r="AX33"/>
  <c r="AW39"/>
  <c r="AX39"/>
  <c r="AW25"/>
  <c r="AX25"/>
  <c r="AW87"/>
  <c r="AX87"/>
  <c r="AW18"/>
  <c r="AX18"/>
  <c r="AW59"/>
  <c r="AX59"/>
  <c r="AW72"/>
  <c r="AX72"/>
  <c r="AW40"/>
  <c r="AX40"/>
  <c r="AW11"/>
  <c r="AX11"/>
  <c r="AW88"/>
  <c r="AX88"/>
  <c r="AW44"/>
  <c r="AX44"/>
  <c r="AW24"/>
  <c r="AX24"/>
  <c r="AW27"/>
  <c r="AX27"/>
  <c r="AW31"/>
  <c r="AX31"/>
  <c r="AW10"/>
  <c r="AX10"/>
  <c r="AW65"/>
  <c r="AX65"/>
  <c r="AW17"/>
  <c r="AX17"/>
  <c r="AW75"/>
  <c r="AX75"/>
  <c r="AW7"/>
  <c r="AX7"/>
  <c r="AW35"/>
  <c r="AX35"/>
  <c r="AW43"/>
  <c r="AX43"/>
  <c r="AW42"/>
  <c r="AX42"/>
  <c r="AW76"/>
  <c r="AX76"/>
  <c r="AW20"/>
  <c r="AX20"/>
  <c r="AW14"/>
  <c r="AX14"/>
  <c r="AW16"/>
  <c r="AX16"/>
  <c r="AW13"/>
  <c r="AX13"/>
  <c r="AW55"/>
  <c r="AX55"/>
  <c r="AW45"/>
  <c r="AX45"/>
  <c r="AW90"/>
  <c r="AX90"/>
  <c r="AW66"/>
  <c r="AX66"/>
  <c r="AW70"/>
  <c r="AX70"/>
  <c r="AW49"/>
  <c r="AX49"/>
  <c r="AW83"/>
  <c r="AX83"/>
  <c r="AW34"/>
  <c r="AX34"/>
  <c r="AW81"/>
  <c r="AX81"/>
  <c r="AW22"/>
  <c r="AX22"/>
  <c r="AW89"/>
  <c r="AX89"/>
  <c r="AW30"/>
  <c r="AY30" s="1"/>
  <c r="AX30"/>
  <c r="AW41"/>
  <c r="AX41"/>
  <c r="AW56"/>
  <c r="AY56" s="1"/>
  <c r="AX56"/>
  <c r="AW26"/>
  <c r="AX26"/>
  <c r="AW58"/>
  <c r="AY58" s="1"/>
  <c r="AX58"/>
  <c r="AW15"/>
  <c r="AX15"/>
  <c r="AW77"/>
  <c r="AY77" s="1"/>
  <c r="AX77"/>
  <c r="AW60"/>
  <c r="AX60"/>
  <c r="AW47"/>
  <c r="AY47" s="1"/>
  <c r="AX47"/>
  <c r="AW61"/>
  <c r="AX61"/>
  <c r="AW9"/>
  <c r="AY9" s="1"/>
  <c r="AX9"/>
  <c r="AW52"/>
  <c r="AY52" s="1"/>
  <c r="AU52"/>
  <c r="AX52"/>
  <c r="AW23"/>
  <c r="AU23"/>
  <c r="AX23"/>
  <c r="AW48"/>
  <c r="AY48" s="1"/>
  <c r="AU48"/>
  <c r="AX48"/>
  <c r="AW69"/>
  <c r="AU69"/>
  <c r="AX69"/>
  <c r="AW71"/>
  <c r="AY71" s="1"/>
  <c r="AU71"/>
  <c r="AX71"/>
  <c r="AW74"/>
  <c r="AU50"/>
  <c r="AY50" s="1"/>
  <c r="AU38"/>
  <c r="AY38" s="1"/>
  <c r="AU57"/>
  <c r="AY57" s="1"/>
  <c r="AU82"/>
  <c r="AY82" s="1"/>
  <c r="AU63"/>
  <c r="AY63" s="1"/>
  <c r="AU86"/>
  <c r="AY86" s="1"/>
  <c r="AU12"/>
  <c r="AY12" s="1"/>
  <c r="AU84"/>
  <c r="AY84" s="1"/>
  <c r="AU62"/>
  <c r="AY62" s="1"/>
  <c r="AU21"/>
  <c r="AY21" s="1"/>
  <c r="AU54"/>
  <c r="AY54" s="1"/>
  <c r="AU85"/>
  <c r="AY85" s="1"/>
  <c r="AU67"/>
  <c r="AY67" s="1"/>
  <c r="AU91"/>
  <c r="AY91" s="1"/>
  <c r="AU28"/>
  <c r="AY28" s="1"/>
  <c r="AU68"/>
  <c r="AY68" s="1"/>
  <c r="AU79"/>
  <c r="AY79" s="1"/>
  <c r="AU64"/>
  <c r="AY64" s="1"/>
  <c r="AU80"/>
  <c r="AY80" s="1"/>
  <c r="AU53"/>
  <c r="AY53" s="1"/>
  <c r="AU46"/>
  <c r="AY46" s="1"/>
  <c r="AU73"/>
  <c r="AY73" s="1"/>
  <c r="AU29"/>
  <c r="AY29" s="1"/>
  <c r="AY78"/>
  <c r="AY8"/>
  <c r="AY19"/>
  <c r="AY6"/>
  <c r="AY51"/>
  <c r="AY37"/>
  <c r="AY32"/>
  <c r="AY36"/>
  <c r="AY33"/>
  <c r="AY39"/>
  <c r="AY25"/>
  <c r="AY87"/>
  <c r="AY18"/>
  <c r="AY59"/>
  <c r="AY72"/>
  <c r="AY40"/>
  <c r="AY11"/>
  <c r="AY88"/>
  <c r="AY44"/>
  <c r="AY24"/>
  <c r="AY27"/>
  <c r="AY31"/>
  <c r="AY10"/>
  <c r="AY65"/>
  <c r="AY17"/>
  <c r="AY75"/>
  <c r="AY7"/>
  <c r="AY35"/>
  <c r="AY43"/>
  <c r="AY42"/>
  <c r="AY76"/>
  <c r="AY20"/>
  <c r="AY14"/>
  <c r="AY16"/>
  <c r="AY13"/>
  <c r="AY55"/>
  <c r="AY45"/>
  <c r="AY90"/>
  <c r="AY66"/>
  <c r="AY70"/>
  <c r="AY49"/>
  <c r="AY83"/>
  <c r="AY34"/>
  <c r="AY81"/>
  <c r="AY22"/>
  <c r="AY89"/>
  <c r="AY41"/>
  <c r="AY26"/>
  <c r="AY15"/>
  <c r="AY60"/>
  <c r="AY61"/>
  <c r="AY74"/>
  <c r="AU91" i="56"/>
  <c r="AU16"/>
  <c r="AU24"/>
  <c r="AU14"/>
  <c r="AU47"/>
  <c r="AU28"/>
  <c r="AU59"/>
  <c r="AU68"/>
  <c r="AX68"/>
  <c r="AW51"/>
  <c r="AY51" s="1"/>
  <c r="AX51"/>
  <c r="AW81"/>
  <c r="AY81" s="1"/>
  <c r="AX81"/>
  <c r="AY21"/>
  <c r="AX21"/>
  <c r="AY56"/>
  <c r="AX53"/>
  <c r="AY12"/>
  <c r="AY71"/>
  <c r="AY38"/>
  <c r="AX38"/>
  <c r="AY76"/>
  <c r="AX88"/>
  <c r="AY26"/>
  <c r="AY79"/>
  <c r="AX79"/>
  <c r="AY70"/>
  <c r="AY50"/>
  <c r="AY73"/>
  <c r="AX40"/>
  <c r="AY23"/>
  <c r="AY67"/>
  <c r="AY9"/>
  <c r="AX42"/>
  <c r="AY33"/>
  <c r="AY74"/>
  <c r="AY46"/>
  <c r="AY10"/>
  <c r="AY54"/>
  <c r="AU77"/>
  <c r="AY77" s="1"/>
  <c r="AU64"/>
  <c r="AY64" s="1"/>
  <c r="AU48"/>
  <c r="AY48" s="1"/>
  <c r="AU83"/>
  <c r="AY83" s="1"/>
  <c r="AU49"/>
  <c r="AY49" s="1"/>
  <c r="AU62"/>
  <c r="AY62" s="1"/>
  <c r="AU44"/>
  <c r="AY44" s="1"/>
  <c r="AU29"/>
  <c r="AY29" s="1"/>
  <c r="AU52"/>
  <c r="AY52" s="1"/>
  <c r="AU8"/>
  <c r="AY8" s="1"/>
  <c r="AU20"/>
  <c r="AY20" s="1"/>
  <c r="AU87"/>
  <c r="AY87" s="1"/>
  <c r="AY91"/>
  <c r="AY16"/>
  <c r="AY24"/>
  <c r="AY14"/>
  <c r="AY47"/>
  <c r="AY28"/>
  <c r="AY59"/>
  <c r="AY68"/>
  <c r="AU44" i="55"/>
  <c r="AX44"/>
  <c r="AW39"/>
  <c r="AY39" s="1"/>
  <c r="AX39"/>
  <c r="AW48"/>
  <c r="AY48" s="1"/>
  <c r="AX48"/>
  <c r="AW46"/>
  <c r="AY46" s="1"/>
  <c r="AX46"/>
  <c r="AW51"/>
  <c r="AY51" s="1"/>
  <c r="AX51"/>
  <c r="AW54"/>
  <c r="AY54" s="1"/>
  <c r="AX54"/>
  <c r="AW53"/>
  <c r="AY53" s="1"/>
  <c r="AX53"/>
  <c r="AW55"/>
  <c r="AY55" s="1"/>
  <c r="AX55"/>
  <c r="AW50"/>
  <c r="AY50" s="1"/>
  <c r="AX50"/>
  <c r="AW52"/>
  <c r="AY52" s="1"/>
  <c r="AX52"/>
  <c r="AW62"/>
  <c r="AY62" s="1"/>
  <c r="AX62"/>
  <c r="AW61"/>
  <c r="AY61" s="1"/>
  <c r="AX61"/>
  <c r="AW59"/>
  <c r="AY59" s="1"/>
  <c r="AX59"/>
  <c r="AW56"/>
  <c r="AY56" s="1"/>
  <c r="AX56"/>
  <c r="AW57"/>
  <c r="AY57" s="1"/>
  <c r="AX57"/>
  <c r="AW63"/>
  <c r="AY63" s="1"/>
  <c r="AX63"/>
  <c r="AW60"/>
  <c r="AY60" s="1"/>
  <c r="AX60"/>
  <c r="AW58"/>
  <c r="AY58" s="1"/>
  <c r="AX58"/>
  <c r="AW82"/>
  <c r="AY82" s="1"/>
  <c r="AX82"/>
  <c r="AW77"/>
  <c r="AY77" s="1"/>
  <c r="AX77"/>
  <c r="AW66"/>
  <c r="AY66" s="1"/>
  <c r="AX66"/>
  <c r="AW81"/>
  <c r="AY81" s="1"/>
  <c r="AX81"/>
  <c r="AW84"/>
  <c r="AY84" s="1"/>
  <c r="AX84"/>
  <c r="AW74"/>
  <c r="AY74" s="1"/>
  <c r="AX74"/>
  <c r="AW69"/>
  <c r="AY69" s="1"/>
  <c r="AX69"/>
  <c r="AW76"/>
  <c r="AY76" s="1"/>
  <c r="AX76"/>
  <c r="AW68"/>
  <c r="AX68"/>
  <c r="AW67"/>
  <c r="AY67" s="1"/>
  <c r="AX67"/>
  <c r="AW72"/>
  <c r="AX72"/>
  <c r="AW73"/>
  <c r="AY73" s="1"/>
  <c r="AX73"/>
  <c r="AW80"/>
  <c r="AX80"/>
  <c r="AW71"/>
  <c r="AY71" s="1"/>
  <c r="AX71"/>
  <c r="AW75"/>
  <c r="AX75"/>
  <c r="AW79"/>
  <c r="AY79" s="1"/>
  <c r="AX79"/>
  <c r="AW83"/>
  <c r="AX83"/>
  <c r="AW65"/>
  <c r="AY65" s="1"/>
  <c r="AX65"/>
  <c r="AW70"/>
  <c r="AX70"/>
  <c r="AW78"/>
  <c r="AY78" s="1"/>
  <c r="AX78"/>
  <c r="AW87"/>
  <c r="AX87"/>
  <c r="AW86"/>
  <c r="AY86" s="1"/>
  <c r="AX86"/>
  <c r="AW88"/>
  <c r="AX88"/>
  <c r="AW90"/>
  <c r="AY90" s="1"/>
  <c r="AX90"/>
  <c r="AW89"/>
  <c r="AX89"/>
  <c r="AW94"/>
  <c r="AY94" s="1"/>
  <c r="AX94"/>
  <c r="AW96"/>
  <c r="AX96"/>
  <c r="AW93"/>
  <c r="AY93" s="1"/>
  <c r="AX93"/>
  <c r="AW97"/>
  <c r="AX97"/>
  <c r="AW91"/>
  <c r="AY91" s="1"/>
  <c r="AX91"/>
  <c r="AW92"/>
  <c r="AX92"/>
  <c r="AW95"/>
  <c r="AY95" s="1"/>
  <c r="AY44"/>
  <c r="AY18"/>
  <c r="AY68"/>
  <c r="AY72"/>
  <c r="AY80"/>
  <c r="AY75"/>
  <c r="AY83"/>
  <c r="AY70"/>
  <c r="AY87"/>
  <c r="AY88"/>
  <c r="AY89"/>
  <c r="AY96"/>
  <c r="AY97"/>
  <c r="AY92"/>
  <c r="AW10" i="54"/>
  <c r="AY10" s="1"/>
  <c r="AX10"/>
  <c r="AW71"/>
  <c r="AY71" s="1"/>
  <c r="AX71"/>
  <c r="AW38"/>
  <c r="AY38" s="1"/>
  <c r="AX38"/>
  <c r="AY45"/>
  <c r="AW69"/>
  <c r="AY69" s="1"/>
  <c r="AW76"/>
  <c r="AY76" s="1"/>
  <c r="AW35"/>
  <c r="AY35" s="1"/>
  <c r="AW17"/>
  <c r="AY17" s="1"/>
  <c r="V6" i="53"/>
  <c r="V7"/>
  <c r="V8"/>
  <c r="V9"/>
  <c r="V10"/>
  <c r="V11"/>
  <c r="V12"/>
  <c r="V66"/>
  <c r="V68"/>
  <c r="V70"/>
  <c r="V72"/>
  <c r="V74"/>
  <c r="V76"/>
  <c r="V78"/>
  <c r="V80"/>
  <c r="V82"/>
  <c r="V84"/>
  <c r="V86"/>
  <c r="V88"/>
  <c r="V90"/>
  <c r="AE55" i="52"/>
  <c r="AE27"/>
  <c r="AE19"/>
  <c r="AE47"/>
  <c r="AE63"/>
  <c r="AE75"/>
  <c r="AE91"/>
  <c r="AE7"/>
  <c r="AE23"/>
  <c r="AE31"/>
  <c r="AE39"/>
  <c r="AE43"/>
  <c r="AE59"/>
  <c r="AE67"/>
  <c r="AE71"/>
  <c r="AE79"/>
  <c r="AE83"/>
  <c r="AE15"/>
  <c r="AE35"/>
  <c r="AE87"/>
  <c r="AE11"/>
  <c r="AE51"/>
  <c r="AE13"/>
  <c r="AE17"/>
  <c r="AE21"/>
  <c r="AE25"/>
  <c r="AE29"/>
  <c r="AE33"/>
  <c r="AE37"/>
  <c r="AE41"/>
  <c r="AE45"/>
  <c r="AE49"/>
  <c r="AE53"/>
  <c r="AE57"/>
  <c r="AE61"/>
  <c r="AE65"/>
  <c r="AE69"/>
  <c r="AE73"/>
  <c r="AE77"/>
  <c r="AE81"/>
  <c r="AE85"/>
  <c r="AE89"/>
  <c r="AE9"/>
  <c r="AE14"/>
  <c r="AE16"/>
  <c r="AE18"/>
  <c r="AE20"/>
  <c r="AE22"/>
  <c r="AE24"/>
  <c r="AE26"/>
  <c r="AE28"/>
  <c r="AE30"/>
  <c r="AE32"/>
  <c r="AE34"/>
  <c r="AE36"/>
  <c r="AE38"/>
  <c r="AE40"/>
  <c r="AE42"/>
  <c r="AE44"/>
  <c r="AE46"/>
  <c r="AE48"/>
  <c r="AE50"/>
  <c r="AE52"/>
  <c r="AE54"/>
  <c r="AE56"/>
  <c r="AE58"/>
  <c r="AE60"/>
  <c r="AE62"/>
  <c r="AE64"/>
  <c r="AE66"/>
  <c r="AE68"/>
  <c r="AE70"/>
  <c r="AE72"/>
  <c r="AE74"/>
  <c r="AE76"/>
  <c r="AE78"/>
  <c r="AE80"/>
  <c r="AE82"/>
  <c r="AE84"/>
  <c r="AE86"/>
  <c r="AE88"/>
  <c r="AE90"/>
  <c r="AE6"/>
  <c r="AE8"/>
  <c r="AE10"/>
  <c r="AE12"/>
  <c r="AV6" i="45"/>
  <c r="AX6" s="1"/>
  <c r="AV17"/>
  <c r="AX17" s="1"/>
  <c r="AV21"/>
  <c r="AX21" s="1"/>
  <c r="AV25"/>
  <c r="AX25" s="1"/>
  <c r="AV29"/>
  <c r="AX29" s="1"/>
  <c r="AV33"/>
  <c r="AX33" s="1"/>
  <c r="AV37"/>
  <c r="AX37" s="1"/>
  <c r="AV41"/>
  <c r="AX41" s="1"/>
  <c r="AV45"/>
  <c r="AX45" s="1"/>
  <c r="AV15"/>
  <c r="AX15" s="1"/>
  <c r="AV19"/>
  <c r="AX19" s="1"/>
  <c r="AV23"/>
  <c r="AX23" s="1"/>
  <c r="AV27"/>
  <c r="AX27" s="1"/>
  <c r="AV31"/>
  <c r="AX31" s="1"/>
  <c r="AV35"/>
  <c r="AX35" s="1"/>
  <c r="AV39"/>
  <c r="AX39" s="1"/>
  <c r="AV43"/>
  <c r="AX43" s="1"/>
  <c r="AT14"/>
  <c r="AT16"/>
  <c r="AX16" s="1"/>
  <c r="AT18"/>
  <c r="AT20"/>
  <c r="AX20" s="1"/>
  <c r="AT22"/>
  <c r="AT24"/>
  <c r="AX24" s="1"/>
  <c r="AT26"/>
  <c r="AT28"/>
  <c r="AX28" s="1"/>
  <c r="AT30"/>
  <c r="AT32"/>
  <c r="AX32" s="1"/>
  <c r="AT34"/>
  <c r="AT36"/>
  <c r="AX36" s="1"/>
  <c r="AT38"/>
  <c r="AT40"/>
  <c r="AX40" s="1"/>
  <c r="AT42"/>
  <c r="AT44"/>
  <c r="AX44" s="1"/>
  <c r="AT46"/>
  <c r="AT48"/>
  <c r="AX48" s="1"/>
  <c r="AT50"/>
  <c r="AT52"/>
  <c r="AX52" s="1"/>
  <c r="AT54"/>
  <c r="AT56"/>
  <c r="AX56" s="1"/>
  <c r="AT58"/>
  <c r="AT60"/>
  <c r="AX60" s="1"/>
  <c r="AT62"/>
  <c r="AT64"/>
  <c r="AX64" s="1"/>
  <c r="AT66"/>
  <c r="AT68"/>
  <c r="AX68" s="1"/>
  <c r="AT70"/>
  <c r="AT72"/>
  <c r="AX72" s="1"/>
  <c r="AT12"/>
  <c r="AT75"/>
  <c r="AX75" s="1"/>
  <c r="AT77"/>
  <c r="AT79"/>
  <c r="AX79" s="1"/>
  <c r="AT81"/>
  <c r="AT83"/>
  <c r="AX83" s="1"/>
  <c r="AT85"/>
  <c r="AT87"/>
  <c r="AX87" s="1"/>
  <c r="AT89"/>
  <c r="AT91"/>
  <c r="AX91" s="1"/>
  <c r="AV13"/>
  <c r="AV49"/>
  <c r="AX49" s="1"/>
  <c r="AV53"/>
  <c r="AX53" s="1"/>
  <c r="AV57"/>
  <c r="AX57" s="1"/>
  <c r="AV61"/>
  <c r="AX61" s="1"/>
  <c r="AV65"/>
  <c r="AX65" s="1"/>
  <c r="AV69"/>
  <c r="AX69" s="1"/>
  <c r="AV73"/>
  <c r="AX73" s="1"/>
  <c r="AV76"/>
  <c r="AX76" s="1"/>
  <c r="AV80"/>
  <c r="AX80" s="1"/>
  <c r="AV84"/>
  <c r="AX84" s="1"/>
  <c r="AV88"/>
  <c r="AX88" s="1"/>
  <c r="AW9"/>
  <c r="AW16"/>
  <c r="AW20"/>
  <c r="AW24"/>
  <c r="AW28"/>
  <c r="AW32"/>
  <c r="AW36"/>
  <c r="AW40"/>
  <c r="AW44"/>
  <c r="AW48"/>
  <c r="AW52"/>
  <c r="AW56"/>
  <c r="AW60"/>
  <c r="AW64"/>
  <c r="AW68"/>
  <c r="AW72"/>
  <c r="AW14"/>
  <c r="AW18"/>
  <c r="AW22"/>
  <c r="AW26"/>
  <c r="AW30"/>
  <c r="AW34"/>
  <c r="AW38"/>
  <c r="AW42"/>
  <c r="AW46"/>
  <c r="AW50"/>
  <c r="AW54"/>
  <c r="AW58"/>
  <c r="AW62"/>
  <c r="AW66"/>
  <c r="AW70"/>
  <c r="AW12"/>
  <c r="AW77"/>
  <c r="AW81"/>
  <c r="AW85"/>
  <c r="AW89"/>
  <c r="AW8"/>
  <c r="AX14"/>
  <c r="AX18"/>
  <c r="AX22"/>
  <c r="AX26"/>
  <c r="AX30"/>
  <c r="AX34"/>
  <c r="AX38"/>
  <c r="AX42"/>
  <c r="AX46"/>
  <c r="AX50"/>
  <c r="AX54"/>
  <c r="AX58"/>
  <c r="AX62"/>
  <c r="AX66"/>
  <c r="AX70"/>
  <c r="AX12"/>
  <c r="AX77"/>
  <c r="AX81"/>
  <c r="AX85"/>
  <c r="AX89"/>
  <c r="AW6"/>
  <c r="AW7"/>
  <c r="AW10"/>
  <c r="AW11"/>
  <c r="AW13"/>
  <c r="AW15"/>
  <c r="AW17"/>
  <c r="AW19"/>
  <c r="AW21"/>
  <c r="AW23"/>
  <c r="AW25"/>
  <c r="AW27"/>
  <c r="AW29"/>
  <c r="AW31"/>
  <c r="AW33"/>
  <c r="AW35"/>
  <c r="AW37"/>
  <c r="AW39"/>
  <c r="AW41"/>
  <c r="AW43"/>
  <c r="AW45"/>
  <c r="AW47"/>
  <c r="AW49"/>
  <c r="AW51"/>
  <c r="AW53"/>
  <c r="AW55"/>
  <c r="AW57"/>
  <c r="AW59"/>
  <c r="AW61"/>
  <c r="AW63"/>
  <c r="AW65"/>
  <c r="AW67"/>
  <c r="AW69"/>
  <c r="AW71"/>
  <c r="AW73"/>
  <c r="AW74"/>
  <c r="AW76"/>
  <c r="AW78"/>
  <c r="AW80"/>
  <c r="AW82"/>
  <c r="AW84"/>
  <c r="AW86"/>
  <c r="AW88"/>
  <c r="AW90"/>
  <c r="AX13"/>
  <c r="AX7"/>
  <c r="AX8"/>
  <c r="AX9"/>
  <c r="AX10"/>
  <c r="AX11"/>
  <c r="AY69" i="57" l="1"/>
  <c r="AY23"/>
  <c r="M104" i="50"/>
  <c r="M103"/>
  <c r="M102"/>
  <c r="M101"/>
  <c r="M100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I25" i="43"/>
  <c r="H25"/>
  <c r="G25"/>
  <c r="F25"/>
  <c r="E25"/>
  <c r="D25"/>
  <c r="C25"/>
  <c r="B25"/>
  <c r="I24"/>
  <c r="I26" s="1"/>
  <c r="H24"/>
  <c r="H26" s="1"/>
  <c r="G24"/>
  <c r="G26" s="1"/>
  <c r="F24"/>
  <c r="F26" s="1"/>
  <c r="E24"/>
  <c r="E26" s="1"/>
  <c r="D24"/>
  <c r="D26" s="1"/>
  <c r="C24"/>
  <c r="C26" s="1"/>
  <c r="B24"/>
  <c r="B26" s="1"/>
  <c r="J26" s="1"/>
  <c r="J15"/>
  <c r="I14"/>
  <c r="I16" s="1"/>
  <c r="I17" s="1"/>
  <c r="H14"/>
  <c r="H16" s="1"/>
  <c r="H17" s="1"/>
  <c r="G14"/>
  <c r="G16" s="1"/>
  <c r="G17" s="1"/>
  <c r="F14"/>
  <c r="F16" s="1"/>
  <c r="F17" s="1"/>
  <c r="E14"/>
  <c r="E16" s="1"/>
  <c r="E17" s="1"/>
  <c r="D14"/>
  <c r="D16" s="1"/>
  <c r="D17" s="1"/>
  <c r="C14"/>
  <c r="C16" s="1"/>
  <c r="C17" s="1"/>
  <c r="B14"/>
  <c r="B16" s="1"/>
  <c r="J7"/>
  <c r="J25" s="1"/>
  <c r="J6"/>
  <c r="J5"/>
  <c r="B17" l="1"/>
  <c r="J17" s="1"/>
  <c r="J16"/>
  <c r="J14"/>
  <c r="J24"/>
  <c r="C47" i="38"/>
  <c r="C70"/>
  <c r="C99"/>
  <c r="C148"/>
  <c r="C98" i="39"/>
  <c r="C69"/>
  <c r="C45"/>
  <c r="C22"/>
  <c r="T72" i="49"/>
  <c r="U72" s="1"/>
  <c r="S72"/>
  <c r="R72"/>
  <c r="O72"/>
  <c r="L72"/>
  <c r="I72"/>
  <c r="F72"/>
  <c r="T77"/>
  <c r="S77"/>
  <c r="R77"/>
  <c r="O77"/>
  <c r="L77"/>
  <c r="I77"/>
  <c r="F77"/>
  <c r="T88"/>
  <c r="U88" s="1"/>
  <c r="S88"/>
  <c r="R88"/>
  <c r="O88"/>
  <c r="L88"/>
  <c r="I88"/>
  <c r="F88"/>
  <c r="T63"/>
  <c r="S63"/>
  <c r="R63"/>
  <c r="O63"/>
  <c r="L63"/>
  <c r="I63"/>
  <c r="F63"/>
  <c r="T91"/>
  <c r="S91"/>
  <c r="R91"/>
  <c r="O91"/>
  <c r="L91"/>
  <c r="I91"/>
  <c r="F91"/>
  <c r="T90"/>
  <c r="S90"/>
  <c r="R90"/>
  <c r="O90"/>
  <c r="L90"/>
  <c r="I90"/>
  <c r="F90"/>
  <c r="T79"/>
  <c r="U79" s="1"/>
  <c r="S79"/>
  <c r="R79"/>
  <c r="O79"/>
  <c r="L79"/>
  <c r="I79"/>
  <c r="F79"/>
  <c r="T86"/>
  <c r="S86"/>
  <c r="R86"/>
  <c r="O86"/>
  <c r="L86"/>
  <c r="I86"/>
  <c r="F86"/>
  <c r="T54"/>
  <c r="U54" s="1"/>
  <c r="S54"/>
  <c r="R54"/>
  <c r="O54"/>
  <c r="L54"/>
  <c r="I54"/>
  <c r="F54"/>
  <c r="T78"/>
  <c r="S78"/>
  <c r="R78"/>
  <c r="O78"/>
  <c r="L78"/>
  <c r="I78"/>
  <c r="F78"/>
  <c r="T61"/>
  <c r="U61" s="1"/>
  <c r="S61"/>
  <c r="R61"/>
  <c r="O61"/>
  <c r="L61"/>
  <c r="I61"/>
  <c r="F61"/>
  <c r="T62"/>
  <c r="S62"/>
  <c r="R62"/>
  <c r="O62"/>
  <c r="L62"/>
  <c r="I62"/>
  <c r="F62"/>
  <c r="T40"/>
  <c r="U40" s="1"/>
  <c r="S40"/>
  <c r="R40"/>
  <c r="O40"/>
  <c r="L40"/>
  <c r="I40"/>
  <c r="F40"/>
  <c r="T74"/>
  <c r="S74"/>
  <c r="R74"/>
  <c r="O74"/>
  <c r="L74"/>
  <c r="I74"/>
  <c r="F74"/>
  <c r="T87"/>
  <c r="U87" s="1"/>
  <c r="S87"/>
  <c r="R87"/>
  <c r="O87"/>
  <c r="L87"/>
  <c r="I87"/>
  <c r="F87"/>
  <c r="T52"/>
  <c r="S52"/>
  <c r="R52"/>
  <c r="O52"/>
  <c r="L52"/>
  <c r="I52"/>
  <c r="F52"/>
  <c r="T45"/>
  <c r="U45" s="1"/>
  <c r="S45"/>
  <c r="R45"/>
  <c r="O45"/>
  <c r="L45"/>
  <c r="I45"/>
  <c r="F45"/>
  <c r="T89"/>
  <c r="S89"/>
  <c r="R89"/>
  <c r="O89"/>
  <c r="L89"/>
  <c r="I89"/>
  <c r="F89"/>
  <c r="T66"/>
  <c r="U66" s="1"/>
  <c r="S66"/>
  <c r="R66"/>
  <c r="O66"/>
  <c r="L66"/>
  <c r="I66"/>
  <c r="F66"/>
  <c r="T68"/>
  <c r="S68"/>
  <c r="R68"/>
  <c r="O68"/>
  <c r="L68"/>
  <c r="I68"/>
  <c r="F68"/>
  <c r="T84"/>
  <c r="U84" s="1"/>
  <c r="S84"/>
  <c r="R84"/>
  <c r="O84"/>
  <c r="L84"/>
  <c r="I84"/>
  <c r="F84"/>
  <c r="T80"/>
  <c r="S80"/>
  <c r="R80"/>
  <c r="O80"/>
  <c r="L80"/>
  <c r="I80"/>
  <c r="F80"/>
  <c r="T70"/>
  <c r="U70" s="1"/>
  <c r="S70"/>
  <c r="R70"/>
  <c r="O70"/>
  <c r="L70"/>
  <c r="I70"/>
  <c r="F70"/>
  <c r="T81"/>
  <c r="S81"/>
  <c r="R81"/>
  <c r="O81"/>
  <c r="L81"/>
  <c r="I81"/>
  <c r="F81"/>
  <c r="T69"/>
  <c r="U69" s="1"/>
  <c r="S69"/>
  <c r="R69"/>
  <c r="O69"/>
  <c r="L69"/>
  <c r="I69"/>
  <c r="F69"/>
  <c r="T82"/>
  <c r="S82"/>
  <c r="R82"/>
  <c r="O82"/>
  <c r="L82"/>
  <c r="I82"/>
  <c r="F82"/>
  <c r="T76"/>
  <c r="U76" s="1"/>
  <c r="S76"/>
  <c r="R76"/>
  <c r="O76"/>
  <c r="L76"/>
  <c r="I76"/>
  <c r="F76"/>
  <c r="T56"/>
  <c r="S56"/>
  <c r="R56"/>
  <c r="O56"/>
  <c r="L56"/>
  <c r="I56"/>
  <c r="F56"/>
  <c r="T44"/>
  <c r="U44" s="1"/>
  <c r="S44"/>
  <c r="R44"/>
  <c r="O44"/>
  <c r="L44"/>
  <c r="I44"/>
  <c r="F44"/>
  <c r="T43"/>
  <c r="S43"/>
  <c r="R43"/>
  <c r="O43"/>
  <c r="L43"/>
  <c r="I43"/>
  <c r="F43"/>
  <c r="T35"/>
  <c r="U35" s="1"/>
  <c r="S35"/>
  <c r="R35"/>
  <c r="O35"/>
  <c r="L35"/>
  <c r="I35"/>
  <c r="F35"/>
  <c r="T34"/>
  <c r="S34"/>
  <c r="R34"/>
  <c r="O34"/>
  <c r="L34"/>
  <c r="I34"/>
  <c r="F34"/>
  <c r="T60"/>
  <c r="U60" s="1"/>
  <c r="S60"/>
  <c r="R60"/>
  <c r="O60"/>
  <c r="L60"/>
  <c r="I60"/>
  <c r="F60"/>
  <c r="T26"/>
  <c r="S26"/>
  <c r="R26"/>
  <c r="O26"/>
  <c r="L26"/>
  <c r="I26"/>
  <c r="F26"/>
  <c r="T85"/>
  <c r="U85" s="1"/>
  <c r="S85"/>
  <c r="R85"/>
  <c r="O85"/>
  <c r="L85"/>
  <c r="I85"/>
  <c r="F85"/>
  <c r="T64"/>
  <c r="S64"/>
  <c r="R64"/>
  <c r="O64"/>
  <c r="L64"/>
  <c r="I64"/>
  <c r="F64"/>
  <c r="T29"/>
  <c r="U29" s="1"/>
  <c r="S29"/>
  <c r="R29"/>
  <c r="O29"/>
  <c r="L29"/>
  <c r="I29"/>
  <c r="F29"/>
  <c r="T27"/>
  <c r="S27"/>
  <c r="R27"/>
  <c r="O27"/>
  <c r="L27"/>
  <c r="I27"/>
  <c r="F27"/>
  <c r="T55"/>
  <c r="U55" s="1"/>
  <c r="S55"/>
  <c r="R55"/>
  <c r="O55"/>
  <c r="L55"/>
  <c r="I55"/>
  <c r="F55"/>
  <c r="T12"/>
  <c r="S12"/>
  <c r="R12"/>
  <c r="O12"/>
  <c r="L12"/>
  <c r="I12"/>
  <c r="F12"/>
  <c r="T49"/>
  <c r="U49" s="1"/>
  <c r="S49"/>
  <c r="R49"/>
  <c r="O49"/>
  <c r="L49"/>
  <c r="I49"/>
  <c r="F49"/>
  <c r="T30"/>
  <c r="S30"/>
  <c r="R30"/>
  <c r="O30"/>
  <c r="L30"/>
  <c r="I30"/>
  <c r="F30"/>
  <c r="T41"/>
  <c r="U41" s="1"/>
  <c r="S41"/>
  <c r="R41"/>
  <c r="O41"/>
  <c r="L41"/>
  <c r="I41"/>
  <c r="F41"/>
  <c r="T57"/>
  <c r="S57"/>
  <c r="R57"/>
  <c r="O57"/>
  <c r="L57"/>
  <c r="I57"/>
  <c r="F57"/>
  <c r="T67"/>
  <c r="U67" s="1"/>
  <c r="S67"/>
  <c r="R67"/>
  <c r="O67"/>
  <c r="L67"/>
  <c r="I67"/>
  <c r="F67"/>
  <c r="T25"/>
  <c r="S25"/>
  <c r="R25"/>
  <c r="O25"/>
  <c r="L25"/>
  <c r="I25"/>
  <c r="F25"/>
  <c r="T18"/>
  <c r="U18" s="1"/>
  <c r="S18"/>
  <c r="R18"/>
  <c r="O18"/>
  <c r="L18"/>
  <c r="I18"/>
  <c r="F18"/>
  <c r="T73"/>
  <c r="S73"/>
  <c r="R73"/>
  <c r="O73"/>
  <c r="L73"/>
  <c r="I73"/>
  <c r="F73"/>
  <c r="T39"/>
  <c r="U39" s="1"/>
  <c r="S39"/>
  <c r="R39"/>
  <c r="O39"/>
  <c r="L39"/>
  <c r="I39"/>
  <c r="F39"/>
  <c r="T19"/>
  <c r="S19"/>
  <c r="R19"/>
  <c r="O19"/>
  <c r="L19"/>
  <c r="I19"/>
  <c r="F19"/>
  <c r="T71"/>
  <c r="U71" s="1"/>
  <c r="S71"/>
  <c r="R71"/>
  <c r="O71"/>
  <c r="L71"/>
  <c r="I71"/>
  <c r="F71"/>
  <c r="T23"/>
  <c r="S23"/>
  <c r="R23"/>
  <c r="O23"/>
  <c r="L23"/>
  <c r="I23"/>
  <c r="F23"/>
  <c r="T83"/>
  <c r="U83" s="1"/>
  <c r="S83"/>
  <c r="R83"/>
  <c r="O83"/>
  <c r="L83"/>
  <c r="I83"/>
  <c r="F83"/>
  <c r="T47"/>
  <c r="S47"/>
  <c r="R47"/>
  <c r="O47"/>
  <c r="L47"/>
  <c r="I47"/>
  <c r="F47"/>
  <c r="T28"/>
  <c r="U28" s="1"/>
  <c r="S28"/>
  <c r="R28"/>
  <c r="O28"/>
  <c r="L28"/>
  <c r="I28"/>
  <c r="F28"/>
  <c r="T53"/>
  <c r="S53"/>
  <c r="R53"/>
  <c r="O53"/>
  <c r="L53"/>
  <c r="I53"/>
  <c r="F53"/>
  <c r="T46"/>
  <c r="S46"/>
  <c r="T9"/>
  <c r="U9" s="1"/>
  <c r="S9"/>
  <c r="R9"/>
  <c r="O9"/>
  <c r="L9"/>
  <c r="I9"/>
  <c r="F9"/>
  <c r="T48"/>
  <c r="S48"/>
  <c r="R48"/>
  <c r="O48"/>
  <c r="L48"/>
  <c r="I48"/>
  <c r="F48"/>
  <c r="T21"/>
  <c r="U21" s="1"/>
  <c r="S21"/>
  <c r="R21"/>
  <c r="O21"/>
  <c r="L21"/>
  <c r="I21"/>
  <c r="F21"/>
  <c r="T10"/>
  <c r="S10"/>
  <c r="R10"/>
  <c r="O10"/>
  <c r="L10"/>
  <c r="I10"/>
  <c r="F10"/>
  <c r="T75"/>
  <c r="U75" s="1"/>
  <c r="S75"/>
  <c r="R75"/>
  <c r="O75"/>
  <c r="L75"/>
  <c r="I75"/>
  <c r="F75"/>
  <c r="T8"/>
  <c r="S8"/>
  <c r="R8"/>
  <c r="O8"/>
  <c r="L8"/>
  <c r="I8"/>
  <c r="F8"/>
  <c r="T36"/>
  <c r="U36" s="1"/>
  <c r="S36"/>
  <c r="R36"/>
  <c r="O36"/>
  <c r="L36"/>
  <c r="I36"/>
  <c r="F36"/>
  <c r="T65"/>
  <c r="S65"/>
  <c r="R65"/>
  <c r="O65"/>
  <c r="L65"/>
  <c r="I65"/>
  <c r="F65"/>
  <c r="T37"/>
  <c r="U37" s="1"/>
  <c r="S37"/>
  <c r="R37"/>
  <c r="O37"/>
  <c r="L37"/>
  <c r="I37"/>
  <c r="F37"/>
  <c r="T15"/>
  <c r="S15"/>
  <c r="R15"/>
  <c r="O15"/>
  <c r="L15"/>
  <c r="I15"/>
  <c r="F15"/>
  <c r="T13"/>
  <c r="U13" s="1"/>
  <c r="S13"/>
  <c r="R13"/>
  <c r="O13"/>
  <c r="L13"/>
  <c r="I13"/>
  <c r="F13"/>
  <c r="T50"/>
  <c r="S50"/>
  <c r="R50"/>
  <c r="O50"/>
  <c r="L50"/>
  <c r="I50"/>
  <c r="F50"/>
  <c r="T38"/>
  <c r="U38" s="1"/>
  <c r="S38"/>
  <c r="R38"/>
  <c r="O38"/>
  <c r="L38"/>
  <c r="I38"/>
  <c r="F38"/>
  <c r="T51"/>
  <c r="S51"/>
  <c r="R51"/>
  <c r="O51"/>
  <c r="L51"/>
  <c r="I51"/>
  <c r="F51"/>
  <c r="T14"/>
  <c r="U14" s="1"/>
  <c r="S14"/>
  <c r="R14"/>
  <c r="O14"/>
  <c r="L14"/>
  <c r="I14"/>
  <c r="F14"/>
  <c r="T22"/>
  <c r="S22"/>
  <c r="R22"/>
  <c r="O22"/>
  <c r="L22"/>
  <c r="I22"/>
  <c r="F22"/>
  <c r="T33"/>
  <c r="U33" s="1"/>
  <c r="S33"/>
  <c r="R33"/>
  <c r="O33"/>
  <c r="L33"/>
  <c r="I33"/>
  <c r="F33"/>
  <c r="T20"/>
  <c r="S20"/>
  <c r="R20"/>
  <c r="O20"/>
  <c r="L20"/>
  <c r="I20"/>
  <c r="F20"/>
  <c r="T42"/>
  <c r="U42" s="1"/>
  <c r="S42"/>
  <c r="R42"/>
  <c r="O42"/>
  <c r="L42"/>
  <c r="I42"/>
  <c r="F42"/>
  <c r="T7"/>
  <c r="S7"/>
  <c r="R7"/>
  <c r="O7"/>
  <c r="L7"/>
  <c r="I7"/>
  <c r="F7"/>
  <c r="T59"/>
  <c r="U59" s="1"/>
  <c r="S59"/>
  <c r="R59"/>
  <c r="O59"/>
  <c r="L59"/>
  <c r="I59"/>
  <c r="F59"/>
  <c r="T32"/>
  <c r="S32"/>
  <c r="R32"/>
  <c r="O32"/>
  <c r="L32"/>
  <c r="I32"/>
  <c r="F32"/>
  <c r="T58"/>
  <c r="U58" s="1"/>
  <c r="S58"/>
  <c r="R58"/>
  <c r="O58"/>
  <c r="L58"/>
  <c r="I58"/>
  <c r="F58"/>
  <c r="T24"/>
  <c r="S24"/>
  <c r="R24"/>
  <c r="O24"/>
  <c r="L24"/>
  <c r="I24"/>
  <c r="F24"/>
  <c r="T31"/>
  <c r="U31" s="1"/>
  <c r="S31"/>
  <c r="R31"/>
  <c r="O31"/>
  <c r="L31"/>
  <c r="I31"/>
  <c r="F31"/>
  <c r="T11"/>
  <c r="S11"/>
  <c r="R11"/>
  <c r="O11"/>
  <c r="L11"/>
  <c r="I11"/>
  <c r="F11"/>
  <c r="T6"/>
  <c r="U6" s="1"/>
  <c r="S6"/>
  <c r="R6"/>
  <c r="O6"/>
  <c r="L6"/>
  <c r="I6"/>
  <c r="F6"/>
  <c r="T17"/>
  <c r="S17"/>
  <c r="R17"/>
  <c r="O17"/>
  <c r="L17"/>
  <c r="I17"/>
  <c r="F17"/>
  <c r="T16"/>
  <c r="U16" s="1"/>
  <c r="S16"/>
  <c r="R16"/>
  <c r="O16"/>
  <c r="L16"/>
  <c r="I16"/>
  <c r="F16"/>
  <c r="T6" i="47"/>
  <c r="T7"/>
  <c r="T8"/>
  <c r="T10"/>
  <c r="T13"/>
  <c r="T11"/>
  <c r="T12"/>
  <c r="T19"/>
  <c r="U19" s="1"/>
  <c r="T18"/>
  <c r="T15"/>
  <c r="T16"/>
  <c r="T22"/>
  <c r="U22" s="1"/>
  <c r="T20"/>
  <c r="T14"/>
  <c r="T31"/>
  <c r="T25"/>
  <c r="T28"/>
  <c r="T24"/>
  <c r="T17"/>
  <c r="T26"/>
  <c r="T23"/>
  <c r="T21"/>
  <c r="T30"/>
  <c r="T27"/>
  <c r="T29"/>
  <c r="T39"/>
  <c r="U39" s="1"/>
  <c r="T33"/>
  <c r="T34"/>
  <c r="T49"/>
  <c r="T65"/>
  <c r="U65" s="1"/>
  <c r="T37"/>
  <c r="T41"/>
  <c r="T51"/>
  <c r="T36"/>
  <c r="U36" s="1"/>
  <c r="T40"/>
  <c r="T48"/>
  <c r="T42"/>
  <c r="T52"/>
  <c r="U52" s="1"/>
  <c r="T38"/>
  <c r="T32"/>
  <c r="T44"/>
  <c r="T45"/>
  <c r="T59"/>
  <c r="T53"/>
  <c r="U53" s="1"/>
  <c r="T54"/>
  <c r="T47"/>
  <c r="U47" s="1"/>
  <c r="T43"/>
  <c r="T57"/>
  <c r="T35"/>
  <c r="T50"/>
  <c r="U50" s="1"/>
  <c r="T67"/>
  <c r="T62"/>
  <c r="T55"/>
  <c r="T56"/>
  <c r="T73"/>
  <c r="T75"/>
  <c r="T70"/>
  <c r="T46"/>
  <c r="U46" s="1"/>
  <c r="T60"/>
  <c r="T66"/>
  <c r="T69"/>
  <c r="T68"/>
  <c r="U68" s="1"/>
  <c r="T79"/>
  <c r="T61"/>
  <c r="T58"/>
  <c r="T72"/>
  <c r="T63"/>
  <c r="T74"/>
  <c r="T77"/>
  <c r="T64"/>
  <c r="U64" s="1"/>
  <c r="T81"/>
  <c r="T76"/>
  <c r="T71"/>
  <c r="T89"/>
  <c r="U89" s="1"/>
  <c r="T83"/>
  <c r="T84"/>
  <c r="T78"/>
  <c r="T80"/>
  <c r="U80" s="1"/>
  <c r="T88"/>
  <c r="T87"/>
  <c r="T82"/>
  <c r="T85"/>
  <c r="U85" s="1"/>
  <c r="T86"/>
  <c r="U86" s="1"/>
  <c r="T90"/>
  <c r="U90" s="1"/>
  <c r="T91"/>
  <c r="S6"/>
  <c r="U6" s="1"/>
  <c r="S7"/>
  <c r="S8"/>
  <c r="S10"/>
  <c r="S13"/>
  <c r="U13" s="1"/>
  <c r="S11"/>
  <c r="S12"/>
  <c r="S19"/>
  <c r="S18"/>
  <c r="S15"/>
  <c r="S16"/>
  <c r="S22"/>
  <c r="S20"/>
  <c r="U20" s="1"/>
  <c r="S14"/>
  <c r="S31"/>
  <c r="S25"/>
  <c r="S28"/>
  <c r="U28" s="1"/>
  <c r="S24"/>
  <c r="S17"/>
  <c r="S26"/>
  <c r="S23"/>
  <c r="S21"/>
  <c r="S30"/>
  <c r="S27"/>
  <c r="S29"/>
  <c r="S39"/>
  <c r="S33"/>
  <c r="S34"/>
  <c r="S49"/>
  <c r="S65"/>
  <c r="S37"/>
  <c r="S41"/>
  <c r="S51"/>
  <c r="S36"/>
  <c r="S40"/>
  <c r="S48"/>
  <c r="S42"/>
  <c r="U42" s="1"/>
  <c r="S52"/>
  <c r="S38"/>
  <c r="U38" s="1"/>
  <c r="S32"/>
  <c r="S44"/>
  <c r="S45"/>
  <c r="S59"/>
  <c r="S53"/>
  <c r="S54"/>
  <c r="U54" s="1"/>
  <c r="S47"/>
  <c r="S43"/>
  <c r="S57"/>
  <c r="S35"/>
  <c r="S50"/>
  <c r="S67"/>
  <c r="S62"/>
  <c r="S55"/>
  <c r="S56"/>
  <c r="S73"/>
  <c r="S75"/>
  <c r="S70"/>
  <c r="U70" s="1"/>
  <c r="S46"/>
  <c r="S60"/>
  <c r="S66"/>
  <c r="S69"/>
  <c r="S68"/>
  <c r="S79"/>
  <c r="S61"/>
  <c r="S58"/>
  <c r="U58" s="1"/>
  <c r="S72"/>
  <c r="S63"/>
  <c r="S74"/>
  <c r="S77"/>
  <c r="S64"/>
  <c r="S81"/>
  <c r="S76"/>
  <c r="S71"/>
  <c r="S89"/>
  <c r="S83"/>
  <c r="S84"/>
  <c r="S78"/>
  <c r="U78" s="1"/>
  <c r="S80"/>
  <c r="S88"/>
  <c r="U88" s="1"/>
  <c r="S87"/>
  <c r="S82"/>
  <c r="S85"/>
  <c r="S86"/>
  <c r="S90"/>
  <c r="S91"/>
  <c r="U91" s="1"/>
  <c r="T9"/>
  <c r="S9"/>
  <c r="R91"/>
  <c r="O91"/>
  <c r="L91"/>
  <c r="I91"/>
  <c r="F91"/>
  <c r="R90"/>
  <c r="O90"/>
  <c r="L90"/>
  <c r="I90"/>
  <c r="F90"/>
  <c r="R86"/>
  <c r="O86"/>
  <c r="L86"/>
  <c r="I86"/>
  <c r="F86"/>
  <c r="R85"/>
  <c r="O85"/>
  <c r="L85"/>
  <c r="I85"/>
  <c r="F85"/>
  <c r="R82"/>
  <c r="O82"/>
  <c r="L82"/>
  <c r="I82"/>
  <c r="F82"/>
  <c r="R87"/>
  <c r="O87"/>
  <c r="L87"/>
  <c r="I87"/>
  <c r="F87"/>
  <c r="R88"/>
  <c r="O88"/>
  <c r="L88"/>
  <c r="I88"/>
  <c r="F88"/>
  <c r="R80"/>
  <c r="O80"/>
  <c r="L80"/>
  <c r="I80"/>
  <c r="F80"/>
  <c r="R78"/>
  <c r="O78"/>
  <c r="L78"/>
  <c r="I78"/>
  <c r="F78"/>
  <c r="R84"/>
  <c r="O84"/>
  <c r="L84"/>
  <c r="I84"/>
  <c r="F84"/>
  <c r="R83"/>
  <c r="O83"/>
  <c r="L83"/>
  <c r="I83"/>
  <c r="F83"/>
  <c r="R89"/>
  <c r="O89"/>
  <c r="L89"/>
  <c r="I89"/>
  <c r="F89"/>
  <c r="R71"/>
  <c r="O71"/>
  <c r="L71"/>
  <c r="I71"/>
  <c r="F71"/>
  <c r="U76"/>
  <c r="R76"/>
  <c r="O76"/>
  <c r="L76"/>
  <c r="I76"/>
  <c r="F76"/>
  <c r="R81"/>
  <c r="O81"/>
  <c r="L81"/>
  <c r="I81"/>
  <c r="F81"/>
  <c r="R64"/>
  <c r="O64"/>
  <c r="L64"/>
  <c r="I64"/>
  <c r="F64"/>
  <c r="R77"/>
  <c r="O77"/>
  <c r="L77"/>
  <c r="I77"/>
  <c r="F77"/>
  <c r="U74"/>
  <c r="R74"/>
  <c r="O74"/>
  <c r="L74"/>
  <c r="I74"/>
  <c r="F74"/>
  <c r="R63"/>
  <c r="O63"/>
  <c r="L63"/>
  <c r="I63"/>
  <c r="F63"/>
  <c r="R72"/>
  <c r="O72"/>
  <c r="L72"/>
  <c r="I72"/>
  <c r="F72"/>
  <c r="R58"/>
  <c r="O58"/>
  <c r="L58"/>
  <c r="I58"/>
  <c r="F58"/>
  <c r="U61"/>
  <c r="R61"/>
  <c r="O61"/>
  <c r="L61"/>
  <c r="I61"/>
  <c r="F61"/>
  <c r="R79"/>
  <c r="O79"/>
  <c r="L79"/>
  <c r="I79"/>
  <c r="F79"/>
  <c r="R68"/>
  <c r="O68"/>
  <c r="L68"/>
  <c r="I68"/>
  <c r="F68"/>
  <c r="R69"/>
  <c r="O69"/>
  <c r="L69"/>
  <c r="I69"/>
  <c r="F69"/>
  <c r="U66"/>
  <c r="R66"/>
  <c r="O66"/>
  <c r="L66"/>
  <c r="I66"/>
  <c r="F66"/>
  <c r="R60"/>
  <c r="O60"/>
  <c r="L60"/>
  <c r="I60"/>
  <c r="F60"/>
  <c r="R46"/>
  <c r="O46"/>
  <c r="L46"/>
  <c r="I46"/>
  <c r="F46"/>
  <c r="R70"/>
  <c r="O70"/>
  <c r="L70"/>
  <c r="I70"/>
  <c r="F70"/>
  <c r="R75"/>
  <c r="O75"/>
  <c r="L75"/>
  <c r="I75"/>
  <c r="F75"/>
  <c r="U73"/>
  <c r="R73"/>
  <c r="O73"/>
  <c r="L73"/>
  <c r="I73"/>
  <c r="F73"/>
  <c r="U56"/>
  <c r="R56"/>
  <c r="O56"/>
  <c r="L56"/>
  <c r="I56"/>
  <c r="F56"/>
  <c r="U55"/>
  <c r="R55"/>
  <c r="O55"/>
  <c r="L55"/>
  <c r="I55"/>
  <c r="F55"/>
  <c r="U62"/>
  <c r="R62"/>
  <c r="O62"/>
  <c r="L62"/>
  <c r="I62"/>
  <c r="F62"/>
  <c r="R67"/>
  <c r="O67"/>
  <c r="L67"/>
  <c r="I67"/>
  <c r="F67"/>
  <c r="R50"/>
  <c r="O50"/>
  <c r="L50"/>
  <c r="I50"/>
  <c r="F50"/>
  <c r="R35"/>
  <c r="O35"/>
  <c r="L35"/>
  <c r="I35"/>
  <c r="F35"/>
  <c r="U57"/>
  <c r="R57"/>
  <c r="O57"/>
  <c r="L57"/>
  <c r="I57"/>
  <c r="F57"/>
  <c r="R43"/>
  <c r="O43"/>
  <c r="L43"/>
  <c r="I43"/>
  <c r="F43"/>
  <c r="R47"/>
  <c r="O47"/>
  <c r="L47"/>
  <c r="I47"/>
  <c r="F47"/>
  <c r="R54"/>
  <c r="O54"/>
  <c r="L54"/>
  <c r="I54"/>
  <c r="F54"/>
  <c r="R53"/>
  <c r="O53"/>
  <c r="L53"/>
  <c r="I53"/>
  <c r="F53"/>
  <c r="R59"/>
  <c r="O59"/>
  <c r="L59"/>
  <c r="I59"/>
  <c r="F59"/>
  <c r="U45"/>
  <c r="R45"/>
  <c r="O45"/>
  <c r="L45"/>
  <c r="I45"/>
  <c r="F45"/>
  <c r="U44"/>
  <c r="R44"/>
  <c r="O44"/>
  <c r="L44"/>
  <c r="I44"/>
  <c r="F44"/>
  <c r="R32"/>
  <c r="O32"/>
  <c r="L32"/>
  <c r="I32"/>
  <c r="F32"/>
  <c r="R38"/>
  <c r="O38"/>
  <c r="L38"/>
  <c r="I38"/>
  <c r="F38"/>
  <c r="R52"/>
  <c r="O52"/>
  <c r="L52"/>
  <c r="I52"/>
  <c r="F52"/>
  <c r="R42"/>
  <c r="O42"/>
  <c r="L42"/>
  <c r="I42"/>
  <c r="F42"/>
  <c r="R48"/>
  <c r="O48"/>
  <c r="L48"/>
  <c r="I48"/>
  <c r="F48"/>
  <c r="R40"/>
  <c r="O40"/>
  <c r="L40"/>
  <c r="I40"/>
  <c r="F40"/>
  <c r="R36"/>
  <c r="O36"/>
  <c r="L36"/>
  <c r="I36"/>
  <c r="F36"/>
  <c r="R51"/>
  <c r="O51"/>
  <c r="L51"/>
  <c r="I51"/>
  <c r="F51"/>
  <c r="U41"/>
  <c r="R41"/>
  <c r="O41"/>
  <c r="L41"/>
  <c r="I41"/>
  <c r="F41"/>
  <c r="R37"/>
  <c r="O37"/>
  <c r="L37"/>
  <c r="I37"/>
  <c r="F37"/>
  <c r="R65"/>
  <c r="O65"/>
  <c r="L65"/>
  <c r="I65"/>
  <c r="F65"/>
  <c r="R34"/>
  <c r="O34"/>
  <c r="L34"/>
  <c r="I34"/>
  <c r="F34"/>
  <c r="R33"/>
  <c r="O33"/>
  <c r="L33"/>
  <c r="I33"/>
  <c r="F33"/>
  <c r="R39"/>
  <c r="O39"/>
  <c r="L39"/>
  <c r="I39"/>
  <c r="F39"/>
  <c r="R29"/>
  <c r="O29"/>
  <c r="L29"/>
  <c r="I29"/>
  <c r="F29"/>
  <c r="U27"/>
  <c r="R27"/>
  <c r="O27"/>
  <c r="L27"/>
  <c r="I27"/>
  <c r="F27"/>
  <c r="U30"/>
  <c r="R30"/>
  <c r="O30"/>
  <c r="L30"/>
  <c r="I30"/>
  <c r="F30"/>
  <c r="R21"/>
  <c r="O21"/>
  <c r="L21"/>
  <c r="I21"/>
  <c r="F21"/>
  <c r="R23"/>
  <c r="O23"/>
  <c r="L23"/>
  <c r="I23"/>
  <c r="F23"/>
  <c r="U26"/>
  <c r="R26"/>
  <c r="O26"/>
  <c r="L26"/>
  <c r="I26"/>
  <c r="F26"/>
  <c r="U17"/>
  <c r="R17"/>
  <c r="O17"/>
  <c r="L17"/>
  <c r="I17"/>
  <c r="F17"/>
  <c r="R24"/>
  <c r="O24"/>
  <c r="L24"/>
  <c r="I24"/>
  <c r="F24"/>
  <c r="R28"/>
  <c r="O28"/>
  <c r="L28"/>
  <c r="I28"/>
  <c r="F28"/>
  <c r="R25"/>
  <c r="O25"/>
  <c r="L25"/>
  <c r="I25"/>
  <c r="F25"/>
  <c r="U31"/>
  <c r="R31"/>
  <c r="O31"/>
  <c r="L31"/>
  <c r="I31"/>
  <c r="F31"/>
  <c r="R14"/>
  <c r="O14"/>
  <c r="L14"/>
  <c r="I14"/>
  <c r="F14"/>
  <c r="R20"/>
  <c r="O20"/>
  <c r="L20"/>
  <c r="I20"/>
  <c r="F20"/>
  <c r="R22"/>
  <c r="O22"/>
  <c r="L22"/>
  <c r="I22"/>
  <c r="F22"/>
  <c r="R16"/>
  <c r="O16"/>
  <c r="L16"/>
  <c r="I16"/>
  <c r="F16"/>
  <c r="U15"/>
  <c r="R15"/>
  <c r="O15"/>
  <c r="L15"/>
  <c r="I15"/>
  <c r="F15"/>
  <c r="R18"/>
  <c r="O18"/>
  <c r="L18"/>
  <c r="I18"/>
  <c r="F18"/>
  <c r="R19"/>
  <c r="O19"/>
  <c r="L19"/>
  <c r="I19"/>
  <c r="F19"/>
  <c r="R12"/>
  <c r="O12"/>
  <c r="L12"/>
  <c r="I12"/>
  <c r="F12"/>
  <c r="R11"/>
  <c r="O11"/>
  <c r="L11"/>
  <c r="I11"/>
  <c r="F11"/>
  <c r="R13"/>
  <c r="O13"/>
  <c r="L13"/>
  <c r="I13"/>
  <c r="F13"/>
  <c r="R10"/>
  <c r="O10"/>
  <c r="L10"/>
  <c r="I10"/>
  <c r="F10"/>
  <c r="U8"/>
  <c r="R8"/>
  <c r="O8"/>
  <c r="L8"/>
  <c r="I8"/>
  <c r="F8"/>
  <c r="R7"/>
  <c r="O7"/>
  <c r="L7"/>
  <c r="I7"/>
  <c r="F7"/>
  <c r="R6"/>
  <c r="O6"/>
  <c r="L6"/>
  <c r="I6"/>
  <c r="F6"/>
  <c r="R9"/>
  <c r="O9"/>
  <c r="L9"/>
  <c r="I9"/>
  <c r="F9"/>
  <c r="F37" i="23"/>
  <c r="F30"/>
  <c r="F18"/>
  <c r="F41"/>
  <c r="F25"/>
  <c r="F47"/>
  <c r="F80"/>
  <c r="F13"/>
  <c r="F73"/>
  <c r="F71"/>
  <c r="F6"/>
  <c r="F26"/>
  <c r="F32"/>
  <c r="F36"/>
  <c r="F12"/>
  <c r="F34"/>
  <c r="F8"/>
  <c r="F24"/>
  <c r="F55"/>
  <c r="F19"/>
  <c r="F75"/>
  <c r="F33"/>
  <c r="F43"/>
  <c r="F45"/>
  <c r="F35"/>
  <c r="F21"/>
  <c r="F20"/>
  <c r="F79"/>
  <c r="F17"/>
  <c r="F61"/>
  <c r="F7"/>
  <c r="F48"/>
  <c r="F89"/>
  <c r="F23"/>
  <c r="F14"/>
  <c r="F74"/>
  <c r="F58"/>
  <c r="F66"/>
  <c r="F63"/>
  <c r="F86"/>
  <c r="F69"/>
  <c r="F88"/>
  <c r="F59"/>
  <c r="F29"/>
  <c r="F27"/>
  <c r="F84"/>
  <c r="F51"/>
  <c r="F83"/>
  <c r="F68"/>
  <c r="F64"/>
  <c r="F87"/>
  <c r="F78"/>
  <c r="F50"/>
  <c r="F22"/>
  <c r="F44"/>
  <c r="F28"/>
  <c r="F91"/>
  <c r="F60"/>
  <c r="F82"/>
  <c r="F54"/>
  <c r="F10"/>
  <c r="F56"/>
  <c r="F65"/>
  <c r="F15"/>
  <c r="F67"/>
  <c r="F70"/>
  <c r="F52"/>
  <c r="F81"/>
  <c r="F39"/>
  <c r="F53"/>
  <c r="F77"/>
  <c r="F62"/>
  <c r="F76"/>
  <c r="F42"/>
  <c r="F31"/>
  <c r="F72"/>
  <c r="F9"/>
  <c r="F57"/>
  <c r="F85"/>
  <c r="F16"/>
  <c r="F11"/>
  <c r="F46"/>
  <c r="F49"/>
  <c r="F40"/>
  <c r="F90"/>
  <c r="F149"/>
  <c r="F170"/>
  <c r="F141"/>
  <c r="F121"/>
  <c r="F157"/>
  <c r="F103"/>
  <c r="F110"/>
  <c r="F183"/>
  <c r="F113"/>
  <c r="F111"/>
  <c r="F112"/>
  <c r="F120"/>
  <c r="F186"/>
  <c r="F187"/>
  <c r="F159"/>
  <c r="F178"/>
  <c r="F130"/>
  <c r="F153"/>
  <c r="F115"/>
  <c r="F104"/>
  <c r="F143"/>
  <c r="F123"/>
  <c r="F136"/>
  <c r="F135"/>
  <c r="F177"/>
  <c r="F131"/>
  <c r="F116"/>
  <c r="F132"/>
  <c r="F133"/>
  <c r="F154"/>
  <c r="F122"/>
  <c r="F179"/>
  <c r="F145"/>
  <c r="F125"/>
  <c r="F147"/>
  <c r="F106"/>
  <c r="F124"/>
  <c r="F127"/>
  <c r="F126"/>
  <c r="F171"/>
  <c r="F108"/>
  <c r="F119"/>
  <c r="F167"/>
  <c r="F188"/>
  <c r="F129"/>
  <c r="F146"/>
  <c r="F162"/>
  <c r="F156"/>
  <c r="F176"/>
  <c r="F163"/>
  <c r="F169"/>
  <c r="F165"/>
  <c r="F184"/>
  <c r="F107"/>
  <c r="F105"/>
  <c r="F144"/>
  <c r="F134"/>
  <c r="F182"/>
  <c r="F150"/>
  <c r="F151"/>
  <c r="F185"/>
  <c r="F118"/>
  <c r="F181"/>
  <c r="F142"/>
  <c r="F139"/>
  <c r="F168"/>
  <c r="F128"/>
  <c r="F164"/>
  <c r="F114"/>
  <c r="F158"/>
  <c r="F140"/>
  <c r="F137"/>
  <c r="F155"/>
  <c r="F138"/>
  <c r="F117"/>
  <c r="F160"/>
  <c r="F109"/>
  <c r="F166"/>
  <c r="F148"/>
  <c r="F152"/>
  <c r="F174"/>
  <c r="F161"/>
  <c r="F175"/>
  <c r="F180"/>
  <c r="F172"/>
  <c r="F69" i="13"/>
  <c r="F70"/>
  <c r="F86"/>
  <c r="F22"/>
  <c r="F41"/>
  <c r="F18"/>
  <c r="F66"/>
  <c r="F50"/>
  <c r="F14"/>
  <c r="F35"/>
  <c r="F53"/>
  <c r="F12"/>
  <c r="F47"/>
  <c r="F68"/>
  <c r="F27"/>
  <c r="F48"/>
  <c r="F16"/>
  <c r="F62"/>
  <c r="F46"/>
  <c r="F21"/>
  <c r="F74"/>
  <c r="F29"/>
  <c r="F91"/>
  <c r="F67"/>
  <c r="F81"/>
  <c r="F31"/>
  <c r="F80"/>
  <c r="F89"/>
  <c r="F78"/>
  <c r="F75"/>
  <c r="F26"/>
  <c r="F13"/>
  <c r="F28"/>
  <c r="F8"/>
  <c r="F88"/>
  <c r="F44"/>
  <c r="F82"/>
  <c r="F90"/>
  <c r="F49"/>
  <c r="F30"/>
  <c r="F40"/>
  <c r="F38"/>
  <c r="F10"/>
  <c r="F55"/>
  <c r="F36"/>
  <c r="F52"/>
  <c r="F34"/>
  <c r="F20"/>
  <c r="F32"/>
  <c r="F33"/>
  <c r="F87"/>
  <c r="F58"/>
  <c r="F17"/>
  <c r="F39"/>
  <c r="F63"/>
  <c r="F83"/>
  <c r="F15"/>
  <c r="F24"/>
  <c r="F85"/>
  <c r="F6"/>
  <c r="F57"/>
  <c r="F65"/>
  <c r="F37"/>
  <c r="F73"/>
  <c r="F45"/>
  <c r="F59"/>
  <c r="F84"/>
  <c r="F23"/>
  <c r="F61"/>
  <c r="F42"/>
  <c r="F43"/>
  <c r="F71"/>
  <c r="F79"/>
  <c r="F76"/>
  <c r="F60"/>
  <c r="F64"/>
  <c r="F25"/>
  <c r="F11"/>
  <c r="F51"/>
  <c r="F54"/>
  <c r="F77"/>
  <c r="F56"/>
  <c r="F7"/>
  <c r="F19"/>
  <c r="F72"/>
  <c r="F136"/>
  <c r="F151"/>
  <c r="F133"/>
  <c r="F169"/>
  <c r="F176"/>
  <c r="F103"/>
  <c r="F182"/>
  <c r="F183"/>
  <c r="F156"/>
  <c r="F141"/>
  <c r="F135"/>
  <c r="F107"/>
  <c r="F112"/>
  <c r="F170"/>
  <c r="F116"/>
  <c r="F166"/>
  <c r="F157"/>
  <c r="F186"/>
  <c r="F109"/>
  <c r="F118"/>
  <c r="F142"/>
  <c r="F105"/>
  <c r="F121"/>
  <c r="F139"/>
  <c r="F163"/>
  <c r="F129"/>
  <c r="F180"/>
  <c r="F172"/>
  <c r="F123"/>
  <c r="F122"/>
  <c r="F165"/>
  <c r="F137"/>
  <c r="F188"/>
  <c r="F153"/>
  <c r="F184"/>
  <c r="F104"/>
  <c r="F115"/>
  <c r="F181"/>
  <c r="F148"/>
  <c r="F168"/>
  <c r="F138"/>
  <c r="F145"/>
  <c r="F110"/>
  <c r="F161"/>
  <c r="F146"/>
  <c r="F125"/>
  <c r="F132"/>
  <c r="F126"/>
  <c r="F179"/>
  <c r="F164"/>
  <c r="F117"/>
  <c r="F162"/>
  <c r="F149"/>
  <c r="F140"/>
  <c r="F119"/>
  <c r="F158"/>
  <c r="F106"/>
  <c r="F120"/>
  <c r="F150"/>
  <c r="F114"/>
  <c r="F154"/>
  <c r="F143"/>
  <c r="F128"/>
  <c r="F185"/>
  <c r="F131"/>
  <c r="F108"/>
  <c r="F167"/>
  <c r="F130"/>
  <c r="F113"/>
  <c r="F159"/>
  <c r="F147"/>
  <c r="F177"/>
  <c r="F175"/>
  <c r="F144"/>
  <c r="F111"/>
  <c r="F174"/>
  <c r="F187"/>
  <c r="F134"/>
  <c r="F124"/>
  <c r="F173"/>
  <c r="F127"/>
  <c r="F155"/>
  <c r="F171"/>
  <c r="F160"/>
  <c r="F152"/>
  <c r="F38" i="14"/>
  <c r="F20"/>
  <c r="F62"/>
  <c r="F53"/>
  <c r="F13"/>
  <c r="F58"/>
  <c r="F32"/>
  <c r="F70"/>
  <c r="F49"/>
  <c r="F22"/>
  <c r="F16"/>
  <c r="F56"/>
  <c r="F19"/>
  <c r="F76"/>
  <c r="F14"/>
  <c r="F65"/>
  <c r="F28"/>
  <c r="F11"/>
  <c r="F91"/>
  <c r="F29"/>
  <c r="F8"/>
  <c r="F82"/>
  <c r="F50"/>
  <c r="F40"/>
  <c r="F84"/>
  <c r="F35"/>
  <c r="F63"/>
  <c r="F46"/>
  <c r="F52"/>
  <c r="F75"/>
  <c r="F90"/>
  <c r="F6"/>
  <c r="F17"/>
  <c r="F24"/>
  <c r="F59"/>
  <c r="F54"/>
  <c r="F10"/>
  <c r="F7"/>
  <c r="F61"/>
  <c r="F25"/>
  <c r="F9"/>
  <c r="F31"/>
  <c r="F18"/>
  <c r="F79"/>
  <c r="F67"/>
  <c r="F43"/>
  <c r="F66"/>
  <c r="F30"/>
  <c r="F23"/>
  <c r="F45"/>
  <c r="F48"/>
  <c r="F57"/>
  <c r="F39"/>
  <c r="F85"/>
  <c r="F41"/>
  <c r="F36"/>
  <c r="F72"/>
  <c r="F15"/>
  <c r="F68"/>
  <c r="F60"/>
  <c r="F33"/>
  <c r="F77"/>
  <c r="F12"/>
  <c r="F89"/>
  <c r="F42"/>
  <c r="F83"/>
  <c r="F55"/>
  <c r="F44"/>
  <c r="F26"/>
  <c r="F21"/>
  <c r="F87"/>
  <c r="F69"/>
  <c r="F81"/>
  <c r="F74"/>
  <c r="F47"/>
  <c r="F73"/>
  <c r="F86"/>
  <c r="F78"/>
  <c r="F71"/>
  <c r="F37"/>
  <c r="F80"/>
  <c r="F34"/>
  <c r="F51"/>
  <c r="F88"/>
  <c r="F27"/>
  <c r="F112"/>
  <c r="F180"/>
  <c r="F173"/>
  <c r="F158"/>
  <c r="F132"/>
  <c r="F130"/>
  <c r="F152"/>
  <c r="F106"/>
  <c r="F126"/>
  <c r="F181"/>
  <c r="F123"/>
  <c r="F157"/>
  <c r="F160"/>
  <c r="F176"/>
  <c r="F165"/>
  <c r="F151"/>
  <c r="F121"/>
  <c r="F107"/>
  <c r="F153"/>
  <c r="F182"/>
  <c r="F119"/>
  <c r="F145"/>
  <c r="F167"/>
  <c r="F156"/>
  <c r="F140"/>
  <c r="F187"/>
  <c r="F135"/>
  <c r="F114"/>
  <c r="F109"/>
  <c r="F142"/>
  <c r="F174"/>
  <c r="F104"/>
  <c r="F128"/>
  <c r="F147"/>
  <c r="F125"/>
  <c r="F162"/>
  <c r="F161"/>
  <c r="F184"/>
  <c r="F129"/>
  <c r="F131"/>
  <c r="F188"/>
  <c r="F115"/>
  <c r="F166"/>
  <c r="F155"/>
  <c r="F164"/>
  <c r="F138"/>
  <c r="F170"/>
  <c r="F169"/>
  <c r="F136"/>
  <c r="F110"/>
  <c r="F144"/>
  <c r="F139"/>
  <c r="F175"/>
  <c r="F177"/>
  <c r="F149"/>
  <c r="F146"/>
  <c r="F168"/>
  <c r="F148"/>
  <c r="F111"/>
  <c r="F117"/>
  <c r="F137"/>
  <c r="F108"/>
  <c r="F150"/>
  <c r="F178"/>
  <c r="F171"/>
  <c r="F163"/>
  <c r="F141"/>
  <c r="F154"/>
  <c r="F186"/>
  <c r="F134"/>
  <c r="F120"/>
  <c r="F143"/>
  <c r="F124"/>
  <c r="F113"/>
  <c r="F118"/>
  <c r="F183"/>
  <c r="F116"/>
  <c r="F179"/>
  <c r="F122"/>
  <c r="F127"/>
  <c r="F105"/>
  <c r="F185"/>
  <c r="F133"/>
  <c r="F172"/>
  <c r="F159"/>
  <c r="F57" i="15"/>
  <c r="F28"/>
  <c r="F15"/>
  <c r="F27"/>
  <c r="F84"/>
  <c r="F66"/>
  <c r="F76"/>
  <c r="F7"/>
  <c r="F72"/>
  <c r="F44"/>
  <c r="F52"/>
  <c r="F87"/>
  <c r="F51"/>
  <c r="F55"/>
  <c r="F56"/>
  <c r="F81"/>
  <c r="F45"/>
  <c r="F25"/>
  <c r="F41"/>
  <c r="F22"/>
  <c r="F64"/>
  <c r="F89"/>
  <c r="F37"/>
  <c r="F34"/>
  <c r="F24"/>
  <c r="F42"/>
  <c r="F83"/>
  <c r="F85"/>
  <c r="F35"/>
  <c r="F38"/>
  <c r="F91"/>
  <c r="F59"/>
  <c r="F63"/>
  <c r="F16"/>
  <c r="F78"/>
  <c r="F80"/>
  <c r="F77"/>
  <c r="F11"/>
  <c r="F30"/>
  <c r="F8"/>
  <c r="F79"/>
  <c r="F49"/>
  <c r="F68"/>
  <c r="F29"/>
  <c r="F20"/>
  <c r="F43"/>
  <c r="F23"/>
  <c r="F58"/>
  <c r="F17"/>
  <c r="F86"/>
  <c r="F39"/>
  <c r="F75"/>
  <c r="F47"/>
  <c r="F19"/>
  <c r="F60"/>
  <c r="F48"/>
  <c r="F46"/>
  <c r="F50"/>
  <c r="F10"/>
  <c r="F88"/>
  <c r="F82"/>
  <c r="F53"/>
  <c r="F21"/>
  <c r="F73"/>
  <c r="F70"/>
  <c r="F12"/>
  <c r="F33"/>
  <c r="F54"/>
  <c r="F36"/>
  <c r="F14"/>
  <c r="F67"/>
  <c r="F9"/>
  <c r="F40"/>
  <c r="F32"/>
  <c r="F31"/>
  <c r="F62"/>
  <c r="F18"/>
  <c r="F71"/>
  <c r="F13"/>
  <c r="F26"/>
  <c r="F69"/>
  <c r="F65"/>
  <c r="F6"/>
  <c r="F90"/>
  <c r="F61"/>
  <c r="F184"/>
  <c r="F153"/>
  <c r="F178"/>
  <c r="F134"/>
  <c r="F149"/>
  <c r="F146"/>
  <c r="F187"/>
  <c r="F173"/>
  <c r="F157"/>
  <c r="F120"/>
  <c r="F171"/>
  <c r="F172"/>
  <c r="F148"/>
  <c r="F103"/>
  <c r="F154"/>
  <c r="F124"/>
  <c r="F117"/>
  <c r="F136"/>
  <c r="F182"/>
  <c r="F135"/>
  <c r="F168"/>
  <c r="F139"/>
  <c r="F155"/>
  <c r="F108"/>
  <c r="F114"/>
  <c r="F167"/>
  <c r="F174"/>
  <c r="F119"/>
  <c r="F176"/>
  <c r="F122"/>
  <c r="F109"/>
  <c r="F115"/>
  <c r="F104"/>
  <c r="F113"/>
  <c r="F125"/>
  <c r="F152"/>
  <c r="F186"/>
  <c r="F162"/>
  <c r="F105"/>
  <c r="F175"/>
  <c r="F177"/>
  <c r="F110"/>
  <c r="F159"/>
  <c r="F111"/>
  <c r="F164"/>
  <c r="F166"/>
  <c r="F141"/>
  <c r="F112"/>
  <c r="F145"/>
  <c r="F180"/>
  <c r="F151"/>
  <c r="F140"/>
  <c r="F161"/>
  <c r="F181"/>
  <c r="F165"/>
  <c r="F128"/>
  <c r="F126"/>
  <c r="F179"/>
  <c r="F133"/>
  <c r="F142"/>
  <c r="F129"/>
  <c r="F107"/>
  <c r="F131"/>
  <c r="F123"/>
  <c r="F137"/>
  <c r="F147"/>
  <c r="F121"/>
  <c r="F183"/>
  <c r="F106"/>
  <c r="F116"/>
  <c r="F143"/>
  <c r="F156"/>
  <c r="F132"/>
  <c r="F188"/>
  <c r="F138"/>
  <c r="F160"/>
  <c r="F169"/>
  <c r="F118"/>
  <c r="F150"/>
  <c r="F144"/>
  <c r="F158"/>
  <c r="F170"/>
  <c r="F163"/>
  <c r="F130"/>
  <c r="F127"/>
  <c r="F30" i="16"/>
  <c r="F10"/>
  <c r="F72"/>
  <c r="F57"/>
  <c r="F71"/>
  <c r="F16"/>
  <c r="F50"/>
  <c r="F45"/>
  <c r="F38"/>
  <c r="F69"/>
  <c r="F78"/>
  <c r="F63"/>
  <c r="F7"/>
  <c r="F18"/>
  <c r="F12"/>
  <c r="F88"/>
  <c r="F61"/>
  <c r="F85"/>
  <c r="F52"/>
  <c r="F24"/>
  <c r="F51"/>
  <c r="F83"/>
  <c r="F58"/>
  <c r="F91"/>
  <c r="F27"/>
  <c r="F49"/>
  <c r="F9"/>
  <c r="F8"/>
  <c r="F20"/>
  <c r="F42"/>
  <c r="F48"/>
  <c r="F34"/>
  <c r="F22"/>
  <c r="F66"/>
  <c r="F79"/>
  <c r="F36"/>
  <c r="F33"/>
  <c r="F41"/>
  <c r="F23"/>
  <c r="F53"/>
  <c r="F35"/>
  <c r="F26"/>
  <c r="F54"/>
  <c r="F74"/>
  <c r="F37"/>
  <c r="F70"/>
  <c r="F25"/>
  <c r="F67"/>
  <c r="F84"/>
  <c r="F40"/>
  <c r="F29"/>
  <c r="F90"/>
  <c r="F39"/>
  <c r="F64"/>
  <c r="F17"/>
  <c r="F89"/>
  <c r="F6"/>
  <c r="F77"/>
  <c r="F65"/>
  <c r="F60"/>
  <c r="F19"/>
  <c r="F76"/>
  <c r="F73"/>
  <c r="F14"/>
  <c r="F75"/>
  <c r="F44"/>
  <c r="F31"/>
  <c r="F47"/>
  <c r="F62"/>
  <c r="F32"/>
  <c r="F80"/>
  <c r="F59"/>
  <c r="F55"/>
  <c r="F68"/>
  <c r="F87"/>
  <c r="F82"/>
  <c r="F46"/>
  <c r="F15"/>
  <c r="F13"/>
  <c r="F11"/>
  <c r="F43"/>
  <c r="F86"/>
  <c r="F28"/>
  <c r="F21"/>
  <c r="F56"/>
  <c r="F133"/>
  <c r="F182"/>
  <c r="F165"/>
  <c r="F174"/>
  <c r="F147"/>
  <c r="F139"/>
  <c r="F115"/>
  <c r="F113"/>
  <c r="F186"/>
  <c r="F111"/>
  <c r="F160"/>
  <c r="F121"/>
  <c r="F162"/>
  <c r="F155"/>
  <c r="F170"/>
  <c r="F173"/>
  <c r="F103"/>
  <c r="F172"/>
  <c r="F108"/>
  <c r="F114"/>
  <c r="F146"/>
  <c r="F153"/>
  <c r="F142"/>
  <c r="F177"/>
  <c r="F134"/>
  <c r="F151"/>
  <c r="F157"/>
  <c r="F164"/>
  <c r="F168"/>
  <c r="F107"/>
  <c r="F148"/>
  <c r="F129"/>
  <c r="F187"/>
  <c r="F166"/>
  <c r="F167"/>
  <c r="F176"/>
  <c r="F145"/>
  <c r="F180"/>
  <c r="F137"/>
  <c r="F161"/>
  <c r="F106"/>
  <c r="F128"/>
  <c r="F141"/>
  <c r="F152"/>
  <c r="F185"/>
  <c r="F117"/>
  <c r="F126"/>
  <c r="F136"/>
  <c r="F132"/>
  <c r="F104"/>
  <c r="F175"/>
  <c r="F122"/>
  <c r="F184"/>
  <c r="F110"/>
  <c r="F143"/>
  <c r="F183"/>
  <c r="F179"/>
  <c r="F169"/>
  <c r="F140"/>
  <c r="F138"/>
  <c r="F119"/>
  <c r="F105"/>
  <c r="F144"/>
  <c r="F158"/>
  <c r="F118"/>
  <c r="F156"/>
  <c r="F120"/>
  <c r="F149"/>
  <c r="F116"/>
  <c r="F159"/>
  <c r="F109"/>
  <c r="F178"/>
  <c r="F154"/>
  <c r="F130"/>
  <c r="F127"/>
  <c r="F150"/>
  <c r="F124"/>
  <c r="F171"/>
  <c r="F163"/>
  <c r="F188"/>
  <c r="F135"/>
  <c r="F112"/>
  <c r="F125"/>
  <c r="F123"/>
  <c r="F181"/>
  <c r="F56" i="17"/>
  <c r="F34"/>
  <c r="F87"/>
  <c r="F71"/>
  <c r="F65"/>
  <c r="F18"/>
  <c r="F84"/>
  <c r="F75"/>
  <c r="F49"/>
  <c r="F6"/>
  <c r="F52"/>
  <c r="F38"/>
  <c r="F37"/>
  <c r="F50"/>
  <c r="F72"/>
  <c r="F68"/>
  <c r="F9"/>
  <c r="F32"/>
  <c r="F24"/>
  <c r="F41"/>
  <c r="F77"/>
  <c r="F67"/>
  <c r="F19"/>
  <c r="F31"/>
  <c r="F79"/>
  <c r="F62"/>
  <c r="F15"/>
  <c r="F85"/>
  <c r="F8"/>
  <c r="F42"/>
  <c r="F26"/>
  <c r="F69"/>
  <c r="F78"/>
  <c r="F17"/>
  <c r="F14"/>
  <c r="F86"/>
  <c r="F28"/>
  <c r="F90"/>
  <c r="F16"/>
  <c r="F10"/>
  <c r="F74"/>
  <c r="F40"/>
  <c r="F29"/>
  <c r="F30"/>
  <c r="F45"/>
  <c r="F58"/>
  <c r="F36"/>
  <c r="F88"/>
  <c r="F80"/>
  <c r="F43"/>
  <c r="F33"/>
  <c r="F57"/>
  <c r="F35"/>
  <c r="F82"/>
  <c r="F44"/>
  <c r="F70"/>
  <c r="F20"/>
  <c r="F83"/>
  <c r="F22"/>
  <c r="F48"/>
  <c r="F73"/>
  <c r="F11"/>
  <c r="F59"/>
  <c r="F55"/>
  <c r="F13"/>
  <c r="F25"/>
  <c r="F76"/>
  <c r="F63"/>
  <c r="F64"/>
  <c r="F47"/>
  <c r="F61"/>
  <c r="F27"/>
  <c r="F51"/>
  <c r="F53"/>
  <c r="F21"/>
  <c r="F23"/>
  <c r="F81"/>
  <c r="F89"/>
  <c r="F54"/>
  <c r="F46"/>
  <c r="F91"/>
  <c r="F39"/>
  <c r="F7"/>
  <c r="F66"/>
  <c r="F12"/>
  <c r="F170"/>
  <c r="F165"/>
  <c r="F122"/>
  <c r="F116"/>
  <c r="F150"/>
  <c r="F152"/>
  <c r="F142"/>
  <c r="F117"/>
  <c r="F166"/>
  <c r="F154"/>
  <c r="F157"/>
  <c r="F123"/>
  <c r="F159"/>
  <c r="F144"/>
  <c r="F172"/>
  <c r="F162"/>
  <c r="F139"/>
  <c r="F130"/>
  <c r="F153"/>
  <c r="F127"/>
  <c r="F182"/>
  <c r="F110"/>
  <c r="F178"/>
  <c r="F185"/>
  <c r="F121"/>
  <c r="F106"/>
  <c r="F158"/>
  <c r="F115"/>
  <c r="F134"/>
  <c r="F108"/>
  <c r="F104"/>
  <c r="F133"/>
  <c r="F180"/>
  <c r="F107"/>
  <c r="F140"/>
  <c r="F120"/>
  <c r="F171"/>
  <c r="F109"/>
  <c r="F183"/>
  <c r="F103"/>
  <c r="F118"/>
  <c r="F188"/>
  <c r="F151"/>
  <c r="F119"/>
  <c r="F156"/>
  <c r="F167"/>
  <c r="F149"/>
  <c r="F184"/>
  <c r="F111"/>
  <c r="F112"/>
  <c r="F128"/>
  <c r="F175"/>
  <c r="F126"/>
  <c r="F125"/>
  <c r="F186"/>
  <c r="F113"/>
  <c r="F143"/>
  <c r="F176"/>
  <c r="F147"/>
  <c r="F114"/>
  <c r="F146"/>
  <c r="F179"/>
  <c r="F181"/>
  <c r="F168"/>
  <c r="F136"/>
  <c r="F138"/>
  <c r="F132"/>
  <c r="F135"/>
  <c r="F137"/>
  <c r="F164"/>
  <c r="F169"/>
  <c r="F124"/>
  <c r="F161"/>
  <c r="F145"/>
  <c r="F177"/>
  <c r="F187"/>
  <c r="F131"/>
  <c r="F105"/>
  <c r="F141"/>
  <c r="F160"/>
  <c r="F163"/>
  <c r="F148"/>
  <c r="F173"/>
  <c r="F129"/>
  <c r="F174"/>
  <c r="F120" i="18"/>
  <c r="F114"/>
  <c r="F145"/>
  <c r="F172"/>
  <c r="F165"/>
  <c r="F151"/>
  <c r="F126"/>
  <c r="F183"/>
  <c r="F138"/>
  <c r="F134"/>
  <c r="F175"/>
  <c r="F157"/>
  <c r="F153"/>
  <c r="F184"/>
  <c r="F119"/>
  <c r="F154"/>
  <c r="F146"/>
  <c r="F137"/>
  <c r="F123"/>
  <c r="F121"/>
  <c r="F109"/>
  <c r="F179"/>
  <c r="F150"/>
  <c r="F124"/>
  <c r="F107"/>
  <c r="F152"/>
  <c r="F178"/>
  <c r="F143"/>
  <c r="F103"/>
  <c r="F139"/>
  <c r="F115"/>
  <c r="F181"/>
  <c r="F171"/>
  <c r="F156"/>
  <c r="F186"/>
  <c r="F132"/>
  <c r="F162"/>
  <c r="F169"/>
  <c r="F158"/>
  <c r="F131"/>
  <c r="F167"/>
  <c r="F176"/>
  <c r="F128"/>
  <c r="F166"/>
  <c r="F117"/>
  <c r="F140"/>
  <c r="F127"/>
  <c r="F122"/>
  <c r="F108"/>
  <c r="F104"/>
  <c r="F187"/>
  <c r="F155"/>
  <c r="F136"/>
  <c r="F142"/>
  <c r="F185"/>
  <c r="F116"/>
  <c r="F110"/>
  <c r="F164"/>
  <c r="F147"/>
  <c r="F118"/>
  <c r="F129"/>
  <c r="F112"/>
  <c r="F163"/>
  <c r="F170"/>
  <c r="F161"/>
  <c r="F144"/>
  <c r="F177"/>
  <c r="F135"/>
  <c r="F149"/>
  <c r="F106"/>
  <c r="F159"/>
  <c r="F148"/>
  <c r="F111"/>
  <c r="F105"/>
  <c r="F160"/>
  <c r="F180"/>
  <c r="F173"/>
  <c r="F168"/>
  <c r="F130"/>
  <c r="F113"/>
  <c r="F182"/>
  <c r="F125"/>
  <c r="F133"/>
  <c r="F141"/>
  <c r="F174"/>
  <c r="F53"/>
  <c r="F20"/>
  <c r="F19"/>
  <c r="F16"/>
  <c r="F79"/>
  <c r="F28"/>
  <c r="F24"/>
  <c r="F82"/>
  <c r="F45"/>
  <c r="F38"/>
  <c r="F41"/>
  <c r="F9"/>
  <c r="F44"/>
  <c r="F89"/>
  <c r="F27"/>
  <c r="F32"/>
  <c r="F46"/>
  <c r="F15"/>
  <c r="F61"/>
  <c r="F8"/>
  <c r="F33"/>
  <c r="F73"/>
  <c r="F81"/>
  <c r="F71"/>
  <c r="F35"/>
  <c r="F26"/>
  <c r="F51"/>
  <c r="F57"/>
  <c r="F7"/>
  <c r="F56"/>
  <c r="F31"/>
  <c r="F86"/>
  <c r="F80"/>
  <c r="F78"/>
  <c r="F84"/>
  <c r="F50"/>
  <c r="F58"/>
  <c r="F18"/>
  <c r="F13"/>
  <c r="F39"/>
  <c r="F66"/>
  <c r="F83"/>
  <c r="F34"/>
  <c r="F42"/>
  <c r="F59"/>
  <c r="F72"/>
  <c r="F22"/>
  <c r="F70"/>
  <c r="F11"/>
  <c r="F10"/>
  <c r="F91"/>
  <c r="F85"/>
  <c r="F43"/>
  <c r="F76"/>
  <c r="F64"/>
  <c r="F48"/>
  <c r="F6"/>
  <c r="F87"/>
  <c r="F55"/>
  <c r="F14"/>
  <c r="F40"/>
  <c r="F17"/>
  <c r="F63"/>
  <c r="F74"/>
  <c r="F67"/>
  <c r="F54"/>
  <c r="F69"/>
  <c r="F30"/>
  <c r="F68"/>
  <c r="F60"/>
  <c r="F49"/>
  <c r="F77"/>
  <c r="F47"/>
  <c r="F52"/>
  <c r="F75"/>
  <c r="F88"/>
  <c r="F23"/>
  <c r="F62"/>
  <c r="F37"/>
  <c r="F29"/>
  <c r="F65"/>
  <c r="F12"/>
  <c r="F25"/>
  <c r="F36"/>
  <c r="F90"/>
  <c r="F163" i="19"/>
  <c r="F121"/>
  <c r="F149"/>
  <c r="F175"/>
  <c r="F145"/>
  <c r="F129"/>
  <c r="F110"/>
  <c r="F174"/>
  <c r="F115"/>
  <c r="F114"/>
  <c r="F113"/>
  <c r="F183"/>
  <c r="F123"/>
  <c r="F143"/>
  <c r="F156"/>
  <c r="F107"/>
  <c r="F109"/>
  <c r="F112"/>
  <c r="F133"/>
  <c r="F108"/>
  <c r="F105"/>
  <c r="F155"/>
  <c r="F159"/>
  <c r="F173"/>
  <c r="F150"/>
  <c r="F99"/>
  <c r="F144"/>
  <c r="F101"/>
  <c r="F157"/>
  <c r="F160"/>
  <c r="F148"/>
  <c r="F181"/>
  <c r="F165"/>
  <c r="F118"/>
  <c r="F131"/>
  <c r="F169"/>
  <c r="F168"/>
  <c r="F154"/>
  <c r="F135"/>
  <c r="F134"/>
  <c r="F117"/>
  <c r="F119"/>
  <c r="F146"/>
  <c r="F139"/>
  <c r="F137"/>
  <c r="F178"/>
  <c r="F179"/>
  <c r="F128"/>
  <c r="F111"/>
  <c r="F152"/>
  <c r="F116"/>
  <c r="F136"/>
  <c r="F126"/>
  <c r="F100"/>
  <c r="F106"/>
  <c r="F177"/>
  <c r="F124"/>
  <c r="F171"/>
  <c r="F122"/>
  <c r="F103"/>
  <c r="F170"/>
  <c r="F182"/>
  <c r="F142"/>
  <c r="F138"/>
  <c r="F180"/>
  <c r="F166"/>
  <c r="F153"/>
  <c r="F167"/>
  <c r="F132"/>
  <c r="F141"/>
  <c r="F164"/>
  <c r="F130"/>
  <c r="F176"/>
  <c r="F162"/>
  <c r="F120"/>
  <c r="F104"/>
  <c r="F102"/>
  <c r="F98"/>
  <c r="F140"/>
  <c r="F147"/>
  <c r="F127"/>
  <c r="F125"/>
  <c r="F151"/>
  <c r="F161"/>
  <c r="F172"/>
  <c r="F34"/>
  <c r="F69"/>
  <c r="F41"/>
  <c r="F75"/>
  <c r="F43"/>
  <c r="F55"/>
  <c r="F24"/>
  <c r="F17"/>
  <c r="F8"/>
  <c r="F86"/>
  <c r="F45"/>
  <c r="F63"/>
  <c r="F61"/>
  <c r="F83"/>
  <c r="F81"/>
  <c r="F35"/>
  <c r="F80"/>
  <c r="F84"/>
  <c r="F15"/>
  <c r="F16"/>
  <c r="F7"/>
  <c r="F40"/>
  <c r="F9"/>
  <c r="F37"/>
  <c r="F26"/>
  <c r="F67"/>
  <c r="F76"/>
  <c r="F11"/>
  <c r="F38"/>
  <c r="F13"/>
  <c r="F82"/>
  <c r="F6"/>
  <c r="F22"/>
  <c r="F50"/>
  <c r="F89"/>
  <c r="F21"/>
  <c r="F46"/>
  <c r="F59"/>
  <c r="F29"/>
  <c r="F60"/>
  <c r="F73"/>
  <c r="F39"/>
  <c r="F25"/>
  <c r="F49"/>
  <c r="F48"/>
  <c r="F36"/>
  <c r="F77"/>
  <c r="F47"/>
  <c r="F71"/>
  <c r="F52"/>
  <c r="F42"/>
  <c r="F79"/>
  <c r="F70"/>
  <c r="F58"/>
  <c r="F68"/>
  <c r="F30"/>
  <c r="F66"/>
  <c r="F88"/>
  <c r="F65"/>
  <c r="F78"/>
  <c r="F19"/>
  <c r="F31"/>
  <c r="F74"/>
  <c r="F20"/>
  <c r="F33"/>
  <c r="F90"/>
  <c r="F12"/>
  <c r="F14"/>
  <c r="F54"/>
  <c r="F28"/>
  <c r="F87"/>
  <c r="F27"/>
  <c r="F56"/>
  <c r="F44"/>
  <c r="F32"/>
  <c r="F57"/>
  <c r="F85"/>
  <c r="F62"/>
  <c r="F72"/>
  <c r="F23"/>
  <c r="F91"/>
  <c r="F64"/>
  <c r="F53"/>
  <c r="F18"/>
  <c r="F51"/>
  <c r="AC34" i="32"/>
  <c r="AB34"/>
  <c r="AA34"/>
  <c r="U34"/>
  <c r="O34"/>
  <c r="I34"/>
  <c r="E22" i="39"/>
  <c r="E45" s="1"/>
  <c r="G22"/>
  <c r="H22"/>
  <c r="H45" s="1"/>
  <c r="J22"/>
  <c r="J45" s="1"/>
  <c r="K22"/>
  <c r="K45" s="1"/>
  <c r="M22"/>
  <c r="N22"/>
  <c r="N45" s="1"/>
  <c r="P22"/>
  <c r="P45" s="1"/>
  <c r="Q22"/>
  <c r="Q45" s="1"/>
  <c r="S22"/>
  <c r="T22"/>
  <c r="T45" s="1"/>
  <c r="V22"/>
  <c r="V45" s="1"/>
  <c r="W22"/>
  <c r="W45" s="1"/>
  <c r="Y22"/>
  <c r="Z22"/>
  <c r="Z45" s="1"/>
  <c r="D22"/>
  <c r="D45" s="1"/>
  <c r="AC24"/>
  <c r="AB24"/>
  <c r="AA24"/>
  <c r="X24"/>
  <c r="U24"/>
  <c r="R24"/>
  <c r="O24"/>
  <c r="L24"/>
  <c r="I24"/>
  <c r="F24"/>
  <c r="AC23"/>
  <c r="AB23"/>
  <c r="AA23"/>
  <c r="X23"/>
  <c r="U23"/>
  <c r="R23"/>
  <c r="O23"/>
  <c r="L23"/>
  <c r="I23"/>
  <c r="F23"/>
  <c r="E22" i="38"/>
  <c r="E47" s="1"/>
  <c r="G22"/>
  <c r="G47" s="1"/>
  <c r="H22"/>
  <c r="H47" s="1"/>
  <c r="J22"/>
  <c r="K22"/>
  <c r="K47" s="1"/>
  <c r="M22"/>
  <c r="N22"/>
  <c r="N47" s="1"/>
  <c r="P22"/>
  <c r="Q22"/>
  <c r="Q47" s="1"/>
  <c r="S22"/>
  <c r="S47" s="1"/>
  <c r="T22"/>
  <c r="T47" s="1"/>
  <c r="V22"/>
  <c r="W22"/>
  <c r="W47" s="1"/>
  <c r="Y22"/>
  <c r="Z22"/>
  <c r="Z47" s="1"/>
  <c r="D22"/>
  <c r="C22"/>
  <c r="AC24"/>
  <c r="AB24"/>
  <c r="AA24"/>
  <c r="X24"/>
  <c r="U24"/>
  <c r="R24"/>
  <c r="O24"/>
  <c r="L24"/>
  <c r="I24"/>
  <c r="F24"/>
  <c r="AC23"/>
  <c r="AB23"/>
  <c r="AA23"/>
  <c r="X23"/>
  <c r="U23"/>
  <c r="R23"/>
  <c r="O23"/>
  <c r="L23"/>
  <c r="I23"/>
  <c r="F23"/>
  <c r="AC49"/>
  <c r="AB49"/>
  <c r="AA49"/>
  <c r="X49"/>
  <c r="U49"/>
  <c r="R49"/>
  <c r="O49"/>
  <c r="L49"/>
  <c r="I49"/>
  <c r="F49"/>
  <c r="AC48"/>
  <c r="AB48"/>
  <c r="AA48"/>
  <c r="X48"/>
  <c r="U48"/>
  <c r="R48"/>
  <c r="O48"/>
  <c r="L48"/>
  <c r="I48"/>
  <c r="F48"/>
  <c r="Y47"/>
  <c r="V47"/>
  <c r="P47"/>
  <c r="M47"/>
  <c r="J47"/>
  <c r="D47"/>
  <c r="AC47" i="39"/>
  <c r="AB47"/>
  <c r="AA47"/>
  <c r="X47"/>
  <c r="U47"/>
  <c r="R47"/>
  <c r="O47"/>
  <c r="L47"/>
  <c r="I47"/>
  <c r="F47"/>
  <c r="AC46"/>
  <c r="AB46"/>
  <c r="AA46"/>
  <c r="X46"/>
  <c r="U46"/>
  <c r="R46"/>
  <c r="O46"/>
  <c r="L46"/>
  <c r="I46"/>
  <c r="F46"/>
  <c r="Y45"/>
  <c r="S45"/>
  <c r="M45"/>
  <c r="G45"/>
  <c r="AC72" i="38"/>
  <c r="AB72"/>
  <c r="AA72"/>
  <c r="X72"/>
  <c r="U72"/>
  <c r="R72"/>
  <c r="O72"/>
  <c r="L72"/>
  <c r="I72"/>
  <c r="F72"/>
  <c r="AC71"/>
  <c r="AB71"/>
  <c r="AA71"/>
  <c r="X71"/>
  <c r="U71"/>
  <c r="R71"/>
  <c r="O71"/>
  <c r="L71"/>
  <c r="I71"/>
  <c r="F71"/>
  <c r="Z70"/>
  <c r="Y70"/>
  <c r="W70"/>
  <c r="V70"/>
  <c r="T70"/>
  <c r="S70"/>
  <c r="Q70"/>
  <c r="P70"/>
  <c r="N70"/>
  <c r="M70"/>
  <c r="K70"/>
  <c r="J70"/>
  <c r="H70"/>
  <c r="G70"/>
  <c r="E70"/>
  <c r="D70"/>
  <c r="AC71" i="39"/>
  <c r="AB71"/>
  <c r="AA71"/>
  <c r="X71"/>
  <c r="U71"/>
  <c r="R71"/>
  <c r="O71"/>
  <c r="L71"/>
  <c r="I71"/>
  <c r="F71"/>
  <c r="AC70"/>
  <c r="AB70"/>
  <c r="AA70"/>
  <c r="X70"/>
  <c r="U70"/>
  <c r="R70"/>
  <c r="O70"/>
  <c r="L70"/>
  <c r="I70"/>
  <c r="F70"/>
  <c r="Z69"/>
  <c r="Y69"/>
  <c r="W69"/>
  <c r="V69"/>
  <c r="T69"/>
  <c r="S69"/>
  <c r="Q69"/>
  <c r="P69"/>
  <c r="N69"/>
  <c r="M69"/>
  <c r="K69"/>
  <c r="J69"/>
  <c r="H69"/>
  <c r="G69"/>
  <c r="E69"/>
  <c r="D69"/>
  <c r="AC101" i="38"/>
  <c r="AB101"/>
  <c r="AA101"/>
  <c r="X101"/>
  <c r="U101"/>
  <c r="R101"/>
  <c r="O101"/>
  <c r="L101"/>
  <c r="I101"/>
  <c r="F101"/>
  <c r="AC100"/>
  <c r="AB100"/>
  <c r="AA100"/>
  <c r="X100"/>
  <c r="U100"/>
  <c r="R100"/>
  <c r="O100"/>
  <c r="L100"/>
  <c r="I100"/>
  <c r="F100"/>
  <c r="Z99"/>
  <c r="Y99"/>
  <c r="W99"/>
  <c r="V99"/>
  <c r="T99"/>
  <c r="S99"/>
  <c r="Q99"/>
  <c r="P99"/>
  <c r="N99"/>
  <c r="M99"/>
  <c r="K99"/>
  <c r="J99"/>
  <c r="H99"/>
  <c r="G99"/>
  <c r="E99"/>
  <c r="D99"/>
  <c r="AC100" i="39"/>
  <c r="AB100"/>
  <c r="AA100"/>
  <c r="X100"/>
  <c r="U100"/>
  <c r="R100"/>
  <c r="O100"/>
  <c r="L100"/>
  <c r="I100"/>
  <c r="F100"/>
  <c r="AC99"/>
  <c r="AB99"/>
  <c r="AA99"/>
  <c r="X99"/>
  <c r="U99"/>
  <c r="R99"/>
  <c r="O99"/>
  <c r="L99"/>
  <c r="I99"/>
  <c r="F99"/>
  <c r="Z98"/>
  <c r="Y98"/>
  <c r="W98"/>
  <c r="V98"/>
  <c r="T98"/>
  <c r="S98"/>
  <c r="Q98"/>
  <c r="P98"/>
  <c r="N98"/>
  <c r="M98"/>
  <c r="K98"/>
  <c r="J98"/>
  <c r="H98"/>
  <c r="G98"/>
  <c r="E98"/>
  <c r="D98"/>
  <c r="AC132" i="38"/>
  <c r="AB132"/>
  <c r="AA132"/>
  <c r="X132"/>
  <c r="U132"/>
  <c r="R132"/>
  <c r="O132"/>
  <c r="L132"/>
  <c r="I132"/>
  <c r="F132"/>
  <c r="AC131"/>
  <c r="AB131"/>
  <c r="AA131"/>
  <c r="X131"/>
  <c r="U131"/>
  <c r="R131"/>
  <c r="O131"/>
  <c r="L131"/>
  <c r="I131"/>
  <c r="F131"/>
  <c r="Z130"/>
  <c r="Y130"/>
  <c r="Y148" s="1"/>
  <c r="W130"/>
  <c r="W148" s="1"/>
  <c r="V130"/>
  <c r="V148" s="1"/>
  <c r="T130"/>
  <c r="S130"/>
  <c r="S148" s="1"/>
  <c r="Q130"/>
  <c r="P130"/>
  <c r="P148" s="1"/>
  <c r="N130"/>
  <c r="M130"/>
  <c r="M148" s="1"/>
  <c r="K130"/>
  <c r="K148" s="1"/>
  <c r="J130"/>
  <c r="J148" s="1"/>
  <c r="H130"/>
  <c r="G130"/>
  <c r="G148" s="1"/>
  <c r="E130"/>
  <c r="D130"/>
  <c r="D148" s="1"/>
  <c r="C130"/>
  <c r="AC132" i="39"/>
  <c r="AB132"/>
  <c r="AA132"/>
  <c r="X132"/>
  <c r="U132"/>
  <c r="R132"/>
  <c r="O132"/>
  <c r="L132"/>
  <c r="I132"/>
  <c r="F132"/>
  <c r="AC131"/>
  <c r="AB131"/>
  <c r="AA131"/>
  <c r="X131"/>
  <c r="U131"/>
  <c r="R131"/>
  <c r="O131"/>
  <c r="L131"/>
  <c r="I131"/>
  <c r="F131"/>
  <c r="Z130"/>
  <c r="Y130"/>
  <c r="W130"/>
  <c r="V130"/>
  <c r="T130"/>
  <c r="S130"/>
  <c r="Q130"/>
  <c r="P130"/>
  <c r="N130"/>
  <c r="M130"/>
  <c r="K130"/>
  <c r="J130"/>
  <c r="H130"/>
  <c r="G130"/>
  <c r="E130"/>
  <c r="D130"/>
  <c r="C130"/>
  <c r="E148"/>
  <c r="G148"/>
  <c r="H148"/>
  <c r="J148"/>
  <c r="K148"/>
  <c r="M148"/>
  <c r="N148"/>
  <c r="P148"/>
  <c r="Q148"/>
  <c r="S148"/>
  <c r="T148"/>
  <c r="V148"/>
  <c r="W148"/>
  <c r="Y148"/>
  <c r="Z148"/>
  <c r="D148"/>
  <c r="C148"/>
  <c r="AC150" i="38"/>
  <c r="AB150"/>
  <c r="AA150"/>
  <c r="X150"/>
  <c r="U150"/>
  <c r="R150"/>
  <c r="O150"/>
  <c r="L150"/>
  <c r="I150"/>
  <c r="F150"/>
  <c r="AC149"/>
  <c r="AB149"/>
  <c r="AA149"/>
  <c r="X149"/>
  <c r="U149"/>
  <c r="R149"/>
  <c r="O149"/>
  <c r="L149"/>
  <c r="I149"/>
  <c r="F149"/>
  <c r="Z148"/>
  <c r="T148"/>
  <c r="Q148"/>
  <c r="N148"/>
  <c r="H148"/>
  <c r="E148"/>
  <c r="AC150" i="39"/>
  <c r="AB150"/>
  <c r="AA150"/>
  <c r="X150"/>
  <c r="U150"/>
  <c r="R150"/>
  <c r="O150"/>
  <c r="L150"/>
  <c r="I150"/>
  <c r="F150"/>
  <c r="AC149"/>
  <c r="AB149"/>
  <c r="AA149"/>
  <c r="X149"/>
  <c r="U149"/>
  <c r="R149"/>
  <c r="O149"/>
  <c r="L149"/>
  <c r="I149"/>
  <c r="F149"/>
  <c r="AC95"/>
  <c r="AB95"/>
  <c r="AA95"/>
  <c r="X95"/>
  <c r="U95"/>
  <c r="R95"/>
  <c r="O95"/>
  <c r="L95"/>
  <c r="I95"/>
  <c r="F95"/>
  <c r="AD100" l="1"/>
  <c r="U91" i="49"/>
  <c r="U17"/>
  <c r="U11"/>
  <c r="U24"/>
  <c r="U32"/>
  <c r="U7"/>
  <c r="U20"/>
  <c r="U22"/>
  <c r="U51"/>
  <c r="U50"/>
  <c r="U15"/>
  <c r="U65"/>
  <c r="U8"/>
  <c r="U10"/>
  <c r="U48"/>
  <c r="U53"/>
  <c r="U47"/>
  <c r="U23"/>
  <c r="U19"/>
  <c r="U73"/>
  <c r="U25"/>
  <c r="U57"/>
  <c r="U30"/>
  <c r="U12"/>
  <c r="U27"/>
  <c r="U64"/>
  <c r="U26"/>
  <c r="U34"/>
  <c r="U43"/>
  <c r="U56"/>
  <c r="U82"/>
  <c r="U81"/>
  <c r="U80"/>
  <c r="U68"/>
  <c r="U89"/>
  <c r="U52"/>
  <c r="U74"/>
  <c r="U62"/>
  <c r="U78"/>
  <c r="U86"/>
  <c r="U90"/>
  <c r="U63"/>
  <c r="U77"/>
  <c r="U9" i="47"/>
  <c r="U7"/>
  <c r="U10"/>
  <c r="U11"/>
  <c r="U14"/>
  <c r="U25"/>
  <c r="U24"/>
  <c r="U21"/>
  <c r="U34"/>
  <c r="U37"/>
  <c r="U51"/>
  <c r="U40"/>
  <c r="U59"/>
  <c r="U43"/>
  <c r="U35"/>
  <c r="U67"/>
  <c r="U60"/>
  <c r="U69"/>
  <c r="U79"/>
  <c r="U63"/>
  <c r="U77"/>
  <c r="U81"/>
  <c r="U71"/>
  <c r="U83"/>
  <c r="U82"/>
  <c r="U12"/>
  <c r="U18"/>
  <c r="U16"/>
  <c r="U23"/>
  <c r="U29"/>
  <c r="U33"/>
  <c r="U48"/>
  <c r="U32"/>
  <c r="U75"/>
  <c r="U72"/>
  <c r="U84"/>
  <c r="U87"/>
  <c r="AD131" i="39"/>
  <c r="AD46"/>
  <c r="AD99"/>
  <c r="AD70"/>
  <c r="AD71"/>
  <c r="AD47"/>
  <c r="AD24"/>
  <c r="AD23" i="38"/>
  <c r="AD24"/>
  <c r="AD101"/>
  <c r="AD72"/>
  <c r="AD49"/>
  <c r="AD48"/>
  <c r="AD132" i="39"/>
  <c r="AD23"/>
  <c r="AD149" i="38"/>
  <c r="AD131"/>
  <c r="AD100"/>
  <c r="AD71"/>
  <c r="AD34" i="32"/>
  <c r="AD132" i="38"/>
  <c r="AD150"/>
  <c r="AD149" i="39"/>
  <c r="AD150"/>
  <c r="AD95"/>
  <c r="AC129" l="1"/>
  <c r="AB129"/>
  <c r="AA129"/>
  <c r="X129"/>
  <c r="U129"/>
  <c r="R129"/>
  <c r="O129"/>
  <c r="L129"/>
  <c r="I129"/>
  <c r="F129"/>
  <c r="AC97"/>
  <c r="AB97"/>
  <c r="AA97"/>
  <c r="X97"/>
  <c r="U97"/>
  <c r="R97"/>
  <c r="O97"/>
  <c r="L97"/>
  <c r="I97"/>
  <c r="F97"/>
  <c r="AC96"/>
  <c r="AB96"/>
  <c r="AA96"/>
  <c r="X96"/>
  <c r="U96"/>
  <c r="R96"/>
  <c r="O96"/>
  <c r="L96"/>
  <c r="I96"/>
  <c r="F96"/>
  <c r="AC68"/>
  <c r="AB68"/>
  <c r="AA68"/>
  <c r="X68"/>
  <c r="U68"/>
  <c r="R68"/>
  <c r="O68"/>
  <c r="L68"/>
  <c r="I68"/>
  <c r="F68"/>
  <c r="AC128"/>
  <c r="AB128"/>
  <c r="AA128"/>
  <c r="X128"/>
  <c r="U128"/>
  <c r="R128"/>
  <c r="O128"/>
  <c r="L128"/>
  <c r="I128"/>
  <c r="F128"/>
  <c r="AC44"/>
  <c r="AB44"/>
  <c r="AA44"/>
  <c r="X44"/>
  <c r="U44"/>
  <c r="R44"/>
  <c r="O44"/>
  <c r="L44"/>
  <c r="I44"/>
  <c r="F44"/>
  <c r="AC43"/>
  <c r="AB43"/>
  <c r="AA43"/>
  <c r="X43"/>
  <c r="U43"/>
  <c r="R43"/>
  <c r="O43"/>
  <c r="L43"/>
  <c r="I43"/>
  <c r="F43"/>
  <c r="AC127"/>
  <c r="AB127"/>
  <c r="AA127"/>
  <c r="X127"/>
  <c r="U127"/>
  <c r="R127"/>
  <c r="O127"/>
  <c r="L127"/>
  <c r="I127"/>
  <c r="F127"/>
  <c r="AC126"/>
  <c r="AB126"/>
  <c r="AA126"/>
  <c r="X126"/>
  <c r="U126"/>
  <c r="R126"/>
  <c r="O126"/>
  <c r="L126"/>
  <c r="I126"/>
  <c r="F126"/>
  <c r="AC147"/>
  <c r="AB147"/>
  <c r="AA147"/>
  <c r="X147"/>
  <c r="U147"/>
  <c r="R147"/>
  <c r="O147"/>
  <c r="L147"/>
  <c r="I147"/>
  <c r="F147"/>
  <c r="AC125"/>
  <c r="AB125"/>
  <c r="AA125"/>
  <c r="X125"/>
  <c r="U125"/>
  <c r="R125"/>
  <c r="O125"/>
  <c r="L125"/>
  <c r="I125"/>
  <c r="F125"/>
  <c r="AC67"/>
  <c r="AB67"/>
  <c r="AA67"/>
  <c r="X67"/>
  <c r="U67"/>
  <c r="R67"/>
  <c r="O67"/>
  <c r="L67"/>
  <c r="I67"/>
  <c r="F67"/>
  <c r="AC42"/>
  <c r="AB42"/>
  <c r="AA42"/>
  <c r="X42"/>
  <c r="U42"/>
  <c r="R42"/>
  <c r="O42"/>
  <c r="L42"/>
  <c r="I42"/>
  <c r="F42"/>
  <c r="AC66"/>
  <c r="AB66"/>
  <c r="AA66"/>
  <c r="X66"/>
  <c r="U66"/>
  <c r="R66"/>
  <c r="O66"/>
  <c r="L66"/>
  <c r="I66"/>
  <c r="F66"/>
  <c r="AC94"/>
  <c r="AB94"/>
  <c r="AA94"/>
  <c r="X94"/>
  <c r="U94"/>
  <c r="R94"/>
  <c r="O94"/>
  <c r="L94"/>
  <c r="I94"/>
  <c r="F94"/>
  <c r="AC124"/>
  <c r="AB124"/>
  <c r="AA124"/>
  <c r="X124"/>
  <c r="U124"/>
  <c r="R124"/>
  <c r="O124"/>
  <c r="L124"/>
  <c r="I124"/>
  <c r="F124"/>
  <c r="AC146"/>
  <c r="AB146"/>
  <c r="AA146"/>
  <c r="X146"/>
  <c r="U146"/>
  <c r="R146"/>
  <c r="O146"/>
  <c r="L146"/>
  <c r="I146"/>
  <c r="F146"/>
  <c r="AC123"/>
  <c r="AB123"/>
  <c r="AA123"/>
  <c r="X123"/>
  <c r="U123"/>
  <c r="R123"/>
  <c r="O123"/>
  <c r="L123"/>
  <c r="I123"/>
  <c r="F123"/>
  <c r="AC122"/>
  <c r="AB122"/>
  <c r="AA122"/>
  <c r="X122"/>
  <c r="U122"/>
  <c r="R122"/>
  <c r="O122"/>
  <c r="L122"/>
  <c r="I122"/>
  <c r="F122"/>
  <c r="AC21"/>
  <c r="AB21"/>
  <c r="AA21"/>
  <c r="X21"/>
  <c r="U21"/>
  <c r="R21"/>
  <c r="O21"/>
  <c r="L21"/>
  <c r="I21"/>
  <c r="F21"/>
  <c r="AC93"/>
  <c r="AB93"/>
  <c r="AA93"/>
  <c r="X93"/>
  <c r="U93"/>
  <c r="R93"/>
  <c r="O93"/>
  <c r="L93"/>
  <c r="I93"/>
  <c r="F93"/>
  <c r="AC41"/>
  <c r="AB41"/>
  <c r="AA41"/>
  <c r="X41"/>
  <c r="U41"/>
  <c r="R41"/>
  <c r="O41"/>
  <c r="L41"/>
  <c r="I41"/>
  <c r="F41"/>
  <c r="AC20"/>
  <c r="AB20"/>
  <c r="AA20"/>
  <c r="X20"/>
  <c r="U20"/>
  <c r="R20"/>
  <c r="O20"/>
  <c r="L20"/>
  <c r="I20"/>
  <c r="F20"/>
  <c r="AC92"/>
  <c r="AB92"/>
  <c r="AA92"/>
  <c r="X92"/>
  <c r="U92"/>
  <c r="R92"/>
  <c r="O92"/>
  <c r="L92"/>
  <c r="I92"/>
  <c r="F92"/>
  <c r="AC91"/>
  <c r="AB91"/>
  <c r="AA91"/>
  <c r="X91"/>
  <c r="U91"/>
  <c r="R91"/>
  <c r="O91"/>
  <c r="L91"/>
  <c r="I91"/>
  <c r="F91"/>
  <c r="AC145"/>
  <c r="AB145"/>
  <c r="AA145"/>
  <c r="X145"/>
  <c r="U145"/>
  <c r="R145"/>
  <c r="O145"/>
  <c r="L145"/>
  <c r="I145"/>
  <c r="F145"/>
  <c r="AC90"/>
  <c r="AB90"/>
  <c r="AA90"/>
  <c r="X90"/>
  <c r="U90"/>
  <c r="R90"/>
  <c r="O90"/>
  <c r="L90"/>
  <c r="I90"/>
  <c r="F90"/>
  <c r="AC19"/>
  <c r="AB19"/>
  <c r="AA19"/>
  <c r="X19"/>
  <c r="U19"/>
  <c r="R19"/>
  <c r="O19"/>
  <c r="L19"/>
  <c r="I19"/>
  <c r="F19"/>
  <c r="AC144"/>
  <c r="AB144"/>
  <c r="AA144"/>
  <c r="X144"/>
  <c r="U144"/>
  <c r="R144"/>
  <c r="O144"/>
  <c r="L144"/>
  <c r="I144"/>
  <c r="F144"/>
  <c r="AC40"/>
  <c r="AB40"/>
  <c r="AA40"/>
  <c r="X40"/>
  <c r="U40"/>
  <c r="R40"/>
  <c r="O40"/>
  <c r="L40"/>
  <c r="I40"/>
  <c r="F40"/>
  <c r="AC89"/>
  <c r="AB89"/>
  <c r="AA89"/>
  <c r="X89"/>
  <c r="U89"/>
  <c r="R89"/>
  <c r="O89"/>
  <c r="L89"/>
  <c r="I89"/>
  <c r="F89"/>
  <c r="AC39"/>
  <c r="AB39"/>
  <c r="AA39"/>
  <c r="X39"/>
  <c r="U39"/>
  <c r="R39"/>
  <c r="O39"/>
  <c r="L39"/>
  <c r="I39"/>
  <c r="F39"/>
  <c r="AC121"/>
  <c r="AB121"/>
  <c r="AA121"/>
  <c r="X121"/>
  <c r="U121"/>
  <c r="R121"/>
  <c r="O121"/>
  <c r="L121"/>
  <c r="I121"/>
  <c r="F121"/>
  <c r="AC18"/>
  <c r="AB18"/>
  <c r="AA18"/>
  <c r="X18"/>
  <c r="U18"/>
  <c r="R18"/>
  <c r="O18"/>
  <c r="L18"/>
  <c r="I18"/>
  <c r="F18"/>
  <c r="AC17"/>
  <c r="AB17"/>
  <c r="AA17"/>
  <c r="X17"/>
  <c r="U17"/>
  <c r="R17"/>
  <c r="O17"/>
  <c r="L17"/>
  <c r="I17"/>
  <c r="F17"/>
  <c r="AC143"/>
  <c r="AB143"/>
  <c r="AA143"/>
  <c r="X143"/>
  <c r="U143"/>
  <c r="R143"/>
  <c r="O143"/>
  <c r="L143"/>
  <c r="I143"/>
  <c r="F143"/>
  <c r="AC16"/>
  <c r="AB16"/>
  <c r="AA16"/>
  <c r="X16"/>
  <c r="U16"/>
  <c r="R16"/>
  <c r="O16"/>
  <c r="L16"/>
  <c r="I16"/>
  <c r="F16"/>
  <c r="AC64"/>
  <c r="AB64"/>
  <c r="AA64"/>
  <c r="X64"/>
  <c r="U64"/>
  <c r="R64"/>
  <c r="O64"/>
  <c r="L64"/>
  <c r="I64"/>
  <c r="F64"/>
  <c r="AC15"/>
  <c r="AB15"/>
  <c r="AA15"/>
  <c r="X15"/>
  <c r="U15"/>
  <c r="R15"/>
  <c r="O15"/>
  <c r="L15"/>
  <c r="I15"/>
  <c r="F15"/>
  <c r="AC120"/>
  <c r="AB120"/>
  <c r="AA120"/>
  <c r="X120"/>
  <c r="U120"/>
  <c r="R120"/>
  <c r="O120"/>
  <c r="L120"/>
  <c r="I120"/>
  <c r="F120"/>
  <c r="AC38"/>
  <c r="AB38"/>
  <c r="AA38"/>
  <c r="X38"/>
  <c r="U38"/>
  <c r="R38"/>
  <c r="O38"/>
  <c r="L38"/>
  <c r="I38"/>
  <c r="F38"/>
  <c r="AC63"/>
  <c r="AB63"/>
  <c r="AA63"/>
  <c r="X63"/>
  <c r="U63"/>
  <c r="R63"/>
  <c r="O63"/>
  <c r="L63"/>
  <c r="I63"/>
  <c r="F63"/>
  <c r="AC14"/>
  <c r="AB14"/>
  <c r="AA14"/>
  <c r="X14"/>
  <c r="U14"/>
  <c r="R14"/>
  <c r="O14"/>
  <c r="L14"/>
  <c r="I14"/>
  <c r="F14"/>
  <c r="AC88"/>
  <c r="AB88"/>
  <c r="AA88"/>
  <c r="X88"/>
  <c r="U88"/>
  <c r="R88"/>
  <c r="O88"/>
  <c r="L88"/>
  <c r="I88"/>
  <c r="F88"/>
  <c r="AC37"/>
  <c r="AB37"/>
  <c r="AA37"/>
  <c r="X37"/>
  <c r="U37"/>
  <c r="R37"/>
  <c r="O37"/>
  <c r="L37"/>
  <c r="I37"/>
  <c r="F37"/>
  <c r="AC13"/>
  <c r="AB13"/>
  <c r="AA13"/>
  <c r="X13"/>
  <c r="U13"/>
  <c r="R13"/>
  <c r="O13"/>
  <c r="L13"/>
  <c r="I13"/>
  <c r="F13"/>
  <c r="AC142"/>
  <c r="AB142"/>
  <c r="AA142"/>
  <c r="X142"/>
  <c r="U142"/>
  <c r="R142"/>
  <c r="O142"/>
  <c r="L142"/>
  <c r="I142"/>
  <c r="F142"/>
  <c r="AC62"/>
  <c r="AB62"/>
  <c r="AA62"/>
  <c r="X62"/>
  <c r="U62"/>
  <c r="R62"/>
  <c r="O62"/>
  <c r="L62"/>
  <c r="I62"/>
  <c r="F62"/>
  <c r="AC36"/>
  <c r="AB36"/>
  <c r="AA36"/>
  <c r="X36"/>
  <c r="U36"/>
  <c r="R36"/>
  <c r="O36"/>
  <c r="L36"/>
  <c r="I36"/>
  <c r="F36"/>
  <c r="AC35"/>
  <c r="AB35"/>
  <c r="AA35"/>
  <c r="X35"/>
  <c r="U35"/>
  <c r="R35"/>
  <c r="O35"/>
  <c r="L35"/>
  <c r="I35"/>
  <c r="F35"/>
  <c r="AC12"/>
  <c r="AB12"/>
  <c r="AA12"/>
  <c r="X12"/>
  <c r="U12"/>
  <c r="R12"/>
  <c r="O12"/>
  <c r="L12"/>
  <c r="I12"/>
  <c r="F12"/>
  <c r="AC11"/>
  <c r="AB11"/>
  <c r="AA11"/>
  <c r="X11"/>
  <c r="U11"/>
  <c r="R11"/>
  <c r="O11"/>
  <c r="L11"/>
  <c r="I11"/>
  <c r="F11"/>
  <c r="AC34"/>
  <c r="AB34"/>
  <c r="AA34"/>
  <c r="X34"/>
  <c r="U34"/>
  <c r="R34"/>
  <c r="O34"/>
  <c r="L34"/>
  <c r="I34"/>
  <c r="F34"/>
  <c r="AC141"/>
  <c r="AB141"/>
  <c r="AA141"/>
  <c r="X141"/>
  <c r="U141"/>
  <c r="R141"/>
  <c r="O141"/>
  <c r="L141"/>
  <c r="I141"/>
  <c r="F141"/>
  <c r="AC87"/>
  <c r="AB87"/>
  <c r="AA87"/>
  <c r="X87"/>
  <c r="U87"/>
  <c r="R87"/>
  <c r="O87"/>
  <c r="L87"/>
  <c r="I87"/>
  <c r="F87"/>
  <c r="AC119"/>
  <c r="AB119"/>
  <c r="AA119"/>
  <c r="X119"/>
  <c r="U119"/>
  <c r="R119"/>
  <c r="O119"/>
  <c r="L119"/>
  <c r="I119"/>
  <c r="F119"/>
  <c r="AC61"/>
  <c r="AB61"/>
  <c r="AA61"/>
  <c r="X61"/>
  <c r="U61"/>
  <c r="R61"/>
  <c r="O61"/>
  <c r="L61"/>
  <c r="I61"/>
  <c r="F61"/>
  <c r="AC10"/>
  <c r="AB10"/>
  <c r="AA10"/>
  <c r="X10"/>
  <c r="U10"/>
  <c r="R10"/>
  <c r="O10"/>
  <c r="L10"/>
  <c r="I10"/>
  <c r="F10"/>
  <c r="AC118"/>
  <c r="AB118"/>
  <c r="AA118"/>
  <c r="X118"/>
  <c r="U118"/>
  <c r="R118"/>
  <c r="O118"/>
  <c r="L118"/>
  <c r="I118"/>
  <c r="F118"/>
  <c r="AC117"/>
  <c r="AB117"/>
  <c r="AA117"/>
  <c r="X117"/>
  <c r="U117"/>
  <c r="R117"/>
  <c r="O117"/>
  <c r="L117"/>
  <c r="I117"/>
  <c r="F117"/>
  <c r="AC116"/>
  <c r="AB116"/>
  <c r="AA116"/>
  <c r="X116"/>
  <c r="U116"/>
  <c r="R116"/>
  <c r="O116"/>
  <c r="L116"/>
  <c r="I116"/>
  <c r="F116"/>
  <c r="AC140"/>
  <c r="AB140"/>
  <c r="AA140"/>
  <c r="X140"/>
  <c r="U140"/>
  <c r="R140"/>
  <c r="O140"/>
  <c r="L140"/>
  <c r="I140"/>
  <c r="F140"/>
  <c r="AC8"/>
  <c r="AB8"/>
  <c r="AA8"/>
  <c r="X8"/>
  <c r="U8"/>
  <c r="R8"/>
  <c r="O8"/>
  <c r="L8"/>
  <c r="I8"/>
  <c r="F8"/>
  <c r="AC139"/>
  <c r="AB139"/>
  <c r="AA139"/>
  <c r="X139"/>
  <c r="U139"/>
  <c r="R139"/>
  <c r="O139"/>
  <c r="L139"/>
  <c r="I139"/>
  <c r="F139"/>
  <c r="AC86"/>
  <c r="AB86"/>
  <c r="AA86"/>
  <c r="X86"/>
  <c r="U86"/>
  <c r="R86"/>
  <c r="O86"/>
  <c r="L86"/>
  <c r="I86"/>
  <c r="F86"/>
  <c r="AC115"/>
  <c r="AB115"/>
  <c r="AA115"/>
  <c r="X115"/>
  <c r="U115"/>
  <c r="R115"/>
  <c r="O115"/>
  <c r="L115"/>
  <c r="I115"/>
  <c r="F115"/>
  <c r="AC60"/>
  <c r="AB60"/>
  <c r="AA60"/>
  <c r="X60"/>
  <c r="U60"/>
  <c r="R60"/>
  <c r="O60"/>
  <c r="L60"/>
  <c r="I60"/>
  <c r="F60"/>
  <c r="AC9"/>
  <c r="AB9"/>
  <c r="AA9"/>
  <c r="X9"/>
  <c r="U9"/>
  <c r="R9"/>
  <c r="O9"/>
  <c r="L9"/>
  <c r="I9"/>
  <c r="F9"/>
  <c r="AC138"/>
  <c r="AB138"/>
  <c r="AA138"/>
  <c r="X138"/>
  <c r="U138"/>
  <c r="R138"/>
  <c r="O138"/>
  <c r="L138"/>
  <c r="I138"/>
  <c r="F138"/>
  <c r="AC33"/>
  <c r="AB33"/>
  <c r="AA33"/>
  <c r="X33"/>
  <c r="U33"/>
  <c r="R33"/>
  <c r="O33"/>
  <c r="L33"/>
  <c r="I33"/>
  <c r="F33"/>
  <c r="AC114"/>
  <c r="AB114"/>
  <c r="AA114"/>
  <c r="X114"/>
  <c r="U114"/>
  <c r="R114"/>
  <c r="O114"/>
  <c r="L114"/>
  <c r="I114"/>
  <c r="F114"/>
  <c r="AC113"/>
  <c r="AB113"/>
  <c r="AA113"/>
  <c r="X113"/>
  <c r="U113"/>
  <c r="R113"/>
  <c r="O113"/>
  <c r="L113"/>
  <c r="I113"/>
  <c r="F113"/>
  <c r="AC85"/>
  <c r="AB85"/>
  <c r="AA85"/>
  <c r="X85"/>
  <c r="U85"/>
  <c r="R85"/>
  <c r="O85"/>
  <c r="L85"/>
  <c r="I85"/>
  <c r="F85"/>
  <c r="AC112"/>
  <c r="AB112"/>
  <c r="AA112"/>
  <c r="X112"/>
  <c r="U112"/>
  <c r="R112"/>
  <c r="O112"/>
  <c r="L112"/>
  <c r="I112"/>
  <c r="F112"/>
  <c r="AC137"/>
  <c r="AB137"/>
  <c r="AA137"/>
  <c r="X137"/>
  <c r="U137"/>
  <c r="R137"/>
  <c r="O137"/>
  <c r="L137"/>
  <c r="I137"/>
  <c r="F137"/>
  <c r="AC111"/>
  <c r="AB111"/>
  <c r="AA111"/>
  <c r="X111"/>
  <c r="U111"/>
  <c r="R111"/>
  <c r="O111"/>
  <c r="L111"/>
  <c r="I111"/>
  <c r="F111"/>
  <c r="AC110"/>
  <c r="AB110"/>
  <c r="AA110"/>
  <c r="X110"/>
  <c r="U110"/>
  <c r="R110"/>
  <c r="O110"/>
  <c r="L110"/>
  <c r="I110"/>
  <c r="F110"/>
  <c r="AC7"/>
  <c r="AB7"/>
  <c r="AA7"/>
  <c r="X7"/>
  <c r="U7"/>
  <c r="R7"/>
  <c r="O7"/>
  <c r="L7"/>
  <c r="I7"/>
  <c r="F7"/>
  <c r="AC84"/>
  <c r="AB84"/>
  <c r="AA84"/>
  <c r="AA98" s="1"/>
  <c r="X84"/>
  <c r="X98" s="1"/>
  <c r="U84"/>
  <c r="R84"/>
  <c r="O84"/>
  <c r="O98" s="1"/>
  <c r="L84"/>
  <c r="L98" s="1"/>
  <c r="I84"/>
  <c r="F84"/>
  <c r="AC136"/>
  <c r="AB136"/>
  <c r="AB148" s="1"/>
  <c r="AA136"/>
  <c r="X136"/>
  <c r="U136"/>
  <c r="R136"/>
  <c r="R148" s="1"/>
  <c r="O136"/>
  <c r="L136"/>
  <c r="I136"/>
  <c r="F136"/>
  <c r="F148" s="1"/>
  <c r="AC59"/>
  <c r="AB59"/>
  <c r="AA59"/>
  <c r="X59"/>
  <c r="U59"/>
  <c r="R59"/>
  <c r="O59"/>
  <c r="L59"/>
  <c r="I59"/>
  <c r="F59"/>
  <c r="AC58"/>
  <c r="AB58"/>
  <c r="AA58"/>
  <c r="X58"/>
  <c r="U58"/>
  <c r="R58"/>
  <c r="O58"/>
  <c r="L58"/>
  <c r="I58"/>
  <c r="F58"/>
  <c r="AC32"/>
  <c r="AB32"/>
  <c r="AA32"/>
  <c r="X32"/>
  <c r="U32"/>
  <c r="R32"/>
  <c r="O32"/>
  <c r="L32"/>
  <c r="I32"/>
  <c r="F32"/>
  <c r="AC127" i="38"/>
  <c r="AB127"/>
  <c r="AA127"/>
  <c r="X127"/>
  <c r="U127"/>
  <c r="R127"/>
  <c r="O127"/>
  <c r="L127"/>
  <c r="I127"/>
  <c r="F127"/>
  <c r="AC98"/>
  <c r="AB98"/>
  <c r="AA98"/>
  <c r="X98"/>
  <c r="U98"/>
  <c r="R98"/>
  <c r="O98"/>
  <c r="L98"/>
  <c r="I98"/>
  <c r="F98"/>
  <c r="AC97"/>
  <c r="AB97"/>
  <c r="AA97"/>
  <c r="X97"/>
  <c r="U97"/>
  <c r="R97"/>
  <c r="O97"/>
  <c r="L97"/>
  <c r="I97"/>
  <c r="F97"/>
  <c r="AC66"/>
  <c r="AB66"/>
  <c r="AA66"/>
  <c r="X66"/>
  <c r="U66"/>
  <c r="R66"/>
  <c r="O66"/>
  <c r="L66"/>
  <c r="I66"/>
  <c r="F66"/>
  <c r="AC129"/>
  <c r="AB129"/>
  <c r="AA129"/>
  <c r="X129"/>
  <c r="U129"/>
  <c r="R129"/>
  <c r="O129"/>
  <c r="L129"/>
  <c r="I129"/>
  <c r="F129"/>
  <c r="AC44"/>
  <c r="AB44"/>
  <c r="AA44"/>
  <c r="X44"/>
  <c r="U44"/>
  <c r="R44"/>
  <c r="O44"/>
  <c r="L44"/>
  <c r="I44"/>
  <c r="F44"/>
  <c r="AC42"/>
  <c r="AB42"/>
  <c r="AA42"/>
  <c r="X42"/>
  <c r="U42"/>
  <c r="R42"/>
  <c r="O42"/>
  <c r="L42"/>
  <c r="I42"/>
  <c r="F42"/>
  <c r="AC128"/>
  <c r="AB128"/>
  <c r="AA128"/>
  <c r="X128"/>
  <c r="U128"/>
  <c r="R128"/>
  <c r="O128"/>
  <c r="L128"/>
  <c r="I128"/>
  <c r="F128"/>
  <c r="AC91"/>
  <c r="AB91"/>
  <c r="AA91"/>
  <c r="X91"/>
  <c r="U91"/>
  <c r="R91"/>
  <c r="O91"/>
  <c r="L91"/>
  <c r="I91"/>
  <c r="F91"/>
  <c r="AC126"/>
  <c r="AB126"/>
  <c r="AA126"/>
  <c r="X126"/>
  <c r="U126"/>
  <c r="R126"/>
  <c r="O126"/>
  <c r="L126"/>
  <c r="I126"/>
  <c r="F126"/>
  <c r="AC146"/>
  <c r="AB146"/>
  <c r="AA146"/>
  <c r="X146"/>
  <c r="U146"/>
  <c r="R146"/>
  <c r="O146"/>
  <c r="L146"/>
  <c r="I146"/>
  <c r="F146"/>
  <c r="AC119"/>
  <c r="AB119"/>
  <c r="AA119"/>
  <c r="X119"/>
  <c r="U119"/>
  <c r="R119"/>
  <c r="O119"/>
  <c r="L119"/>
  <c r="I119"/>
  <c r="F119"/>
  <c r="AC68"/>
  <c r="AB68"/>
  <c r="AA68"/>
  <c r="X68"/>
  <c r="U68"/>
  <c r="R68"/>
  <c r="O68"/>
  <c r="L68"/>
  <c r="I68"/>
  <c r="F68"/>
  <c r="AC45"/>
  <c r="AB45"/>
  <c r="AA45"/>
  <c r="X45"/>
  <c r="U45"/>
  <c r="R45"/>
  <c r="O45"/>
  <c r="L45"/>
  <c r="I45"/>
  <c r="F45"/>
  <c r="AC69"/>
  <c r="AB69"/>
  <c r="AA69"/>
  <c r="X69"/>
  <c r="U69"/>
  <c r="R69"/>
  <c r="O69"/>
  <c r="L69"/>
  <c r="I69"/>
  <c r="F69"/>
  <c r="AC92"/>
  <c r="AB92"/>
  <c r="AA92"/>
  <c r="X92"/>
  <c r="U92"/>
  <c r="R92"/>
  <c r="O92"/>
  <c r="L92"/>
  <c r="I92"/>
  <c r="F92"/>
  <c r="AC125"/>
  <c r="AB125"/>
  <c r="AA125"/>
  <c r="X125"/>
  <c r="U125"/>
  <c r="R125"/>
  <c r="O125"/>
  <c r="L125"/>
  <c r="I125"/>
  <c r="F125"/>
  <c r="AC143"/>
  <c r="AB143"/>
  <c r="AA143"/>
  <c r="X143"/>
  <c r="U143"/>
  <c r="R143"/>
  <c r="O143"/>
  <c r="L143"/>
  <c r="I143"/>
  <c r="F143"/>
  <c r="AC117"/>
  <c r="AB117"/>
  <c r="AA117"/>
  <c r="X117"/>
  <c r="U117"/>
  <c r="R117"/>
  <c r="O117"/>
  <c r="L117"/>
  <c r="I117"/>
  <c r="F117"/>
  <c r="AC123"/>
  <c r="AB123"/>
  <c r="AA123"/>
  <c r="X123"/>
  <c r="U123"/>
  <c r="R123"/>
  <c r="O123"/>
  <c r="L123"/>
  <c r="I123"/>
  <c r="F123"/>
  <c r="AC14"/>
  <c r="AB14"/>
  <c r="AA14"/>
  <c r="X14"/>
  <c r="U14"/>
  <c r="R14"/>
  <c r="O14"/>
  <c r="L14"/>
  <c r="I14"/>
  <c r="F14"/>
  <c r="AC96"/>
  <c r="AB96"/>
  <c r="AA96"/>
  <c r="X96"/>
  <c r="U96"/>
  <c r="R96"/>
  <c r="O96"/>
  <c r="L96"/>
  <c r="I96"/>
  <c r="F96"/>
  <c r="AC41"/>
  <c r="AB41"/>
  <c r="AA41"/>
  <c r="X41"/>
  <c r="U41"/>
  <c r="R41"/>
  <c r="O41"/>
  <c r="L41"/>
  <c r="I41"/>
  <c r="F41"/>
  <c r="AC20"/>
  <c r="AB20"/>
  <c r="AA20"/>
  <c r="X20"/>
  <c r="U20"/>
  <c r="R20"/>
  <c r="O20"/>
  <c r="L20"/>
  <c r="I20"/>
  <c r="F20"/>
  <c r="AC93"/>
  <c r="AB93"/>
  <c r="AA93"/>
  <c r="X93"/>
  <c r="U93"/>
  <c r="R93"/>
  <c r="O93"/>
  <c r="L93"/>
  <c r="I93"/>
  <c r="F93"/>
  <c r="AC90"/>
  <c r="AB90"/>
  <c r="AA90"/>
  <c r="X90"/>
  <c r="U90"/>
  <c r="R90"/>
  <c r="O90"/>
  <c r="L90"/>
  <c r="I90"/>
  <c r="F90"/>
  <c r="AC140"/>
  <c r="AB140"/>
  <c r="AA140"/>
  <c r="X140"/>
  <c r="U140"/>
  <c r="R140"/>
  <c r="O140"/>
  <c r="L140"/>
  <c r="I140"/>
  <c r="F140"/>
  <c r="AC89"/>
  <c r="AB89"/>
  <c r="AA89"/>
  <c r="X89"/>
  <c r="U89"/>
  <c r="R89"/>
  <c r="O89"/>
  <c r="L89"/>
  <c r="I89"/>
  <c r="F89"/>
  <c r="AC15"/>
  <c r="AB15"/>
  <c r="AA15"/>
  <c r="X15"/>
  <c r="U15"/>
  <c r="R15"/>
  <c r="O15"/>
  <c r="L15"/>
  <c r="I15"/>
  <c r="F15"/>
  <c r="AC147"/>
  <c r="AB147"/>
  <c r="AA147"/>
  <c r="X147"/>
  <c r="U147"/>
  <c r="R147"/>
  <c r="O147"/>
  <c r="L147"/>
  <c r="I147"/>
  <c r="F147"/>
  <c r="AC43"/>
  <c r="AB43"/>
  <c r="AA43"/>
  <c r="X43"/>
  <c r="U43"/>
  <c r="R43"/>
  <c r="O43"/>
  <c r="L43"/>
  <c r="I43"/>
  <c r="F43"/>
  <c r="AC95"/>
  <c r="AB95"/>
  <c r="AA95"/>
  <c r="X95"/>
  <c r="U95"/>
  <c r="R95"/>
  <c r="O95"/>
  <c r="L95"/>
  <c r="I95"/>
  <c r="F95"/>
  <c r="AC34"/>
  <c r="AB34"/>
  <c r="AA34"/>
  <c r="X34"/>
  <c r="U34"/>
  <c r="R34"/>
  <c r="O34"/>
  <c r="L34"/>
  <c r="I34"/>
  <c r="F34"/>
  <c r="AC118"/>
  <c r="AB118"/>
  <c r="AA118"/>
  <c r="X118"/>
  <c r="U118"/>
  <c r="R118"/>
  <c r="O118"/>
  <c r="L118"/>
  <c r="I118"/>
  <c r="F118"/>
  <c r="AC17"/>
  <c r="AB17"/>
  <c r="AA17"/>
  <c r="X17"/>
  <c r="U17"/>
  <c r="R17"/>
  <c r="O17"/>
  <c r="L17"/>
  <c r="I17"/>
  <c r="F17"/>
  <c r="AC18"/>
  <c r="AB18"/>
  <c r="AA18"/>
  <c r="X18"/>
  <c r="U18"/>
  <c r="R18"/>
  <c r="O18"/>
  <c r="L18"/>
  <c r="I18"/>
  <c r="F18"/>
  <c r="AC137"/>
  <c r="AB137"/>
  <c r="AA137"/>
  <c r="X137"/>
  <c r="U137"/>
  <c r="R137"/>
  <c r="O137"/>
  <c r="L137"/>
  <c r="I137"/>
  <c r="F137"/>
  <c r="AC13"/>
  <c r="AB13"/>
  <c r="AA13"/>
  <c r="X13"/>
  <c r="U13"/>
  <c r="R13"/>
  <c r="O13"/>
  <c r="L13"/>
  <c r="I13"/>
  <c r="F13"/>
  <c r="AC65"/>
  <c r="AB65"/>
  <c r="AA65"/>
  <c r="X65"/>
  <c r="U65"/>
  <c r="R65"/>
  <c r="O65"/>
  <c r="L65"/>
  <c r="I65"/>
  <c r="F65"/>
  <c r="AC21"/>
  <c r="AB21"/>
  <c r="AA21"/>
  <c r="X21"/>
  <c r="U21"/>
  <c r="R21"/>
  <c r="O21"/>
  <c r="L21"/>
  <c r="I21"/>
  <c r="F21"/>
  <c r="AC121"/>
  <c r="AB121"/>
  <c r="AA121"/>
  <c r="X121"/>
  <c r="U121"/>
  <c r="R121"/>
  <c r="O121"/>
  <c r="L121"/>
  <c r="I121"/>
  <c r="F121"/>
  <c r="AC36"/>
  <c r="AB36"/>
  <c r="AA36"/>
  <c r="X36"/>
  <c r="U36"/>
  <c r="R36"/>
  <c r="O36"/>
  <c r="L36"/>
  <c r="I36"/>
  <c r="F36"/>
  <c r="AC67"/>
  <c r="AB67"/>
  <c r="AA67"/>
  <c r="X67"/>
  <c r="U67"/>
  <c r="R67"/>
  <c r="O67"/>
  <c r="L67"/>
  <c r="I67"/>
  <c r="F67"/>
  <c r="AC19"/>
  <c r="AB19"/>
  <c r="AA19"/>
  <c r="X19"/>
  <c r="U19"/>
  <c r="R19"/>
  <c r="O19"/>
  <c r="L19"/>
  <c r="I19"/>
  <c r="F19"/>
  <c r="AC85"/>
  <c r="AB85"/>
  <c r="AA85"/>
  <c r="X85"/>
  <c r="U85"/>
  <c r="R85"/>
  <c r="O85"/>
  <c r="L85"/>
  <c r="I85"/>
  <c r="F85"/>
  <c r="AC39"/>
  <c r="AB39"/>
  <c r="AA39"/>
  <c r="X39"/>
  <c r="U39"/>
  <c r="R39"/>
  <c r="O39"/>
  <c r="L39"/>
  <c r="I39"/>
  <c r="F39"/>
  <c r="AC9"/>
  <c r="AB9"/>
  <c r="AA9"/>
  <c r="X9"/>
  <c r="U9"/>
  <c r="R9"/>
  <c r="O9"/>
  <c r="L9"/>
  <c r="I9"/>
  <c r="F9"/>
  <c r="AC145"/>
  <c r="AB145"/>
  <c r="AA145"/>
  <c r="X145"/>
  <c r="U145"/>
  <c r="R145"/>
  <c r="O145"/>
  <c r="L145"/>
  <c r="I145"/>
  <c r="F145"/>
  <c r="AC62"/>
  <c r="AB62"/>
  <c r="AA62"/>
  <c r="X62"/>
  <c r="U62"/>
  <c r="R62"/>
  <c r="O62"/>
  <c r="L62"/>
  <c r="I62"/>
  <c r="F62"/>
  <c r="AC38"/>
  <c r="AB38"/>
  <c r="AA38"/>
  <c r="X38"/>
  <c r="U38"/>
  <c r="R38"/>
  <c r="O38"/>
  <c r="L38"/>
  <c r="I38"/>
  <c r="F38"/>
  <c r="AC35"/>
  <c r="AB35"/>
  <c r="AA35"/>
  <c r="X35"/>
  <c r="U35"/>
  <c r="R35"/>
  <c r="O35"/>
  <c r="L35"/>
  <c r="I35"/>
  <c r="F35"/>
  <c r="AC7"/>
  <c r="AB7"/>
  <c r="AA7"/>
  <c r="X7"/>
  <c r="U7"/>
  <c r="R7"/>
  <c r="O7"/>
  <c r="L7"/>
  <c r="I7"/>
  <c r="F7"/>
  <c r="AC8"/>
  <c r="AB8"/>
  <c r="AA8"/>
  <c r="X8"/>
  <c r="U8"/>
  <c r="R8"/>
  <c r="O8"/>
  <c r="L8"/>
  <c r="I8"/>
  <c r="F8"/>
  <c r="AC37"/>
  <c r="AB37"/>
  <c r="AA37"/>
  <c r="X37"/>
  <c r="U37"/>
  <c r="R37"/>
  <c r="O37"/>
  <c r="L37"/>
  <c r="I37"/>
  <c r="F37"/>
  <c r="AC136"/>
  <c r="AB136"/>
  <c r="AA136"/>
  <c r="X136"/>
  <c r="U136"/>
  <c r="R136"/>
  <c r="O136"/>
  <c r="L136"/>
  <c r="I136"/>
  <c r="F136"/>
  <c r="AC94"/>
  <c r="AB94"/>
  <c r="AA94"/>
  <c r="X94"/>
  <c r="U94"/>
  <c r="R94"/>
  <c r="O94"/>
  <c r="L94"/>
  <c r="I94"/>
  <c r="F94"/>
  <c r="AC113"/>
  <c r="AB113"/>
  <c r="AA113"/>
  <c r="X113"/>
  <c r="U113"/>
  <c r="R113"/>
  <c r="O113"/>
  <c r="L113"/>
  <c r="I113"/>
  <c r="F113"/>
  <c r="AC64"/>
  <c r="AB64"/>
  <c r="AA64"/>
  <c r="X64"/>
  <c r="U64"/>
  <c r="R64"/>
  <c r="O64"/>
  <c r="L64"/>
  <c r="I64"/>
  <c r="F64"/>
  <c r="AC10"/>
  <c r="AB10"/>
  <c r="AA10"/>
  <c r="X10"/>
  <c r="U10"/>
  <c r="R10"/>
  <c r="O10"/>
  <c r="L10"/>
  <c r="I10"/>
  <c r="F10"/>
  <c r="AC122"/>
  <c r="AB122"/>
  <c r="AA122"/>
  <c r="X122"/>
  <c r="U122"/>
  <c r="R122"/>
  <c r="O122"/>
  <c r="L122"/>
  <c r="I122"/>
  <c r="F122"/>
  <c r="AC111"/>
  <c r="AB111"/>
  <c r="AA111"/>
  <c r="X111"/>
  <c r="U111"/>
  <c r="R111"/>
  <c r="O111"/>
  <c r="L111"/>
  <c r="I111"/>
  <c r="F111"/>
  <c r="AC115"/>
  <c r="AB115"/>
  <c r="AA115"/>
  <c r="X115"/>
  <c r="U115"/>
  <c r="R115"/>
  <c r="O115"/>
  <c r="L115"/>
  <c r="I115"/>
  <c r="F115"/>
  <c r="AC142"/>
  <c r="AB142"/>
  <c r="AA142"/>
  <c r="X142"/>
  <c r="U142"/>
  <c r="R142"/>
  <c r="O142"/>
  <c r="L142"/>
  <c r="I142"/>
  <c r="F142"/>
  <c r="AC11"/>
  <c r="AB11"/>
  <c r="AA11"/>
  <c r="X11"/>
  <c r="U11"/>
  <c r="R11"/>
  <c r="O11"/>
  <c r="L11"/>
  <c r="I11"/>
  <c r="F11"/>
  <c r="AC144"/>
  <c r="AB144"/>
  <c r="AA144"/>
  <c r="X144"/>
  <c r="U144"/>
  <c r="R144"/>
  <c r="O144"/>
  <c r="L144"/>
  <c r="I144"/>
  <c r="F144"/>
  <c r="AC87"/>
  <c r="AB87"/>
  <c r="AA87"/>
  <c r="X87"/>
  <c r="U87"/>
  <c r="R87"/>
  <c r="O87"/>
  <c r="L87"/>
  <c r="I87"/>
  <c r="F87"/>
  <c r="AC120"/>
  <c r="AB120"/>
  <c r="AA120"/>
  <c r="X120"/>
  <c r="U120"/>
  <c r="R120"/>
  <c r="O120"/>
  <c r="L120"/>
  <c r="I120"/>
  <c r="F120"/>
  <c r="AC63"/>
  <c r="AB63"/>
  <c r="AA63"/>
  <c r="X63"/>
  <c r="U63"/>
  <c r="R63"/>
  <c r="O63"/>
  <c r="L63"/>
  <c r="I63"/>
  <c r="F63"/>
  <c r="AC12"/>
  <c r="AB12"/>
  <c r="AA12"/>
  <c r="X12"/>
  <c r="U12"/>
  <c r="R12"/>
  <c r="O12"/>
  <c r="L12"/>
  <c r="I12"/>
  <c r="F12"/>
  <c r="AC138"/>
  <c r="AB138"/>
  <c r="AA138"/>
  <c r="X138"/>
  <c r="U138"/>
  <c r="R138"/>
  <c r="O138"/>
  <c r="L138"/>
  <c r="I138"/>
  <c r="F138"/>
  <c r="AC40"/>
  <c r="AB40"/>
  <c r="AA40"/>
  <c r="X40"/>
  <c r="U40"/>
  <c r="R40"/>
  <c r="O40"/>
  <c r="L40"/>
  <c r="I40"/>
  <c r="F40"/>
  <c r="AC114"/>
  <c r="AB114"/>
  <c r="AA114"/>
  <c r="X114"/>
  <c r="U114"/>
  <c r="R114"/>
  <c r="O114"/>
  <c r="L114"/>
  <c r="I114"/>
  <c r="F114"/>
  <c r="AC110"/>
  <c r="AB110"/>
  <c r="AA110"/>
  <c r="X110"/>
  <c r="U110"/>
  <c r="R110"/>
  <c r="O110"/>
  <c r="L110"/>
  <c r="I110"/>
  <c r="F110"/>
  <c r="AC88"/>
  <c r="AB88"/>
  <c r="AA88"/>
  <c r="X88"/>
  <c r="U88"/>
  <c r="R88"/>
  <c r="O88"/>
  <c r="L88"/>
  <c r="I88"/>
  <c r="F88"/>
  <c r="AC112"/>
  <c r="AB112"/>
  <c r="AA112"/>
  <c r="X112"/>
  <c r="U112"/>
  <c r="R112"/>
  <c r="O112"/>
  <c r="L112"/>
  <c r="I112"/>
  <c r="F112"/>
  <c r="AC141"/>
  <c r="AB141"/>
  <c r="AA141"/>
  <c r="X141"/>
  <c r="U141"/>
  <c r="R141"/>
  <c r="O141"/>
  <c r="L141"/>
  <c r="I141"/>
  <c r="F141"/>
  <c r="AC124"/>
  <c r="AB124"/>
  <c r="AA124"/>
  <c r="X124"/>
  <c r="U124"/>
  <c r="R124"/>
  <c r="O124"/>
  <c r="L124"/>
  <c r="I124"/>
  <c r="F124"/>
  <c r="AC116"/>
  <c r="AB116"/>
  <c r="AA116"/>
  <c r="X116"/>
  <c r="U116"/>
  <c r="R116"/>
  <c r="O116"/>
  <c r="L116"/>
  <c r="I116"/>
  <c r="F116"/>
  <c r="AC16"/>
  <c r="AB16"/>
  <c r="AA16"/>
  <c r="X16"/>
  <c r="U16"/>
  <c r="R16"/>
  <c r="O16"/>
  <c r="L16"/>
  <c r="I16"/>
  <c r="F16"/>
  <c r="AC86"/>
  <c r="AB86"/>
  <c r="AA86"/>
  <c r="X86"/>
  <c r="U86"/>
  <c r="R86"/>
  <c r="O86"/>
  <c r="L86"/>
  <c r="I86"/>
  <c r="F86"/>
  <c r="AC33"/>
  <c r="AB33"/>
  <c r="AA33"/>
  <c r="X33"/>
  <c r="U33"/>
  <c r="R33"/>
  <c r="O33"/>
  <c r="L33"/>
  <c r="I33"/>
  <c r="F33"/>
  <c r="AC139"/>
  <c r="AB139"/>
  <c r="AA139"/>
  <c r="X139"/>
  <c r="U139"/>
  <c r="R139"/>
  <c r="O139"/>
  <c r="L139"/>
  <c r="I139"/>
  <c r="F139"/>
  <c r="AC59"/>
  <c r="AB59"/>
  <c r="AA59"/>
  <c r="X59"/>
  <c r="U59"/>
  <c r="R59"/>
  <c r="O59"/>
  <c r="L59"/>
  <c r="I59"/>
  <c r="F59"/>
  <c r="AC60"/>
  <c r="AB60"/>
  <c r="AA60"/>
  <c r="AA70" s="1"/>
  <c r="X60"/>
  <c r="U60"/>
  <c r="R60"/>
  <c r="O60"/>
  <c r="O70" s="1"/>
  <c r="L60"/>
  <c r="I60"/>
  <c r="F60"/>
  <c r="AC46"/>
  <c r="AB46"/>
  <c r="AA46"/>
  <c r="X46"/>
  <c r="U46"/>
  <c r="R46"/>
  <c r="O46"/>
  <c r="L46"/>
  <c r="I46"/>
  <c r="F46"/>
  <c r="AC71" i="33"/>
  <c r="AB71"/>
  <c r="AA71"/>
  <c r="X71"/>
  <c r="U71"/>
  <c r="R71"/>
  <c r="O71"/>
  <c r="L71"/>
  <c r="I71"/>
  <c r="F71"/>
  <c r="AC40"/>
  <c r="AB40"/>
  <c r="AA40"/>
  <c r="X40"/>
  <c r="U40"/>
  <c r="R40"/>
  <c r="O40"/>
  <c r="L40"/>
  <c r="I40"/>
  <c r="F40"/>
  <c r="AC80"/>
  <c r="AB80"/>
  <c r="AA80"/>
  <c r="X80"/>
  <c r="U80"/>
  <c r="R80"/>
  <c r="O80"/>
  <c r="L80"/>
  <c r="I80"/>
  <c r="F80"/>
  <c r="AC58"/>
  <c r="AB58"/>
  <c r="AA58"/>
  <c r="X58"/>
  <c r="U58"/>
  <c r="R58"/>
  <c r="O58"/>
  <c r="L58"/>
  <c r="I58"/>
  <c r="F58"/>
  <c r="AC10"/>
  <c r="AB10"/>
  <c r="AA10"/>
  <c r="X10"/>
  <c r="U10"/>
  <c r="R10"/>
  <c r="O10"/>
  <c r="L10"/>
  <c r="I10"/>
  <c r="F10"/>
  <c r="AC15"/>
  <c r="AB15"/>
  <c r="AA15"/>
  <c r="X15"/>
  <c r="U15"/>
  <c r="R15"/>
  <c r="O15"/>
  <c r="L15"/>
  <c r="I15"/>
  <c r="F15"/>
  <c r="AC82"/>
  <c r="AB82"/>
  <c r="AA82"/>
  <c r="X82"/>
  <c r="U82"/>
  <c r="R82"/>
  <c r="O82"/>
  <c r="L82"/>
  <c r="I82"/>
  <c r="F82"/>
  <c r="AC14"/>
  <c r="AB14"/>
  <c r="AA14"/>
  <c r="X14"/>
  <c r="U14"/>
  <c r="R14"/>
  <c r="O14"/>
  <c r="L14"/>
  <c r="I14"/>
  <c r="F14"/>
  <c r="AC81"/>
  <c r="AB81"/>
  <c r="AA81"/>
  <c r="X81"/>
  <c r="U81"/>
  <c r="R81"/>
  <c r="O81"/>
  <c r="L81"/>
  <c r="I81"/>
  <c r="F81"/>
  <c r="AC11"/>
  <c r="AB11"/>
  <c r="AA11"/>
  <c r="X11"/>
  <c r="U11"/>
  <c r="R11"/>
  <c r="O11"/>
  <c r="L11"/>
  <c r="I11"/>
  <c r="F11"/>
  <c r="AC8"/>
  <c r="AB8"/>
  <c r="AA8"/>
  <c r="X8"/>
  <c r="U8"/>
  <c r="R8"/>
  <c r="O8"/>
  <c r="L8"/>
  <c r="I8"/>
  <c r="F8"/>
  <c r="AC18"/>
  <c r="AB18"/>
  <c r="AA18"/>
  <c r="X18"/>
  <c r="U18"/>
  <c r="R18"/>
  <c r="O18"/>
  <c r="L18"/>
  <c r="I18"/>
  <c r="F18"/>
  <c r="AC44"/>
  <c r="AB44"/>
  <c r="AA44"/>
  <c r="X44"/>
  <c r="U44"/>
  <c r="R44"/>
  <c r="O44"/>
  <c r="L44"/>
  <c r="I44"/>
  <c r="F44"/>
  <c r="AC73"/>
  <c r="AB73"/>
  <c r="AA73"/>
  <c r="X73"/>
  <c r="U73"/>
  <c r="R73"/>
  <c r="O73"/>
  <c r="L73"/>
  <c r="I73"/>
  <c r="F73"/>
  <c r="AC89"/>
  <c r="AB89"/>
  <c r="AA89"/>
  <c r="X89"/>
  <c r="U89"/>
  <c r="R89"/>
  <c r="O89"/>
  <c r="L89"/>
  <c r="I89"/>
  <c r="F89"/>
  <c r="AC74"/>
  <c r="AB74"/>
  <c r="AA74"/>
  <c r="X74"/>
  <c r="U74"/>
  <c r="R74"/>
  <c r="O74"/>
  <c r="L74"/>
  <c r="I74"/>
  <c r="F74"/>
  <c r="AC62"/>
  <c r="AB62"/>
  <c r="AA62"/>
  <c r="X62"/>
  <c r="U62"/>
  <c r="R62"/>
  <c r="O62"/>
  <c r="L62"/>
  <c r="I62"/>
  <c r="F62"/>
  <c r="AC38"/>
  <c r="AB38"/>
  <c r="AA38"/>
  <c r="X38"/>
  <c r="U38"/>
  <c r="R38"/>
  <c r="O38"/>
  <c r="L38"/>
  <c r="I38"/>
  <c r="F38"/>
  <c r="AC52"/>
  <c r="AB52"/>
  <c r="AA52"/>
  <c r="X52"/>
  <c r="U52"/>
  <c r="R52"/>
  <c r="O52"/>
  <c r="L52"/>
  <c r="I52"/>
  <c r="F52"/>
  <c r="AC26"/>
  <c r="AB26"/>
  <c r="AA26"/>
  <c r="X26"/>
  <c r="U26"/>
  <c r="R26"/>
  <c r="O26"/>
  <c r="L26"/>
  <c r="I26"/>
  <c r="F26"/>
  <c r="AC72"/>
  <c r="AB72"/>
  <c r="AA72"/>
  <c r="X72"/>
  <c r="U72"/>
  <c r="R72"/>
  <c r="O72"/>
  <c r="L72"/>
  <c r="I72"/>
  <c r="F72"/>
  <c r="AC61"/>
  <c r="AB61"/>
  <c r="AA61"/>
  <c r="X61"/>
  <c r="U61"/>
  <c r="R61"/>
  <c r="O61"/>
  <c r="L61"/>
  <c r="I61"/>
  <c r="F61"/>
  <c r="AC25"/>
  <c r="AB25"/>
  <c r="AA25"/>
  <c r="X25"/>
  <c r="U25"/>
  <c r="R25"/>
  <c r="O25"/>
  <c r="L25"/>
  <c r="I25"/>
  <c r="F25"/>
  <c r="AC30"/>
  <c r="AB30"/>
  <c r="AA30"/>
  <c r="X30"/>
  <c r="U30"/>
  <c r="R30"/>
  <c r="O30"/>
  <c r="L30"/>
  <c r="I30"/>
  <c r="F30"/>
  <c r="AC91"/>
  <c r="AB91"/>
  <c r="AA91"/>
  <c r="X91"/>
  <c r="U91"/>
  <c r="R91"/>
  <c r="O91"/>
  <c r="L91"/>
  <c r="I91"/>
  <c r="F91"/>
  <c r="AC87"/>
  <c r="AB87"/>
  <c r="AA87"/>
  <c r="X87"/>
  <c r="U87"/>
  <c r="R87"/>
  <c r="O87"/>
  <c r="L87"/>
  <c r="I87"/>
  <c r="F87"/>
  <c r="AC19"/>
  <c r="AB19"/>
  <c r="AA19"/>
  <c r="X19"/>
  <c r="U19"/>
  <c r="R19"/>
  <c r="O19"/>
  <c r="L19"/>
  <c r="I19"/>
  <c r="F19"/>
  <c r="AC9"/>
  <c r="AB9"/>
  <c r="AA9"/>
  <c r="X9"/>
  <c r="U9"/>
  <c r="R9"/>
  <c r="O9"/>
  <c r="L9"/>
  <c r="I9"/>
  <c r="F9"/>
  <c r="AC67"/>
  <c r="AB67"/>
  <c r="AA67"/>
  <c r="X67"/>
  <c r="U67"/>
  <c r="R67"/>
  <c r="O67"/>
  <c r="L67"/>
  <c r="I67"/>
  <c r="F67"/>
  <c r="AC27"/>
  <c r="AB27"/>
  <c r="AA27"/>
  <c r="X27"/>
  <c r="U27"/>
  <c r="R27"/>
  <c r="O27"/>
  <c r="L27"/>
  <c r="I27"/>
  <c r="F27"/>
  <c r="AC23"/>
  <c r="AB23"/>
  <c r="AA23"/>
  <c r="X23"/>
  <c r="U23"/>
  <c r="R23"/>
  <c r="O23"/>
  <c r="L23"/>
  <c r="I23"/>
  <c r="F23"/>
  <c r="AC84"/>
  <c r="AB84"/>
  <c r="AA84"/>
  <c r="X84"/>
  <c r="U84"/>
  <c r="R84"/>
  <c r="O84"/>
  <c r="L84"/>
  <c r="I84"/>
  <c r="F84"/>
  <c r="AC64"/>
  <c r="AB64"/>
  <c r="AA64"/>
  <c r="X64"/>
  <c r="U64"/>
  <c r="R64"/>
  <c r="O64"/>
  <c r="L64"/>
  <c r="I64"/>
  <c r="F64"/>
  <c r="AC17"/>
  <c r="AB17"/>
  <c r="AA17"/>
  <c r="X17"/>
  <c r="U17"/>
  <c r="R17"/>
  <c r="O17"/>
  <c r="L17"/>
  <c r="I17"/>
  <c r="F17"/>
  <c r="AC68"/>
  <c r="AB68"/>
  <c r="AA68"/>
  <c r="X68"/>
  <c r="U68"/>
  <c r="R68"/>
  <c r="O68"/>
  <c r="L68"/>
  <c r="I68"/>
  <c r="F68"/>
  <c r="AC36"/>
  <c r="AB36"/>
  <c r="AA36"/>
  <c r="X36"/>
  <c r="U36"/>
  <c r="R36"/>
  <c r="O36"/>
  <c r="L36"/>
  <c r="I36"/>
  <c r="F36"/>
  <c r="AC60"/>
  <c r="AB60"/>
  <c r="AA60"/>
  <c r="X60"/>
  <c r="U60"/>
  <c r="R60"/>
  <c r="O60"/>
  <c r="L60"/>
  <c r="I60"/>
  <c r="F60"/>
  <c r="AC12"/>
  <c r="AB12"/>
  <c r="AA12"/>
  <c r="X12"/>
  <c r="U12"/>
  <c r="R12"/>
  <c r="O12"/>
  <c r="L12"/>
  <c r="I12"/>
  <c r="F12"/>
  <c r="AC16"/>
  <c r="AB16"/>
  <c r="AA16"/>
  <c r="X16"/>
  <c r="U16"/>
  <c r="R16"/>
  <c r="O16"/>
  <c r="L16"/>
  <c r="I16"/>
  <c r="F16"/>
  <c r="AC29"/>
  <c r="AB29"/>
  <c r="AA29"/>
  <c r="X29"/>
  <c r="U29"/>
  <c r="R29"/>
  <c r="O29"/>
  <c r="L29"/>
  <c r="I29"/>
  <c r="F29"/>
  <c r="AC85"/>
  <c r="AB85"/>
  <c r="AA85"/>
  <c r="X85"/>
  <c r="U85"/>
  <c r="R85"/>
  <c r="O85"/>
  <c r="L85"/>
  <c r="I85"/>
  <c r="F85"/>
  <c r="AC54"/>
  <c r="AB54"/>
  <c r="AA54"/>
  <c r="X54"/>
  <c r="U54"/>
  <c r="R54"/>
  <c r="O54"/>
  <c r="L54"/>
  <c r="I54"/>
  <c r="F54"/>
  <c r="AC50"/>
  <c r="AB50"/>
  <c r="AA50"/>
  <c r="X50"/>
  <c r="U50"/>
  <c r="R50"/>
  <c r="O50"/>
  <c r="L50"/>
  <c r="I50"/>
  <c r="F50"/>
  <c r="AC45"/>
  <c r="AB45"/>
  <c r="AA45"/>
  <c r="X45"/>
  <c r="U45"/>
  <c r="R45"/>
  <c r="O45"/>
  <c r="L45"/>
  <c r="I45"/>
  <c r="F45"/>
  <c r="AC37"/>
  <c r="AB37"/>
  <c r="AA37"/>
  <c r="X37"/>
  <c r="U37"/>
  <c r="R37"/>
  <c r="O37"/>
  <c r="L37"/>
  <c r="I37"/>
  <c r="F37"/>
  <c r="AC34"/>
  <c r="AB34"/>
  <c r="AA34"/>
  <c r="X34"/>
  <c r="U34"/>
  <c r="R34"/>
  <c r="O34"/>
  <c r="L34"/>
  <c r="I34"/>
  <c r="F34"/>
  <c r="AC75"/>
  <c r="AB75"/>
  <c r="AA75"/>
  <c r="X75"/>
  <c r="U75"/>
  <c r="R75"/>
  <c r="O75"/>
  <c r="L75"/>
  <c r="I75"/>
  <c r="F75"/>
  <c r="AC33"/>
  <c r="AB33"/>
  <c r="AA33"/>
  <c r="X33"/>
  <c r="U33"/>
  <c r="R33"/>
  <c r="O33"/>
  <c r="L33"/>
  <c r="I33"/>
  <c r="F33"/>
  <c r="AC83"/>
  <c r="AB83"/>
  <c r="AA83"/>
  <c r="X83"/>
  <c r="U83"/>
  <c r="R83"/>
  <c r="O83"/>
  <c r="L83"/>
  <c r="I83"/>
  <c r="F83"/>
  <c r="AC79"/>
  <c r="AB79"/>
  <c r="AA79"/>
  <c r="X79"/>
  <c r="U79"/>
  <c r="R79"/>
  <c r="O79"/>
  <c r="L79"/>
  <c r="I79"/>
  <c r="F79"/>
  <c r="AC28"/>
  <c r="AB28"/>
  <c r="AA28"/>
  <c r="X28"/>
  <c r="U28"/>
  <c r="R28"/>
  <c r="O28"/>
  <c r="L28"/>
  <c r="I28"/>
  <c r="F28"/>
  <c r="AC69"/>
  <c r="AB69"/>
  <c r="AA69"/>
  <c r="X69"/>
  <c r="U69"/>
  <c r="R69"/>
  <c r="O69"/>
  <c r="L69"/>
  <c r="I69"/>
  <c r="F69"/>
  <c r="AC88"/>
  <c r="AB88"/>
  <c r="AA88"/>
  <c r="X88"/>
  <c r="U88"/>
  <c r="R88"/>
  <c r="O88"/>
  <c r="L88"/>
  <c r="I88"/>
  <c r="F88"/>
  <c r="AC70"/>
  <c r="AB70"/>
  <c r="AA70"/>
  <c r="X70"/>
  <c r="U70"/>
  <c r="R70"/>
  <c r="O70"/>
  <c r="L70"/>
  <c r="I70"/>
  <c r="F70"/>
  <c r="AC59"/>
  <c r="AB59"/>
  <c r="AA59"/>
  <c r="X59"/>
  <c r="U59"/>
  <c r="R59"/>
  <c r="O59"/>
  <c r="L59"/>
  <c r="I59"/>
  <c r="F59"/>
  <c r="AC6"/>
  <c r="AB6"/>
  <c r="AA6"/>
  <c r="X6"/>
  <c r="U6"/>
  <c r="R6"/>
  <c r="O6"/>
  <c r="L6"/>
  <c r="I6"/>
  <c r="F6"/>
  <c r="AC66"/>
  <c r="AB66"/>
  <c r="AA66"/>
  <c r="X66"/>
  <c r="U66"/>
  <c r="R66"/>
  <c r="O66"/>
  <c r="L66"/>
  <c r="I66"/>
  <c r="F66"/>
  <c r="AC13"/>
  <c r="AB13"/>
  <c r="AA13"/>
  <c r="X13"/>
  <c r="U13"/>
  <c r="R13"/>
  <c r="O13"/>
  <c r="L13"/>
  <c r="I13"/>
  <c r="F13"/>
  <c r="AC7"/>
  <c r="AB7"/>
  <c r="AA7"/>
  <c r="X7"/>
  <c r="U7"/>
  <c r="R7"/>
  <c r="O7"/>
  <c r="L7"/>
  <c r="I7"/>
  <c r="F7"/>
  <c r="AC63"/>
  <c r="AB63"/>
  <c r="AA63"/>
  <c r="X63"/>
  <c r="U63"/>
  <c r="R63"/>
  <c r="O63"/>
  <c r="L63"/>
  <c r="I63"/>
  <c r="F63"/>
  <c r="AC65"/>
  <c r="AB65"/>
  <c r="AA65"/>
  <c r="X65"/>
  <c r="U65"/>
  <c r="R65"/>
  <c r="O65"/>
  <c r="L65"/>
  <c r="I65"/>
  <c r="F65"/>
  <c r="AC31"/>
  <c r="AB31"/>
  <c r="AA31"/>
  <c r="X31"/>
  <c r="U31"/>
  <c r="R31"/>
  <c r="O31"/>
  <c r="L31"/>
  <c r="I31"/>
  <c r="F31"/>
  <c r="AC55"/>
  <c r="AB55"/>
  <c r="AA55"/>
  <c r="X55"/>
  <c r="U55"/>
  <c r="R55"/>
  <c r="O55"/>
  <c r="L55"/>
  <c r="I55"/>
  <c r="F55"/>
  <c r="AC56"/>
  <c r="AB56"/>
  <c r="AA56"/>
  <c r="X56"/>
  <c r="U56"/>
  <c r="R56"/>
  <c r="O56"/>
  <c r="L56"/>
  <c r="I56"/>
  <c r="F56"/>
  <c r="AC43"/>
  <c r="AB43"/>
  <c r="AA43"/>
  <c r="X43"/>
  <c r="U43"/>
  <c r="R43"/>
  <c r="O43"/>
  <c r="L43"/>
  <c r="I43"/>
  <c r="F43"/>
  <c r="AC20"/>
  <c r="AB20"/>
  <c r="AA20"/>
  <c r="X20"/>
  <c r="U20"/>
  <c r="R20"/>
  <c r="O20"/>
  <c r="L20"/>
  <c r="I20"/>
  <c r="F20"/>
  <c r="AC46"/>
  <c r="AB46"/>
  <c r="AA46"/>
  <c r="X46"/>
  <c r="U46"/>
  <c r="R46"/>
  <c r="O46"/>
  <c r="L46"/>
  <c r="I46"/>
  <c r="F46"/>
  <c r="AC48"/>
  <c r="AB48"/>
  <c r="AA48"/>
  <c r="X48"/>
  <c r="U48"/>
  <c r="R48"/>
  <c r="O48"/>
  <c r="L48"/>
  <c r="I48"/>
  <c r="F48"/>
  <c r="AC41"/>
  <c r="AB41"/>
  <c r="AA41"/>
  <c r="X41"/>
  <c r="U41"/>
  <c r="R41"/>
  <c r="O41"/>
  <c r="L41"/>
  <c r="I41"/>
  <c r="F41"/>
  <c r="AC57"/>
  <c r="AB57"/>
  <c r="AA57"/>
  <c r="X57"/>
  <c r="U57"/>
  <c r="R57"/>
  <c r="O57"/>
  <c r="L57"/>
  <c r="I57"/>
  <c r="F57"/>
  <c r="AC90"/>
  <c r="AB90"/>
  <c r="AA90"/>
  <c r="X90"/>
  <c r="U90"/>
  <c r="R90"/>
  <c r="O90"/>
  <c r="L90"/>
  <c r="I90"/>
  <c r="F90"/>
  <c r="AC76"/>
  <c r="AB76"/>
  <c r="AA76"/>
  <c r="X76"/>
  <c r="U76"/>
  <c r="R76"/>
  <c r="O76"/>
  <c r="L76"/>
  <c r="I76"/>
  <c r="F76"/>
  <c r="AC21"/>
  <c r="AB21"/>
  <c r="AA21"/>
  <c r="X21"/>
  <c r="U21"/>
  <c r="R21"/>
  <c r="O21"/>
  <c r="L21"/>
  <c r="I21"/>
  <c r="F21"/>
  <c r="AC77"/>
  <c r="AB77"/>
  <c r="AA77"/>
  <c r="X77"/>
  <c r="U77"/>
  <c r="R77"/>
  <c r="O77"/>
  <c r="L77"/>
  <c r="I77"/>
  <c r="F77"/>
  <c r="AC32"/>
  <c r="AB32"/>
  <c r="AA32"/>
  <c r="X32"/>
  <c r="U32"/>
  <c r="R32"/>
  <c r="O32"/>
  <c r="L32"/>
  <c r="I32"/>
  <c r="F32"/>
  <c r="AC78"/>
  <c r="AB78"/>
  <c r="AA78"/>
  <c r="X78"/>
  <c r="U78"/>
  <c r="R78"/>
  <c r="O78"/>
  <c r="L78"/>
  <c r="I78"/>
  <c r="F78"/>
  <c r="AC51"/>
  <c r="AB51"/>
  <c r="AA51"/>
  <c r="X51"/>
  <c r="U51"/>
  <c r="R51"/>
  <c r="O51"/>
  <c r="L51"/>
  <c r="I51"/>
  <c r="F51"/>
  <c r="AC42"/>
  <c r="AB42"/>
  <c r="AA42"/>
  <c r="X42"/>
  <c r="U42"/>
  <c r="R42"/>
  <c r="O42"/>
  <c r="L42"/>
  <c r="I42"/>
  <c r="F42"/>
  <c r="AC35"/>
  <c r="AB35"/>
  <c r="AA35"/>
  <c r="X35"/>
  <c r="U35"/>
  <c r="R35"/>
  <c r="O35"/>
  <c r="L35"/>
  <c r="I35"/>
  <c r="F35"/>
  <c r="AC47"/>
  <c r="AB47"/>
  <c r="AA47"/>
  <c r="X47"/>
  <c r="U47"/>
  <c r="R47"/>
  <c r="O47"/>
  <c r="L47"/>
  <c r="I47"/>
  <c r="F47"/>
  <c r="AC39"/>
  <c r="AB39"/>
  <c r="AA39"/>
  <c r="X39"/>
  <c r="U39"/>
  <c r="R39"/>
  <c r="O39"/>
  <c r="L39"/>
  <c r="I39"/>
  <c r="F39"/>
  <c r="AC49"/>
  <c r="AB49"/>
  <c r="AA49"/>
  <c r="X49"/>
  <c r="U49"/>
  <c r="R49"/>
  <c r="O49"/>
  <c r="L49"/>
  <c r="I49"/>
  <c r="F49"/>
  <c r="AC24"/>
  <c r="AB24"/>
  <c r="AA24"/>
  <c r="X24"/>
  <c r="U24"/>
  <c r="R24"/>
  <c r="O24"/>
  <c r="L24"/>
  <c r="I24"/>
  <c r="F24"/>
  <c r="AC22"/>
  <c r="AB22"/>
  <c r="AA22"/>
  <c r="X22"/>
  <c r="U22"/>
  <c r="R22"/>
  <c r="O22"/>
  <c r="L22"/>
  <c r="I22"/>
  <c r="F22"/>
  <c r="AC86"/>
  <c r="AB86"/>
  <c r="AA86"/>
  <c r="X86"/>
  <c r="U86"/>
  <c r="R86"/>
  <c r="O86"/>
  <c r="L86"/>
  <c r="I86"/>
  <c r="F86"/>
  <c r="AC39" i="32"/>
  <c r="AB39"/>
  <c r="AA39"/>
  <c r="X39"/>
  <c r="U39"/>
  <c r="R39"/>
  <c r="O39"/>
  <c r="L39"/>
  <c r="I39"/>
  <c r="F39"/>
  <c r="AC38"/>
  <c r="AB38"/>
  <c r="AA38"/>
  <c r="X38"/>
  <c r="U38"/>
  <c r="R38"/>
  <c r="O38"/>
  <c r="L38"/>
  <c r="I38"/>
  <c r="F38"/>
  <c r="AC66"/>
  <c r="AB66"/>
  <c r="AA66"/>
  <c r="X66"/>
  <c r="U66"/>
  <c r="R66"/>
  <c r="O66"/>
  <c r="L66"/>
  <c r="I66"/>
  <c r="F66"/>
  <c r="AC12"/>
  <c r="AB12"/>
  <c r="AA12"/>
  <c r="X12"/>
  <c r="U12"/>
  <c r="R12"/>
  <c r="O12"/>
  <c r="L12"/>
  <c r="I12"/>
  <c r="F12"/>
  <c r="AC31"/>
  <c r="AB31"/>
  <c r="AA31"/>
  <c r="X31"/>
  <c r="U31"/>
  <c r="R31"/>
  <c r="O31"/>
  <c r="L31"/>
  <c r="I31"/>
  <c r="F31"/>
  <c r="AC42"/>
  <c r="AB42"/>
  <c r="AA42"/>
  <c r="X42"/>
  <c r="U42"/>
  <c r="R42"/>
  <c r="O42"/>
  <c r="L42"/>
  <c r="I42"/>
  <c r="F42"/>
  <c r="AC70"/>
  <c r="AB70"/>
  <c r="AA70"/>
  <c r="X70"/>
  <c r="U70"/>
  <c r="R70"/>
  <c r="O70"/>
  <c r="L70"/>
  <c r="I70"/>
  <c r="F70"/>
  <c r="AC49"/>
  <c r="AB49"/>
  <c r="AA49"/>
  <c r="X49"/>
  <c r="U49"/>
  <c r="R49"/>
  <c r="O49"/>
  <c r="L49"/>
  <c r="I49"/>
  <c r="F49"/>
  <c r="AC68"/>
  <c r="AB68"/>
  <c r="AA68"/>
  <c r="X68"/>
  <c r="U68"/>
  <c r="R68"/>
  <c r="O68"/>
  <c r="L68"/>
  <c r="I68"/>
  <c r="F68"/>
  <c r="AC52"/>
  <c r="AB52"/>
  <c r="AA52"/>
  <c r="X52"/>
  <c r="U52"/>
  <c r="R52"/>
  <c r="O52"/>
  <c r="L52"/>
  <c r="I52"/>
  <c r="F52"/>
  <c r="AC29"/>
  <c r="AB29"/>
  <c r="AA29"/>
  <c r="X29"/>
  <c r="U29"/>
  <c r="R29"/>
  <c r="O29"/>
  <c r="L29"/>
  <c r="I29"/>
  <c r="F29"/>
  <c r="AC6"/>
  <c r="AB6"/>
  <c r="AA6"/>
  <c r="X6"/>
  <c r="U6"/>
  <c r="R6"/>
  <c r="O6"/>
  <c r="L6"/>
  <c r="I6"/>
  <c r="F6"/>
  <c r="AC51"/>
  <c r="AB51"/>
  <c r="AA51"/>
  <c r="X51"/>
  <c r="U51"/>
  <c r="R51"/>
  <c r="O51"/>
  <c r="L51"/>
  <c r="I51"/>
  <c r="F51"/>
  <c r="AC57"/>
  <c r="AB57"/>
  <c r="AA57"/>
  <c r="X57"/>
  <c r="U57"/>
  <c r="R57"/>
  <c r="O57"/>
  <c r="L57"/>
  <c r="I57"/>
  <c r="F57"/>
  <c r="AC89"/>
  <c r="AB89"/>
  <c r="AA89"/>
  <c r="X89"/>
  <c r="U89"/>
  <c r="R89"/>
  <c r="O89"/>
  <c r="L89"/>
  <c r="I89"/>
  <c r="F89"/>
  <c r="AC47"/>
  <c r="AB47"/>
  <c r="AA47"/>
  <c r="X47"/>
  <c r="U47"/>
  <c r="R47"/>
  <c r="O47"/>
  <c r="L47"/>
  <c r="I47"/>
  <c r="F47"/>
  <c r="AC48"/>
  <c r="AB48"/>
  <c r="AA48"/>
  <c r="X48"/>
  <c r="U48"/>
  <c r="R48"/>
  <c r="O48"/>
  <c r="L48"/>
  <c r="I48"/>
  <c r="F48"/>
  <c r="AC10"/>
  <c r="AB10"/>
  <c r="AA10"/>
  <c r="X10"/>
  <c r="U10"/>
  <c r="R10"/>
  <c r="O10"/>
  <c r="L10"/>
  <c r="I10"/>
  <c r="F10"/>
  <c r="AC43"/>
  <c r="AB43"/>
  <c r="AA43"/>
  <c r="X43"/>
  <c r="U43"/>
  <c r="R43"/>
  <c r="O43"/>
  <c r="L43"/>
  <c r="I43"/>
  <c r="F43"/>
  <c r="AC62"/>
  <c r="AB62"/>
  <c r="AA62"/>
  <c r="X62"/>
  <c r="U62"/>
  <c r="R62"/>
  <c r="O62"/>
  <c r="L62"/>
  <c r="I62"/>
  <c r="F62"/>
  <c r="AC27"/>
  <c r="AB27"/>
  <c r="AA27"/>
  <c r="X27"/>
  <c r="U27"/>
  <c r="R27"/>
  <c r="O27"/>
  <c r="L27"/>
  <c r="I27"/>
  <c r="F27"/>
  <c r="AC72"/>
  <c r="AB72"/>
  <c r="AA72"/>
  <c r="X72"/>
  <c r="U72"/>
  <c r="R72"/>
  <c r="O72"/>
  <c r="L72"/>
  <c r="I72"/>
  <c r="F72"/>
  <c r="AC37"/>
  <c r="AB37"/>
  <c r="AA37"/>
  <c r="X37"/>
  <c r="U37"/>
  <c r="R37"/>
  <c r="O37"/>
  <c r="L37"/>
  <c r="I37"/>
  <c r="F37"/>
  <c r="AC36"/>
  <c r="AB36"/>
  <c r="AA36"/>
  <c r="X36"/>
  <c r="U36"/>
  <c r="R36"/>
  <c r="O36"/>
  <c r="L36"/>
  <c r="I36"/>
  <c r="F36"/>
  <c r="AC87"/>
  <c r="AB87"/>
  <c r="AA87"/>
  <c r="X87"/>
  <c r="U87"/>
  <c r="R87"/>
  <c r="O87"/>
  <c r="L87"/>
  <c r="I87"/>
  <c r="F87"/>
  <c r="AC71"/>
  <c r="AB71"/>
  <c r="AA71"/>
  <c r="X71"/>
  <c r="U71"/>
  <c r="R71"/>
  <c r="O71"/>
  <c r="L71"/>
  <c r="I71"/>
  <c r="F71"/>
  <c r="AC19"/>
  <c r="AB19"/>
  <c r="AD19" s="1"/>
  <c r="AA19"/>
  <c r="X19"/>
  <c r="U19"/>
  <c r="R19"/>
  <c r="O19"/>
  <c r="L19"/>
  <c r="I19"/>
  <c r="F19"/>
  <c r="AC8"/>
  <c r="AB8"/>
  <c r="AA8"/>
  <c r="X8"/>
  <c r="U8"/>
  <c r="R8"/>
  <c r="O8"/>
  <c r="L8"/>
  <c r="I8"/>
  <c r="F8"/>
  <c r="AC65"/>
  <c r="AB65"/>
  <c r="AD65" s="1"/>
  <c r="AA65"/>
  <c r="X65"/>
  <c r="U65"/>
  <c r="R65"/>
  <c r="O65"/>
  <c r="L65"/>
  <c r="I65"/>
  <c r="F65"/>
  <c r="AC50"/>
  <c r="AB50"/>
  <c r="AA50"/>
  <c r="X50"/>
  <c r="U50"/>
  <c r="R50"/>
  <c r="O50"/>
  <c r="L50"/>
  <c r="I50"/>
  <c r="F50"/>
  <c r="AC54"/>
  <c r="AB54"/>
  <c r="AD54" s="1"/>
  <c r="AA54"/>
  <c r="X54"/>
  <c r="U54"/>
  <c r="R54"/>
  <c r="O54"/>
  <c r="L54"/>
  <c r="I54"/>
  <c r="F54"/>
  <c r="AC77"/>
  <c r="AB77"/>
  <c r="AA77"/>
  <c r="X77"/>
  <c r="U77"/>
  <c r="R77"/>
  <c r="O77"/>
  <c r="L77"/>
  <c r="I77"/>
  <c r="F77"/>
  <c r="AC41"/>
  <c r="AB41"/>
  <c r="AA41"/>
  <c r="X41"/>
  <c r="U41"/>
  <c r="R41"/>
  <c r="O41"/>
  <c r="L41"/>
  <c r="I41"/>
  <c r="F41"/>
  <c r="AC55"/>
  <c r="AB55"/>
  <c r="AA55"/>
  <c r="X55"/>
  <c r="U55"/>
  <c r="R55"/>
  <c r="O55"/>
  <c r="L55"/>
  <c r="I55"/>
  <c r="F55"/>
  <c r="AC67"/>
  <c r="AB67"/>
  <c r="AA67"/>
  <c r="X67"/>
  <c r="U67"/>
  <c r="R67"/>
  <c r="O67"/>
  <c r="L67"/>
  <c r="I67"/>
  <c r="F67"/>
  <c r="AC25"/>
  <c r="AB25"/>
  <c r="AA25"/>
  <c r="X25"/>
  <c r="U25"/>
  <c r="R25"/>
  <c r="O25"/>
  <c r="L25"/>
  <c r="I25"/>
  <c r="F25"/>
  <c r="AC78"/>
  <c r="AB78"/>
  <c r="AD78" s="1"/>
  <c r="AA78"/>
  <c r="X78"/>
  <c r="U78"/>
  <c r="R78"/>
  <c r="O78"/>
  <c r="L78"/>
  <c r="I78"/>
  <c r="F78"/>
  <c r="AC24"/>
  <c r="AB24"/>
  <c r="AA24"/>
  <c r="X24"/>
  <c r="U24"/>
  <c r="R24"/>
  <c r="O24"/>
  <c r="L24"/>
  <c r="I24"/>
  <c r="F24"/>
  <c r="AC9"/>
  <c r="AB9"/>
  <c r="AD9" s="1"/>
  <c r="AA9"/>
  <c r="X9"/>
  <c r="U9"/>
  <c r="R9"/>
  <c r="O9"/>
  <c r="L9"/>
  <c r="I9"/>
  <c r="F9"/>
  <c r="AC7"/>
  <c r="AB7"/>
  <c r="AA7"/>
  <c r="X7"/>
  <c r="U7"/>
  <c r="R7"/>
  <c r="O7"/>
  <c r="L7"/>
  <c r="I7"/>
  <c r="F7"/>
  <c r="AC84"/>
  <c r="AB84"/>
  <c r="AD84" s="1"/>
  <c r="AA84"/>
  <c r="X84"/>
  <c r="U84"/>
  <c r="R84"/>
  <c r="O84"/>
  <c r="L84"/>
  <c r="I84"/>
  <c r="F84"/>
  <c r="AC14"/>
  <c r="AB14"/>
  <c r="AA14"/>
  <c r="X14"/>
  <c r="U14"/>
  <c r="R14"/>
  <c r="O14"/>
  <c r="L14"/>
  <c r="I14"/>
  <c r="F14"/>
  <c r="AC75"/>
  <c r="AB75"/>
  <c r="AD75" s="1"/>
  <c r="AA75"/>
  <c r="X75"/>
  <c r="U75"/>
  <c r="R75"/>
  <c r="O75"/>
  <c r="L75"/>
  <c r="I75"/>
  <c r="F75"/>
  <c r="AC26"/>
  <c r="AB26"/>
  <c r="AA26"/>
  <c r="X26"/>
  <c r="U26"/>
  <c r="R26"/>
  <c r="O26"/>
  <c r="L26"/>
  <c r="I26"/>
  <c r="F26"/>
  <c r="AC13"/>
  <c r="AB13"/>
  <c r="AD13" s="1"/>
  <c r="AA13"/>
  <c r="X13"/>
  <c r="U13"/>
  <c r="R13"/>
  <c r="O13"/>
  <c r="L13"/>
  <c r="I13"/>
  <c r="F13"/>
  <c r="AC80"/>
  <c r="AB80"/>
  <c r="AA80"/>
  <c r="X80"/>
  <c r="U80"/>
  <c r="R80"/>
  <c r="O80"/>
  <c r="L80"/>
  <c r="I80"/>
  <c r="F80"/>
  <c r="AC73"/>
  <c r="AB73"/>
  <c r="AD73" s="1"/>
  <c r="AA73"/>
  <c r="X73"/>
  <c r="U73"/>
  <c r="R73"/>
  <c r="O73"/>
  <c r="L73"/>
  <c r="I73"/>
  <c r="F73"/>
  <c r="AC18"/>
  <c r="AB18"/>
  <c r="AA18"/>
  <c r="X18"/>
  <c r="U18"/>
  <c r="R18"/>
  <c r="O18"/>
  <c r="L18"/>
  <c r="I18"/>
  <c r="F18"/>
  <c r="AC88"/>
  <c r="AB88"/>
  <c r="AA88"/>
  <c r="X88"/>
  <c r="U88"/>
  <c r="R88"/>
  <c r="O88"/>
  <c r="L88"/>
  <c r="I88"/>
  <c r="F88"/>
  <c r="AC30"/>
  <c r="AB30"/>
  <c r="AA30"/>
  <c r="X30"/>
  <c r="U30"/>
  <c r="R30"/>
  <c r="O30"/>
  <c r="L30"/>
  <c r="I30"/>
  <c r="F30"/>
  <c r="AC20"/>
  <c r="AB20"/>
  <c r="AA20"/>
  <c r="X20"/>
  <c r="U20"/>
  <c r="R20"/>
  <c r="O20"/>
  <c r="L20"/>
  <c r="I20"/>
  <c r="F20"/>
  <c r="AC83"/>
  <c r="AB83"/>
  <c r="AA83"/>
  <c r="X83"/>
  <c r="U83"/>
  <c r="R83"/>
  <c r="O83"/>
  <c r="L83"/>
  <c r="I83"/>
  <c r="F83"/>
  <c r="AC86"/>
  <c r="AB86"/>
  <c r="AA86"/>
  <c r="X86"/>
  <c r="U86"/>
  <c r="R86"/>
  <c r="O86"/>
  <c r="L86"/>
  <c r="I86"/>
  <c r="F86"/>
  <c r="AC44"/>
  <c r="AB44"/>
  <c r="AA44"/>
  <c r="X44"/>
  <c r="U44"/>
  <c r="R44"/>
  <c r="O44"/>
  <c r="L44"/>
  <c r="I44"/>
  <c r="F44"/>
  <c r="AC81"/>
  <c r="AB81"/>
  <c r="AA81"/>
  <c r="X81"/>
  <c r="U81"/>
  <c r="R81"/>
  <c r="O81"/>
  <c r="L81"/>
  <c r="I81"/>
  <c r="F81"/>
  <c r="X34"/>
  <c r="R34"/>
  <c r="L34"/>
  <c r="F34"/>
  <c r="AC76"/>
  <c r="AB76"/>
  <c r="AA76"/>
  <c r="X76"/>
  <c r="U76"/>
  <c r="R76"/>
  <c r="O76"/>
  <c r="L76"/>
  <c r="I76"/>
  <c r="F76"/>
  <c r="AC45"/>
  <c r="AB45"/>
  <c r="AA45"/>
  <c r="X45"/>
  <c r="U45"/>
  <c r="R45"/>
  <c r="O45"/>
  <c r="L45"/>
  <c r="I45"/>
  <c r="F45"/>
  <c r="AC15"/>
  <c r="AB15"/>
  <c r="AA15"/>
  <c r="X15"/>
  <c r="U15"/>
  <c r="R15"/>
  <c r="O15"/>
  <c r="L15"/>
  <c r="I15"/>
  <c r="F15"/>
  <c r="AC56"/>
  <c r="AB56"/>
  <c r="AA56"/>
  <c r="X56"/>
  <c r="U56"/>
  <c r="R56"/>
  <c r="O56"/>
  <c r="L56"/>
  <c r="I56"/>
  <c r="F56"/>
  <c r="AC64"/>
  <c r="AB64"/>
  <c r="AA64"/>
  <c r="X64"/>
  <c r="U64"/>
  <c r="R64"/>
  <c r="O64"/>
  <c r="L64"/>
  <c r="I64"/>
  <c r="F64"/>
  <c r="AC23"/>
  <c r="AB23"/>
  <c r="AA23"/>
  <c r="X23"/>
  <c r="U23"/>
  <c r="R23"/>
  <c r="O23"/>
  <c r="L23"/>
  <c r="I23"/>
  <c r="F23"/>
  <c r="AC59"/>
  <c r="AB59"/>
  <c r="AA59"/>
  <c r="X59"/>
  <c r="U59"/>
  <c r="R59"/>
  <c r="O59"/>
  <c r="L59"/>
  <c r="I59"/>
  <c r="F59"/>
  <c r="AC53"/>
  <c r="AB53"/>
  <c r="AA53"/>
  <c r="X53"/>
  <c r="U53"/>
  <c r="R53"/>
  <c r="O53"/>
  <c r="L53"/>
  <c r="I53"/>
  <c r="F53"/>
  <c r="AC22"/>
  <c r="AB22"/>
  <c r="AA22"/>
  <c r="X22"/>
  <c r="U22"/>
  <c r="R22"/>
  <c r="O22"/>
  <c r="L22"/>
  <c r="I22"/>
  <c r="F22"/>
  <c r="AC58"/>
  <c r="AB58"/>
  <c r="AA58"/>
  <c r="X58"/>
  <c r="U58"/>
  <c r="R58"/>
  <c r="O58"/>
  <c r="L58"/>
  <c r="I58"/>
  <c r="F58"/>
  <c r="AC60"/>
  <c r="AB60"/>
  <c r="AA60"/>
  <c r="X60"/>
  <c r="U60"/>
  <c r="R60"/>
  <c r="O60"/>
  <c r="L60"/>
  <c r="I60"/>
  <c r="F60"/>
  <c r="AC21"/>
  <c r="AB21"/>
  <c r="AA21"/>
  <c r="X21"/>
  <c r="U21"/>
  <c r="R21"/>
  <c r="O21"/>
  <c r="L21"/>
  <c r="I21"/>
  <c r="F21"/>
  <c r="AC46"/>
  <c r="AB46"/>
  <c r="AA46"/>
  <c r="X46"/>
  <c r="U46"/>
  <c r="R46"/>
  <c r="O46"/>
  <c r="L46"/>
  <c r="I46"/>
  <c r="F46"/>
  <c r="AC28"/>
  <c r="AB28"/>
  <c r="AA28"/>
  <c r="X28"/>
  <c r="U28"/>
  <c r="R28"/>
  <c r="O28"/>
  <c r="L28"/>
  <c r="I28"/>
  <c r="F28"/>
  <c r="AC74"/>
  <c r="AB74"/>
  <c r="AA74"/>
  <c r="X74"/>
  <c r="U74"/>
  <c r="R74"/>
  <c r="O74"/>
  <c r="L74"/>
  <c r="I74"/>
  <c r="F74"/>
  <c r="AC90"/>
  <c r="AB90"/>
  <c r="AA90"/>
  <c r="X90"/>
  <c r="U90"/>
  <c r="R90"/>
  <c r="O90"/>
  <c r="L90"/>
  <c r="I90"/>
  <c r="F90"/>
  <c r="AC17"/>
  <c r="AB17"/>
  <c r="AA17"/>
  <c r="X17"/>
  <c r="U17"/>
  <c r="R17"/>
  <c r="O17"/>
  <c r="L17"/>
  <c r="I17"/>
  <c r="F17"/>
  <c r="AC85"/>
  <c r="AB85"/>
  <c r="AA85"/>
  <c r="X85"/>
  <c r="U85"/>
  <c r="R85"/>
  <c r="O85"/>
  <c r="L85"/>
  <c r="I85"/>
  <c r="F85"/>
  <c r="AC61"/>
  <c r="AB61"/>
  <c r="AA61"/>
  <c r="X61"/>
  <c r="U61"/>
  <c r="R61"/>
  <c r="O61"/>
  <c r="L61"/>
  <c r="I61"/>
  <c r="F61"/>
  <c r="AC82"/>
  <c r="AB82"/>
  <c r="AA82"/>
  <c r="X82"/>
  <c r="U82"/>
  <c r="R82"/>
  <c r="O82"/>
  <c r="L82"/>
  <c r="I82"/>
  <c r="F82"/>
  <c r="AC69"/>
  <c r="AB69"/>
  <c r="AA69"/>
  <c r="X69"/>
  <c r="U69"/>
  <c r="R69"/>
  <c r="O69"/>
  <c r="L69"/>
  <c r="I69"/>
  <c r="F69"/>
  <c r="AC63"/>
  <c r="AB63"/>
  <c r="AA63"/>
  <c r="X63"/>
  <c r="U63"/>
  <c r="R63"/>
  <c r="O63"/>
  <c r="L63"/>
  <c r="I63"/>
  <c r="F63"/>
  <c r="AC11"/>
  <c r="AB11"/>
  <c r="AA11"/>
  <c r="X11"/>
  <c r="U11"/>
  <c r="R11"/>
  <c r="O11"/>
  <c r="L11"/>
  <c r="I11"/>
  <c r="F11"/>
  <c r="AC79"/>
  <c r="AB79"/>
  <c r="AA79"/>
  <c r="X79"/>
  <c r="U79"/>
  <c r="R79"/>
  <c r="O79"/>
  <c r="L79"/>
  <c r="I79"/>
  <c r="F79"/>
  <c r="AC16"/>
  <c r="AB16"/>
  <c r="AA16"/>
  <c r="X16"/>
  <c r="U16"/>
  <c r="R16"/>
  <c r="O16"/>
  <c r="L16"/>
  <c r="I16"/>
  <c r="F16"/>
  <c r="AC33"/>
  <c r="AB33"/>
  <c r="AA33"/>
  <c r="X33"/>
  <c r="U33"/>
  <c r="R33"/>
  <c r="O33"/>
  <c r="L33"/>
  <c r="I33"/>
  <c r="F33"/>
  <c r="AC32"/>
  <c r="AB32"/>
  <c r="AA32"/>
  <c r="X32"/>
  <c r="U32"/>
  <c r="R32"/>
  <c r="O32"/>
  <c r="L32"/>
  <c r="I32"/>
  <c r="F32"/>
  <c r="AC40"/>
  <c r="AB40"/>
  <c r="AA40"/>
  <c r="X40"/>
  <c r="U40"/>
  <c r="R40"/>
  <c r="O40"/>
  <c r="L40"/>
  <c r="I40"/>
  <c r="F40"/>
  <c r="AC91"/>
  <c r="AB91"/>
  <c r="AA91"/>
  <c r="X91"/>
  <c r="U91"/>
  <c r="R91"/>
  <c r="O91"/>
  <c r="L91"/>
  <c r="I91"/>
  <c r="F91"/>
  <c r="L70" i="38" l="1"/>
  <c r="X70"/>
  <c r="L130" i="39"/>
  <c r="X130"/>
  <c r="I148"/>
  <c r="U148"/>
  <c r="O130"/>
  <c r="AA130"/>
  <c r="L69"/>
  <c r="X69"/>
  <c r="O69"/>
  <c r="AA69"/>
  <c r="I22"/>
  <c r="U22"/>
  <c r="U45" s="1"/>
  <c r="F22"/>
  <c r="F45" s="1"/>
  <c r="R22"/>
  <c r="R45" s="1"/>
  <c r="AB22"/>
  <c r="AB45" s="1"/>
  <c r="AD72" i="32"/>
  <c r="AD62"/>
  <c r="AD49"/>
  <c r="AD12"/>
  <c r="F70" i="38"/>
  <c r="R70"/>
  <c r="AB70"/>
  <c r="F69" i="39"/>
  <c r="R69"/>
  <c r="AB69"/>
  <c r="L148"/>
  <c r="X148"/>
  <c r="F98"/>
  <c r="R98"/>
  <c r="AB98"/>
  <c r="L22"/>
  <c r="L45" s="1"/>
  <c r="X22"/>
  <c r="X45" s="1"/>
  <c r="F130"/>
  <c r="R130"/>
  <c r="AB130"/>
  <c r="I70" i="38"/>
  <c r="U70"/>
  <c r="AC70"/>
  <c r="I69" i="39"/>
  <c r="U69"/>
  <c r="O148"/>
  <c r="AA148"/>
  <c r="I98"/>
  <c r="U98"/>
  <c r="AC98"/>
  <c r="O22"/>
  <c r="O45" s="1"/>
  <c r="AA22"/>
  <c r="AA45" s="1"/>
  <c r="I130"/>
  <c r="U130"/>
  <c r="AC130"/>
  <c r="AD111"/>
  <c r="AD112"/>
  <c r="AD85"/>
  <c r="AD113"/>
  <c r="AD138"/>
  <c r="AD60"/>
  <c r="AD58"/>
  <c r="AD8"/>
  <c r="AD140"/>
  <c r="AD116"/>
  <c r="AD117"/>
  <c r="AD118"/>
  <c r="AD141"/>
  <c r="AD12"/>
  <c r="AD35"/>
  <c r="AD36"/>
  <c r="AD62"/>
  <c r="AD63"/>
  <c r="AD38"/>
  <c r="AD120"/>
  <c r="AD15"/>
  <c r="AD16"/>
  <c r="AD143"/>
  <c r="AD121"/>
  <c r="AD39"/>
  <c r="AD89"/>
  <c r="AD40"/>
  <c r="AD144"/>
  <c r="AD20"/>
  <c r="AD93"/>
  <c r="AD21"/>
  <c r="AD122"/>
  <c r="AD123"/>
  <c r="AD146"/>
  <c r="AD124"/>
  <c r="AD94"/>
  <c r="AD137" i="38"/>
  <c r="AD95"/>
  <c r="AD147"/>
  <c r="AD140"/>
  <c r="AD90"/>
  <c r="AD129"/>
  <c r="AD127"/>
  <c r="AD67" i="32"/>
  <c r="AD87"/>
  <c r="AD93" i="38"/>
  <c r="AD59" i="39"/>
  <c r="AC69"/>
  <c r="AD136"/>
  <c r="AC148"/>
  <c r="AD7"/>
  <c r="AC22"/>
  <c r="AC45" s="1"/>
  <c r="AD17"/>
  <c r="I45"/>
  <c r="AD147"/>
  <c r="I22" i="38"/>
  <c r="I47" s="1"/>
  <c r="O22"/>
  <c r="O47" s="1"/>
  <c r="U22"/>
  <c r="U47" s="1"/>
  <c r="AA22"/>
  <c r="AA47" s="1"/>
  <c r="AC22"/>
  <c r="AC47" s="1"/>
  <c r="I99"/>
  <c r="O99"/>
  <c r="U99"/>
  <c r="AA99"/>
  <c r="AC99"/>
  <c r="F22"/>
  <c r="F47" s="1"/>
  <c r="L22"/>
  <c r="L47" s="1"/>
  <c r="R22"/>
  <c r="R47" s="1"/>
  <c r="X22"/>
  <c r="X47" s="1"/>
  <c r="AB22"/>
  <c r="AB47" s="1"/>
  <c r="F99"/>
  <c r="L99"/>
  <c r="R99"/>
  <c r="X99"/>
  <c r="AB99"/>
  <c r="AD98"/>
  <c r="AD91" i="32"/>
  <c r="AD40"/>
  <c r="AD32"/>
  <c r="AD33"/>
  <c r="AD16"/>
  <c r="AD79"/>
  <c r="AD11"/>
  <c r="AD63"/>
  <c r="AD69"/>
  <c r="AD82"/>
  <c r="AD61"/>
  <c r="AD17"/>
  <c r="AD90"/>
  <c r="AD74"/>
  <c r="AD28"/>
  <c r="AD46"/>
  <c r="AD21"/>
  <c r="AD60"/>
  <c r="AD58"/>
  <c r="AD22"/>
  <c r="AD53"/>
  <c r="AD59"/>
  <c r="AD89"/>
  <c r="AD29"/>
  <c r="AD39"/>
  <c r="AD41"/>
  <c r="AD10"/>
  <c r="AD23"/>
  <c r="AD38"/>
  <c r="AD64"/>
  <c r="AD56"/>
  <c r="AD47"/>
  <c r="I130" i="38"/>
  <c r="O130"/>
  <c r="O148" s="1"/>
  <c r="U130"/>
  <c r="AA130"/>
  <c r="AA148" s="1"/>
  <c r="AC130"/>
  <c r="AC148" s="1"/>
  <c r="AD68"/>
  <c r="AD119"/>
  <c r="F130"/>
  <c r="F148" s="1"/>
  <c r="L130"/>
  <c r="L148" s="1"/>
  <c r="R130"/>
  <c r="R148" s="1"/>
  <c r="X130"/>
  <c r="AB130"/>
  <c r="AB148" s="1"/>
  <c r="AD84" i="39"/>
  <c r="AD43"/>
  <c r="AD146" i="38"/>
  <c r="AD86"/>
  <c r="AD112"/>
  <c r="AD114"/>
  <c r="AD138"/>
  <c r="AD63"/>
  <c r="AD120"/>
  <c r="AD87"/>
  <c r="AD144"/>
  <c r="AD142"/>
  <c r="AD115"/>
  <c r="AD111"/>
  <c r="AD64"/>
  <c r="AD136"/>
  <c r="AD67"/>
  <c r="I148"/>
  <c r="U148"/>
  <c r="X148"/>
  <c r="AD34" i="39"/>
  <c r="AD32"/>
  <c r="AD9"/>
  <c r="AD139"/>
  <c r="AD10"/>
  <c r="AD142"/>
  <c r="AD13"/>
  <c r="AD19"/>
  <c r="AD90"/>
  <c r="AD145"/>
  <c r="AD61"/>
  <c r="AD18"/>
  <c r="AD128"/>
  <c r="AD97"/>
  <c r="AD11"/>
  <c r="AD14"/>
  <c r="AD119"/>
  <c r="AD91"/>
  <c r="AD46" i="38"/>
  <c r="AD33"/>
  <c r="AD40"/>
  <c r="AD12"/>
  <c r="AD10"/>
  <c r="AD37"/>
  <c r="AD8"/>
  <c r="AD7"/>
  <c r="AD9"/>
  <c r="AD39"/>
  <c r="AD19"/>
  <c r="AD36"/>
  <c r="AD18"/>
  <c r="AD17"/>
  <c r="AD34"/>
  <c r="AD43"/>
  <c r="AD15"/>
  <c r="AD20"/>
  <c r="AD41"/>
  <c r="AD14"/>
  <c r="AD45"/>
  <c r="AD42"/>
  <c r="AD92" i="39"/>
  <c r="AD114"/>
  <c r="AD41"/>
  <c r="AD15" i="32"/>
  <c r="AD45"/>
  <c r="AD81"/>
  <c r="AD44"/>
  <c r="AD86"/>
  <c r="AD83"/>
  <c r="AD35" i="38"/>
  <c r="AD121"/>
  <c r="AD13"/>
  <c r="AD126"/>
  <c r="AD91"/>
  <c r="AD66" i="39"/>
  <c r="AD125"/>
  <c r="AD127"/>
  <c r="AD76" i="32"/>
  <c r="AD20"/>
  <c r="AD51"/>
  <c r="AD70"/>
  <c r="AD66"/>
  <c r="AD86" i="33"/>
  <c r="AD22"/>
  <c r="AD24"/>
  <c r="AD49"/>
  <c r="AD39"/>
  <c r="AD47"/>
  <c r="AD35"/>
  <c r="AD51"/>
  <c r="AD32"/>
  <c r="AD77"/>
  <c r="AD21"/>
  <c r="AD76"/>
  <c r="AD57"/>
  <c r="AD48"/>
  <c r="AD20"/>
  <c r="AD56"/>
  <c r="AD31"/>
  <c r="AD63"/>
  <c r="AD13"/>
  <c r="AD6"/>
  <c r="AD70"/>
  <c r="AD88"/>
  <c r="AD69"/>
  <c r="AD28"/>
  <c r="AD79"/>
  <c r="AD83"/>
  <c r="AD33"/>
  <c r="AD75"/>
  <c r="AD34"/>
  <c r="AD37"/>
  <c r="AD45"/>
  <c r="AD50"/>
  <c r="AD54"/>
  <c r="AD85"/>
  <c r="AD29"/>
  <c r="AD16"/>
  <c r="AD12"/>
  <c r="AD60"/>
  <c r="AD36"/>
  <c r="AD68"/>
  <c r="AD17"/>
  <c r="AD64"/>
  <c r="AD84"/>
  <c r="AD23"/>
  <c r="AD27"/>
  <c r="AD67"/>
  <c r="AD9"/>
  <c r="AD19"/>
  <c r="AD87"/>
  <c r="AD30"/>
  <c r="AD25"/>
  <c r="AD61"/>
  <c r="AD72"/>
  <c r="AD26"/>
  <c r="AD52"/>
  <c r="AD38"/>
  <c r="AD62"/>
  <c r="AD74"/>
  <c r="AD89"/>
  <c r="AD73"/>
  <c r="AD44"/>
  <c r="AD18"/>
  <c r="AD8"/>
  <c r="AD11"/>
  <c r="AD81"/>
  <c r="AD14"/>
  <c r="AD82"/>
  <c r="AD15"/>
  <c r="AD10"/>
  <c r="AD58"/>
  <c r="AD80"/>
  <c r="AD40"/>
  <c r="AD71"/>
  <c r="AD11" i="38"/>
  <c r="AD94"/>
  <c r="AD89"/>
  <c r="AD110" i="39"/>
  <c r="AD115"/>
  <c r="AD37"/>
  <c r="AD129"/>
  <c r="AD137"/>
  <c r="AD33"/>
  <c r="AD86"/>
  <c r="AD87"/>
  <c r="AD88"/>
  <c r="AD64"/>
  <c r="AD42"/>
  <c r="AD67"/>
  <c r="AD96"/>
  <c r="AD126"/>
  <c r="AD44"/>
  <c r="AD68"/>
  <c r="AD60" i="38"/>
  <c r="AD59"/>
  <c r="AD16"/>
  <c r="AD116"/>
  <c r="AD124"/>
  <c r="AD88"/>
  <c r="AD110"/>
  <c r="AD113"/>
  <c r="AD85"/>
  <c r="AD21"/>
  <c r="AD118"/>
  <c r="AD123"/>
  <c r="AD139"/>
  <c r="AD141"/>
  <c r="AD38"/>
  <c r="AD62"/>
  <c r="AD145"/>
  <c r="AD65"/>
  <c r="AD117"/>
  <c r="AD122"/>
  <c r="AD96"/>
  <c r="AD143"/>
  <c r="AD125"/>
  <c r="AD92"/>
  <c r="AD69"/>
  <c r="AD97"/>
  <c r="AD128"/>
  <c r="AD44"/>
  <c r="AD66"/>
  <c r="AD42" i="33"/>
  <c r="AD78"/>
  <c r="AD90"/>
  <c r="AD41"/>
  <c r="AD46"/>
  <c r="AD43"/>
  <c r="AD55"/>
  <c r="AD65"/>
  <c r="AD7"/>
  <c r="AD66"/>
  <c r="AD59"/>
  <c r="AD91"/>
  <c r="AD85" i="32"/>
  <c r="AD30"/>
  <c r="AD88"/>
  <c r="AD18"/>
  <c r="AD80"/>
  <c r="AD26"/>
  <c r="AD14"/>
  <c r="AD7"/>
  <c r="AD24"/>
  <c r="AD25"/>
  <c r="AD55"/>
  <c r="AD77"/>
  <c r="AD50"/>
  <c r="AD8"/>
  <c r="AD71"/>
  <c r="AD36"/>
  <c r="AD37"/>
  <c r="AD27"/>
  <c r="AD43"/>
  <c r="AD48"/>
  <c r="AD68"/>
  <c r="AD31"/>
  <c r="AD57"/>
  <c r="AD6"/>
  <c r="AD52"/>
  <c r="AD42"/>
  <c r="AD22" i="39" l="1"/>
  <c r="AD45" s="1"/>
  <c r="AD148"/>
  <c r="AD69"/>
  <c r="AD130"/>
  <c r="AD98"/>
  <c r="AD99" i="38"/>
  <c r="AD70"/>
  <c r="AD22"/>
  <c r="AD47" s="1"/>
  <c r="AD130"/>
  <c r="AD148" s="1"/>
  <c r="M104" i="9" l="1"/>
  <c r="M98"/>
  <c r="M99"/>
  <c r="M100"/>
  <c r="M101"/>
  <c r="M102"/>
  <c r="M103"/>
  <c r="M89"/>
  <c r="M111" i="10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112" i="9"/>
  <c r="M111"/>
  <c r="M110"/>
  <c r="M109"/>
  <c r="M108"/>
  <c r="M107"/>
  <c r="M106"/>
  <c r="M105"/>
  <c r="M97"/>
  <c r="M96"/>
  <c r="M95"/>
  <c r="M94"/>
  <c r="M93"/>
  <c r="M92"/>
  <c r="M91"/>
  <c r="M90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1"/>
  <c r="M22"/>
  <c r="M20"/>
  <c r="M19"/>
  <c r="M18"/>
  <c r="M17"/>
  <c r="M16"/>
  <c r="M15"/>
  <c r="M14"/>
  <c r="M13"/>
  <c r="M12"/>
  <c r="M11"/>
  <c r="M10"/>
  <c r="M9"/>
  <c r="M8"/>
  <c r="M7"/>
  <c r="M6"/>
  <c r="M5"/>
</calcChain>
</file>

<file path=xl/sharedStrings.xml><?xml version="1.0" encoding="utf-8"?>
<sst xmlns="http://schemas.openxmlformats.org/spreadsheetml/2006/main" count="4742" uniqueCount="227">
  <si>
    <t>-</t>
  </si>
  <si>
    <t>โรงเรียน</t>
  </si>
  <si>
    <t>จน.นร.</t>
  </si>
  <si>
    <t>รหัสโรงเรียน</t>
  </si>
  <si>
    <t>กลุ่มโรงเรียน</t>
  </si>
  <si>
    <t>น.ร</t>
  </si>
  <si>
    <t>ไทย</t>
  </si>
  <si>
    <t>สังคม</t>
  </si>
  <si>
    <t>อังกฤษ</t>
  </si>
  <si>
    <t>คณิตศาสตร์</t>
  </si>
  <si>
    <t>วิทย์ศาสตร์</t>
  </si>
  <si>
    <t>สุขศึกษา</t>
  </si>
  <si>
    <t>ศิลปะ</t>
  </si>
  <si>
    <t>กอท.</t>
  </si>
  <si>
    <t>รวม</t>
  </si>
  <si>
    <t>บ้านเจริญใจ</t>
  </si>
  <si>
    <t>ชุมชนบ้านตุ้มท่า</t>
  </si>
  <si>
    <t>ชุมชนป่าแฝกสามัคคี</t>
  </si>
  <si>
    <t>ชุมชนบ้านแม่สุก</t>
  </si>
  <si>
    <t>ชุมชนบ้านแม่ใส</t>
  </si>
  <si>
    <t>ชุมชนบ้านห้วยลาน</t>
  </si>
  <si>
    <t>ไทยรัฐวิทยา 46 (ดอกคำใต้)</t>
  </si>
  <si>
    <t>บ้านกว้านเหนือ</t>
  </si>
  <si>
    <t>บ้านกาดถี</t>
  </si>
  <si>
    <t>บ้านค่า</t>
  </si>
  <si>
    <t>บ้านค่าบน</t>
  </si>
  <si>
    <t>บ้านจำไก่</t>
  </si>
  <si>
    <t>บ้านจำป่าหวาย</t>
  </si>
  <si>
    <t>บ้านเจน (เจนจันทรานุกูล)</t>
  </si>
  <si>
    <t>บ้านโซ้</t>
  </si>
  <si>
    <t>บ้านดง</t>
  </si>
  <si>
    <t>บ้านดงอินตา</t>
  </si>
  <si>
    <t>บ้านดงบุญนาค</t>
  </si>
  <si>
    <t>บ้านดอกคำใต้</t>
  </si>
  <si>
    <t>บ้านดอกบัว (บุญมานุเคราะห์)</t>
  </si>
  <si>
    <t>บ้านดอกบัว(ราษฎร์บำรุง)</t>
  </si>
  <si>
    <t>บ้านดอนมูล</t>
  </si>
  <si>
    <t>บ้านดาวเรือง</t>
  </si>
  <si>
    <t>บ้านต๋อม</t>
  </si>
  <si>
    <t>บ้านต๋อมดง</t>
  </si>
  <si>
    <t>บ้านต้ำ (อินโต)</t>
  </si>
  <si>
    <t>บ้านต้ำใน</t>
  </si>
  <si>
    <t>บ้านต้ำพระแล</t>
  </si>
  <si>
    <t>บ้านต๊ำพระแลสาขาต้ำกลาง</t>
  </si>
  <si>
    <t>บ้านต้ำม่อน</t>
  </si>
  <si>
    <t>บ้านต้ำเหล่า</t>
  </si>
  <si>
    <t>บ้านตุ่น</t>
  </si>
  <si>
    <t>บ้านถ้ำประชานุเคราะห์</t>
  </si>
  <si>
    <t>บ้านถ้ำประชาบำรุง</t>
  </si>
  <si>
    <t>บ้านทุ่งกาไชย</t>
  </si>
  <si>
    <t>บ้านทุ่งต้นศรี</t>
  </si>
  <si>
    <t>บ้านทุ่งป่าข่า</t>
  </si>
  <si>
    <t>บ้านทุ่งหลวง</t>
  </si>
  <si>
    <t>บ้านเนินสมบูรณ์</t>
  </si>
  <si>
    <t>บ้านบ่อแฮ้วฯ</t>
  </si>
  <si>
    <t>บ้านบุญเรือง (อินทะวงศานุเคราะห์)</t>
  </si>
  <si>
    <t>บ้านป่าคา</t>
  </si>
  <si>
    <t>บ้านปาง</t>
  </si>
  <si>
    <t>บ้านปางงุ้น</t>
  </si>
  <si>
    <t>บ้านป่าแดงบุญนาค</t>
  </si>
  <si>
    <t>บ้านป่าตึง</t>
  </si>
  <si>
    <t>บ้านป่าแฝกใต้</t>
  </si>
  <si>
    <t>บ้านป่าแฝกเหนือ</t>
  </si>
  <si>
    <t>บ้านป่าสักสามัคคี</t>
  </si>
  <si>
    <t>บ้านปิน</t>
  </si>
  <si>
    <t>บ้านปินเหนือ</t>
  </si>
  <si>
    <t>บ้านโป่ง</t>
  </si>
  <si>
    <t>บ้านผาช้างมูบ</t>
  </si>
  <si>
    <t>บ้านโพธิ์ทอง</t>
  </si>
  <si>
    <t>บ้านภูเงิน</t>
  </si>
  <si>
    <t>บ้านม่วงคำ</t>
  </si>
  <si>
    <t>บ้านแม่กา</t>
  </si>
  <si>
    <t>บ้านแม่จว้า</t>
  </si>
  <si>
    <t>บ้านแม่จว้าใต้</t>
  </si>
  <si>
    <t>บ้านแม่ใจ</t>
  </si>
  <si>
    <t>บ้านแม่ต๋ำบุญโยง</t>
  </si>
  <si>
    <t>บ้านแม่นาเรือ</t>
  </si>
  <si>
    <t>บ้านแม่นาเรือใต้</t>
  </si>
  <si>
    <t>บ้านแม่ปืม</t>
  </si>
  <si>
    <t>บ้านแม่พริก</t>
  </si>
  <si>
    <t>บ้านแม่อิง</t>
  </si>
  <si>
    <t>บ้านร้อง</t>
  </si>
  <si>
    <t>บ้านร่องคำ</t>
  </si>
  <si>
    <t>บ้านร่องจว้า</t>
  </si>
  <si>
    <t>บ้านร่องปอ</t>
  </si>
  <si>
    <t>บ้านร่องห้า</t>
  </si>
  <si>
    <t>บ้านไร่</t>
  </si>
  <si>
    <t>บ้านไร่อ้อย</t>
  </si>
  <si>
    <t>บ้านวังขอนแดง</t>
  </si>
  <si>
    <t>บ้านศาลา</t>
  </si>
  <si>
    <t>บ้านสันกว๊านทุ่งกิ่ว</t>
  </si>
  <si>
    <t>บ้านสันขวาง</t>
  </si>
  <si>
    <t>บ้านสันโค้ง</t>
  </si>
  <si>
    <t>บ้านสันจกปก</t>
  </si>
  <si>
    <t>บ้านสันต้นผึ้ง</t>
  </si>
  <si>
    <t>บ้านสันต้นม่วง</t>
  </si>
  <si>
    <t>บ้านสันต้นแหน</t>
  </si>
  <si>
    <t>บ้านสันป่างิ้ว</t>
  </si>
  <si>
    <t>บ้านสันป่าถ่อน</t>
  </si>
  <si>
    <t>บ้านสันป่าม่วง</t>
  </si>
  <si>
    <t>บ้านสันปูเลย</t>
  </si>
  <si>
    <t>บ้านสันเวียงใหม่</t>
  </si>
  <si>
    <t>บ้านสาง</t>
  </si>
  <si>
    <t>บ้านหนองลาว</t>
  </si>
  <si>
    <t>บ้านหนองสระ</t>
  </si>
  <si>
    <t>บ้านหนองหล่ม</t>
  </si>
  <si>
    <t>บ้านห้วยแก้ว</t>
  </si>
  <si>
    <t>บ้านห้วยเคียน</t>
  </si>
  <si>
    <t>บ้านห้วยเจริญราษฎร์</t>
  </si>
  <si>
    <t>บ้านห้วยทรายขาว</t>
  </si>
  <si>
    <t>บ้านห้วยทรายเลื่อน</t>
  </si>
  <si>
    <t>บ้านห้วยบง</t>
  </si>
  <si>
    <t>บ้านเหล่า</t>
  </si>
  <si>
    <t>บ้านใหม่(ดคต)</t>
  </si>
  <si>
    <t>บ้านใหม่(เมือง)</t>
  </si>
  <si>
    <t>บ้านอิงโค้ง</t>
  </si>
  <si>
    <t>อนุบาลดอกคำใต้</t>
  </si>
  <si>
    <t>อนุบาลพะเยา</t>
  </si>
  <si>
    <t>อนุบาลภูกามยาว</t>
  </si>
  <si>
    <t>อนุบาลเมืองพะเยา</t>
  </si>
  <si>
    <t>อนุบาลแม่ใจ</t>
  </si>
  <si>
    <t>บ้านสันป่าหนาด</t>
  </si>
  <si>
    <t>ผลการทดสอบทางการศึกษาระดับชาติขั้นพื้นฐาน (O-NET)      ปีการศึกษา 2554</t>
  </si>
  <si>
    <t xml:space="preserve"> รวม 8 กลุ่มสาระการเรียนรู้</t>
  </si>
  <si>
    <t>บ้านสันป่าสัก</t>
  </si>
  <si>
    <t>ภาษาไทย</t>
  </si>
  <si>
    <t>ปี 55</t>
  </si>
  <si>
    <t>สังคมศึกษา</t>
  </si>
  <si>
    <t>ภาษาอังกฤษ</t>
  </si>
  <si>
    <t>ปี 56</t>
  </si>
  <si>
    <t>ชั้นประถมศึกษาปีที่ 6 สำนักงานเขตพื้นที่การศึกษาประถมศึกษาพะเยา เขต 1</t>
  </si>
  <si>
    <t>เฉลี่ย56</t>
  </si>
  <si>
    <t>เฉลี่ย55</t>
  </si>
  <si>
    <t>วิทยาศาสตร์</t>
  </si>
  <si>
    <t>ผลการทดสอบทางการศึกษาระดับชาติขั้นพื้นฐาน (O-NET)      ปีการศึกษา 2556</t>
  </si>
  <si>
    <t>อนุบาลภูกามยาว/ร้อง/สันป่างิ้ว</t>
  </si>
  <si>
    <t>บ้านห้วยแก้ว/หนองลาว</t>
  </si>
  <si>
    <t>โพธิ์ทอง/ทุ่งกาไชย</t>
  </si>
  <si>
    <t>ต๊ำอินโต/ดอนมูล/ม่อน/เหล่า</t>
  </si>
  <si>
    <t>ต๊ำพระแล/ใน/กลาง</t>
  </si>
  <si>
    <t>ดอกบัว/ตุ่น/สันกว๊านทุ่งกิ่ว</t>
  </si>
  <si>
    <t>จำไก่/ห้วยทรายเลื่อน</t>
  </si>
  <si>
    <t>แม่ใส/สันป่าถ่อน/บ่อแฮ้ว</t>
  </si>
  <si>
    <t>ที่</t>
  </si>
  <si>
    <t>+/-</t>
  </si>
  <si>
    <t>เพิ่ม</t>
  </si>
  <si>
    <t>ชั้นประถมศึกษาปีที่ 6  สำนักงานเขตพื้นที่การศึกษาประถมศึกษาพะเยา เขต 1</t>
  </si>
  <si>
    <t>ระดับ</t>
  </si>
  <si>
    <t>คณิต</t>
  </si>
  <si>
    <t>วิทย์</t>
  </si>
  <si>
    <t>สุข</t>
  </si>
  <si>
    <t>การงาน</t>
  </si>
  <si>
    <t>ระดับเขตพื้นที่</t>
  </si>
  <si>
    <t>ระดับสังกัด</t>
  </si>
  <si>
    <t>ระดับประเทศ</t>
  </si>
  <si>
    <t>เปรียบเทียบผลสัมฤทธิ์ทางการเรียน (O-NET) ชั้นประถมศึกษาปีที่ 6</t>
  </si>
  <si>
    <t>ระดับเขตพื้นที่การศึกษาประถมศึกษาพะเยา เขต 1</t>
  </si>
  <si>
    <t>ปีการศึกษา</t>
  </si>
  <si>
    <t>เพิ่ม/ลด</t>
  </si>
  <si>
    <t xml:space="preserve">     ร้อยละ</t>
  </si>
  <si>
    <t>เปรียบเทียบผลสัมฤทธิ์ทางการเรียน  (O-NET)     ชั้นประถมศึกษาปีที่ 6</t>
  </si>
  <si>
    <t>สำนักงานเขตพื้นที่การศึกษาประถมศึกษาพะเยา เขต 1</t>
  </si>
  <si>
    <t>เขตพื้นที่</t>
  </si>
  <si>
    <t>ประเทศ</t>
  </si>
  <si>
    <t>สูง / ต่ำ</t>
  </si>
  <si>
    <t>นร.</t>
  </si>
  <si>
    <t>เรียงลำดับตามคะแนน</t>
  </si>
  <si>
    <t>เรียงลำดับตามคะแนนการเปลี่ยนแปลง (+/-)</t>
  </si>
  <si>
    <t>กลุ่มโรงเรียนเรียงลำดับตามคะแนนการเปลี่ยนแปลง (+/-)</t>
  </si>
  <si>
    <t>กลุ่มโรงเรียนเรียงลำดับตามคะแนน</t>
  </si>
  <si>
    <t>กลุ่มเมือง 1</t>
  </si>
  <si>
    <t>กลุ่มแม่ใจ</t>
  </si>
  <si>
    <t>กลุ่มเมือง 2</t>
  </si>
  <si>
    <t xml:space="preserve">กลุ่มภูกามยาว </t>
  </si>
  <si>
    <t xml:space="preserve">กลุ่มดอกคำใต้ 2 </t>
  </si>
  <si>
    <t xml:space="preserve">กลุ่มดอกคำใต้ 1 </t>
  </si>
  <si>
    <t>ศิลปศึกษา</t>
  </si>
  <si>
    <t>สังคมศึกษาฯ</t>
  </si>
  <si>
    <t xml:space="preserve">วิทยาศาสตร์ </t>
  </si>
  <si>
    <t>รวมเฉลี่ย</t>
  </si>
  <si>
    <t>เปรียบเทียบระหว่างกลุ่มโรงเรียน</t>
  </si>
  <si>
    <t>แม่ใจ</t>
  </si>
  <si>
    <t>ภูกามยาว</t>
  </si>
  <si>
    <t>ดอกคำใต้ 2</t>
  </si>
  <si>
    <t>เมือง 1</t>
  </si>
  <si>
    <t>เมือง 2</t>
  </si>
  <si>
    <t>ดอกคำใต้ 1</t>
  </si>
  <si>
    <t>ไทยรัฐ/สันโค้ง</t>
  </si>
  <si>
    <t>ตำบลสันป่าม่วง</t>
  </si>
  <si>
    <t>ผลการทดสอบทางการศึกษาระดับชาติขั้นพื้นฐาน (O-NET)      ปีการศึกษา 2557</t>
  </si>
  <si>
    <t>เฉลี่ย</t>
  </si>
  <si>
    <t>ปีการศึกษา 2556 - 2557</t>
  </si>
  <si>
    <t>ปีการศึกษา  2557   ระดับเขตพื้นที่ และระดับประเทศ</t>
  </si>
  <si>
    <t>บ้านแม่กาสาขา</t>
  </si>
  <si>
    <t>สันป่าหนาด</t>
  </si>
  <si>
    <t>per56</t>
  </si>
  <si>
    <t>C(1)</t>
  </si>
  <si>
    <t>C(2)</t>
  </si>
  <si>
    <t>per</t>
  </si>
  <si>
    <t>ปี 57</t>
  </si>
  <si>
    <t>เฉลี่ย57</t>
  </si>
  <si>
    <t>per57</t>
  </si>
  <si>
    <t>PER เรียงตามลำดับคะแนนจำแนกตามกลุ่ม</t>
  </si>
  <si>
    <t xml:space="preserve"> </t>
  </si>
  <si>
    <t>PER เรียงตามลำดับการเปลี่ยนแปลง (+/-) จำแนกตามกลุ่ม</t>
  </si>
  <si>
    <t>PER เรียงตามลำดับคะแนน</t>
  </si>
  <si>
    <t>PER เรียงตามลำดับการเปลี่ยนแปลง (+/-)</t>
  </si>
  <si>
    <t xml:space="preserve"> เรียงลำดับตามคะแนนกลุ่มสาระการเรียนรู้ภาษาไทย ปีการศึกษา 2557</t>
  </si>
  <si>
    <t xml:space="preserve"> เรียงลำดับตามคะแนนการเปลี่ยนแปลง (+/-) กลุ่มสาระการเรียนรู้ภาษาไทย ปีการศึกษา 2557</t>
  </si>
  <si>
    <t xml:space="preserve"> เรียงลำดับตามคะแนนการเปลี่ยนแปลง (+/-) กลุ่มสาระการเรียนรู้สังคมศึกษาฯ ปีการศึกษา 2557</t>
  </si>
  <si>
    <t xml:space="preserve"> เรียงลำดับตามคะแนนกลุ่มสาระการเรียนรู้สังคมศึกษา ศาสนา และวัฒนธรรม ปีการศึกษา 2557</t>
  </si>
  <si>
    <t xml:space="preserve"> เรียงลำดับตามคะแนนการเปลี่ยนแปลง (+/-) กลุ่มสาระการเรียนรู้ภาษาอังกฤษ ปีการศึกษา 2557</t>
  </si>
  <si>
    <t xml:space="preserve"> เรียงลำดับตามคะแนนกลุ่มสาระการเรียนรู้ภาษาอังกฤษ ปีการศึกษา 2557</t>
  </si>
  <si>
    <t xml:space="preserve"> เรียงลำดับตามคะแนนกลุ่มสาระการเรียนรู้คณิตศาสตร์ ปีการศึกษา 2557</t>
  </si>
  <si>
    <t xml:space="preserve"> เรียงลำดับตามคะแนนการเปลี่ยนแปลง (+/-) กลุ่มสาระการเรียนรู้คณิตศาสตร์ ปีการศึกษา 2557</t>
  </si>
  <si>
    <t xml:space="preserve"> เรียงลำดับตามคะแนนการเปลี่ยนแปลง (+/-) กลุ่มสาระการเรียนรู้วิทยาศาสตร์ ปีการศึกษา 2557</t>
  </si>
  <si>
    <t xml:space="preserve"> เรียงลำดับตามคะแนนกลุ่มสาระการเรียนรู้วิทยาศาสตร์ ปีการศึกษา 2557</t>
  </si>
  <si>
    <t xml:space="preserve"> เรียงลำดับตามคะแนนกลุ่มสาระการเรียนรู้สุขศึกษา ปีการศึกษา 2557</t>
  </si>
  <si>
    <t xml:space="preserve"> เรียงลำดับตามคะแนนการเปลี่ยนแปลง (+/-) กลุ่มสาระการเรียนรู้สุขศึกษา ปีการศึกษา 2557</t>
  </si>
  <si>
    <t xml:space="preserve"> เรียงลำดับตามคะแนนการเปลี่ยนแปลง (+/-) กลุ่มสาระการเรียนรู้ศิลปศึกษา ปีการศึกษา 2557</t>
  </si>
  <si>
    <t xml:space="preserve"> เรียงลำดับตามคะแนนกลุ่มสาระการเรียนรู้ศิลปศึกษา ปีการศึกษา 2557</t>
  </si>
  <si>
    <t xml:space="preserve"> เรียงลำดับตามคะแนนการเปลี่ยนแปลง (+/-) กลุ่มสาระการเรียนรู้การงานอาชีพฯ ปีการศึกษา 2557</t>
  </si>
  <si>
    <t xml:space="preserve"> เรียงลำดับตามคะแนนกลุ่มสาระการเรียนรู้การงานอาชีพและเทคโนโลยี ปีการศึกษา 2557</t>
  </si>
  <si>
    <t>ผลการทดสอบทางการศึกษาระดับชาติขั้นพื้นฐาน (O-NET)   ปีการศึกษา 2557</t>
  </si>
  <si>
    <t xml:space="preserve">กอท. </t>
  </si>
  <si>
    <t xml:space="preserve">เฉลี่ย </t>
  </si>
  <si>
    <t xml:space="preserve">เขตพื้นที่ 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</si>
</sst>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0.0"/>
  </numFmts>
  <fonts count="20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FF0000"/>
      <name val="TH SarabunPSK"/>
      <family val="2"/>
    </font>
    <font>
      <sz val="10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ahoma"/>
      <family val="2"/>
      <charset val="222"/>
      <scheme val="minor"/>
    </font>
    <font>
      <sz val="12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1"/>
      <name val="Tahoma"/>
      <family val="2"/>
      <charset val="222"/>
      <scheme val="minor"/>
    </font>
    <font>
      <b/>
      <sz val="28"/>
      <color rgb="FF000000"/>
      <name val="TH Niramit AS"/>
    </font>
    <font>
      <b/>
      <sz val="27"/>
      <color rgb="FF000000"/>
      <name val="TH Niramit AS"/>
    </font>
    <font>
      <b/>
      <sz val="36"/>
      <color rgb="FF000000"/>
      <name val="TH SarabunPSK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51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 applyAlignment="1">
      <alignment vertical="center" wrapText="1"/>
    </xf>
    <xf numFmtId="2" fontId="1" fillId="0" borderId="3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/>
    <xf numFmtId="0" fontId="1" fillId="0" borderId="1" xfId="0" applyFont="1" applyBorder="1" applyAlignment="1">
      <alignment wrapText="1"/>
    </xf>
    <xf numFmtId="0" fontId="0" fillId="0" borderId="0" xfId="0" applyAlignment="1"/>
    <xf numFmtId="0" fontId="1" fillId="0" borderId="6" xfId="0" applyFont="1" applyBorder="1"/>
    <xf numFmtId="2" fontId="1" fillId="0" borderId="20" xfId="0" applyNumberFormat="1" applyFont="1" applyBorder="1" applyAlignment="1">
      <alignment vertical="center" wrapText="1"/>
    </xf>
    <xf numFmtId="1" fontId="0" fillId="0" borderId="0" xfId="0" applyNumberFormat="1"/>
    <xf numFmtId="0" fontId="1" fillId="0" borderId="0" xfId="0" applyFont="1"/>
    <xf numFmtId="0" fontId="2" fillId="0" borderId="1" xfId="0" applyFont="1" applyBorder="1"/>
    <xf numFmtId="2" fontId="1" fillId="0" borderId="1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2" fontId="5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/>
    <xf numFmtId="2" fontId="5" fillId="0" borderId="5" xfId="0" applyNumberFormat="1" applyFont="1" applyBorder="1"/>
    <xf numFmtId="2" fontId="5" fillId="0" borderId="1" xfId="0" applyNumberFormat="1" applyFont="1" applyFill="1" applyBorder="1"/>
    <xf numFmtId="2" fontId="5" fillId="0" borderId="5" xfId="0" applyNumberFormat="1" applyFont="1" applyBorder="1" applyAlignment="1">
      <alignment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/>
    <xf numFmtId="2" fontId="5" fillId="0" borderId="1" xfId="0" applyNumberFormat="1" applyFont="1" applyBorder="1" applyAlignment="1">
      <alignment wrapText="1"/>
    </xf>
    <xf numFmtId="2" fontId="5" fillId="0" borderId="1" xfId="0" applyNumberFormat="1" applyFont="1" applyBorder="1" applyAlignment="1"/>
    <xf numFmtId="2" fontId="5" fillId="0" borderId="1" xfId="0" applyNumberFormat="1" applyFont="1" applyFill="1" applyBorder="1" applyAlignment="1"/>
    <xf numFmtId="0" fontId="5" fillId="0" borderId="5" xfId="0" applyFont="1" applyBorder="1"/>
    <xf numFmtId="2" fontId="5" fillId="0" borderId="5" xfId="0" applyNumberFormat="1" applyFont="1" applyFill="1" applyBorder="1"/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/>
    </xf>
    <xf numFmtId="49" fontId="4" fillId="0" borderId="15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Fill="1"/>
    <xf numFmtId="0" fontId="5" fillId="0" borderId="0" xfId="0" applyFont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2" fontId="5" fillId="0" borderId="5" xfId="0" applyNumberFormat="1" applyFont="1" applyBorder="1" applyAlignment="1">
      <alignment vertical="center"/>
    </xf>
    <xf numFmtId="2" fontId="5" fillId="0" borderId="1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/>
    </xf>
    <xf numFmtId="2" fontId="5" fillId="0" borderId="30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0" fillId="0" borderId="1" xfId="0" applyFont="1" applyBorder="1"/>
    <xf numFmtId="187" fontId="5" fillId="0" borderId="1" xfId="1" applyNumberFormat="1" applyFont="1" applyBorder="1"/>
    <xf numFmtId="1" fontId="5" fillId="0" borderId="1" xfId="0" applyNumberFormat="1" applyFont="1" applyBorder="1" applyAlignment="1">
      <alignment horizontal="center" vertical="center" wrapText="1"/>
    </xf>
    <xf numFmtId="0" fontId="5" fillId="0" borderId="22" xfId="0" applyFont="1" applyBorder="1"/>
    <xf numFmtId="2" fontId="5" fillId="0" borderId="5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Border="1" applyAlignment="1">
      <alignment horizontal="center"/>
    </xf>
    <xf numFmtId="0" fontId="5" fillId="0" borderId="1" xfId="0" applyFont="1" applyFill="1" applyBorder="1"/>
    <xf numFmtId="0" fontId="1" fillId="0" borderId="0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/>
    <xf numFmtId="2" fontId="5" fillId="2" borderId="1" xfId="0" applyNumberFormat="1" applyFont="1" applyFill="1" applyBorder="1" applyAlignment="1">
      <alignment vertical="center" wrapText="1"/>
    </xf>
    <xf numFmtId="2" fontId="5" fillId="2" borderId="1" xfId="0" applyNumberFormat="1" applyFont="1" applyFill="1" applyBorder="1"/>
    <xf numFmtId="2" fontId="5" fillId="2" borderId="5" xfId="0" applyNumberFormat="1" applyFont="1" applyFill="1" applyBorder="1"/>
    <xf numFmtId="2" fontId="5" fillId="2" borderId="5" xfId="0" applyNumberFormat="1" applyFont="1" applyFill="1" applyBorder="1" applyAlignment="1">
      <alignment vertical="center" wrapText="1"/>
    </xf>
    <xf numFmtId="1" fontId="5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2" fontId="6" fillId="0" borderId="0" xfId="0" applyNumberFormat="1" applyFont="1" applyAlignment="1">
      <alignment horizontal="center"/>
    </xf>
    <xf numFmtId="1" fontId="8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3" fontId="5" fillId="0" borderId="1" xfId="0" applyNumberFormat="1" applyFont="1" applyBorder="1"/>
    <xf numFmtId="188" fontId="5" fillId="0" borderId="5" xfId="0" applyNumberFormat="1" applyFont="1" applyBorder="1" applyAlignment="1">
      <alignment horizontal="center" vertical="center" wrapText="1"/>
    </xf>
    <xf numFmtId="188" fontId="5" fillId="0" borderId="1" xfId="0" applyNumberFormat="1" applyFont="1" applyBorder="1" applyAlignment="1">
      <alignment horizontal="center" vertical="center" wrapText="1"/>
    </xf>
    <xf numFmtId="2" fontId="5" fillId="0" borderId="29" xfId="0" applyNumberFormat="1" applyFont="1" applyBorder="1" applyAlignment="1">
      <alignment horizontal="center"/>
    </xf>
    <xf numFmtId="2" fontId="5" fillId="0" borderId="22" xfId="0" applyNumberFormat="1" applyFont="1" applyBorder="1"/>
    <xf numFmtId="2" fontId="5" fillId="0" borderId="0" xfId="0" applyNumberFormat="1" applyFont="1"/>
    <xf numFmtId="3" fontId="5" fillId="0" borderId="6" xfId="0" applyNumberFormat="1" applyFont="1" applyBorder="1"/>
    <xf numFmtId="2" fontId="5" fillId="0" borderId="6" xfId="0" applyNumberFormat="1" applyFont="1" applyBorder="1" applyAlignment="1">
      <alignment horizontal="center"/>
    </xf>
    <xf numFmtId="2" fontId="5" fillId="0" borderId="6" xfId="0" applyNumberFormat="1" applyFont="1" applyBorder="1"/>
    <xf numFmtId="2" fontId="5" fillId="0" borderId="30" xfId="0" applyNumberFormat="1" applyFont="1" applyBorder="1"/>
    <xf numFmtId="2" fontId="5" fillId="0" borderId="6" xfId="0" applyNumberFormat="1" applyFont="1" applyBorder="1" applyAlignment="1">
      <alignment vertical="center" wrapText="1"/>
    </xf>
    <xf numFmtId="2" fontId="5" fillId="0" borderId="30" xfId="0" applyNumberFormat="1" applyFont="1" applyBorder="1" applyAlignment="1">
      <alignment vertical="center" wrapText="1"/>
    </xf>
    <xf numFmtId="1" fontId="5" fillId="0" borderId="3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3" fontId="5" fillId="0" borderId="0" xfId="0" applyNumberFormat="1" applyFont="1" applyBorder="1"/>
    <xf numFmtId="2" fontId="5" fillId="0" borderId="0" xfId="0" applyNumberFormat="1" applyFont="1" applyBorder="1"/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2" fontId="5" fillId="0" borderId="0" xfId="0" applyNumberFormat="1" applyFont="1" applyBorder="1" applyAlignment="1">
      <alignment vertical="center" wrapText="1"/>
    </xf>
    <xf numFmtId="1" fontId="5" fillId="0" borderId="0" xfId="0" applyNumberFormat="1" applyFont="1" applyBorder="1" applyAlignment="1">
      <alignment horizontal="center" vertical="center" wrapText="1"/>
    </xf>
    <xf numFmtId="2" fontId="5" fillId="0" borderId="23" xfId="0" applyNumberFormat="1" applyFont="1" applyBorder="1"/>
    <xf numFmtId="2" fontId="5" fillId="0" borderId="1" xfId="0" applyNumberFormat="1" applyFont="1" applyFill="1" applyBorder="1" applyAlignment="1">
      <alignment horizontal="center"/>
    </xf>
    <xf numFmtId="0" fontId="4" fillId="0" borderId="34" xfId="0" applyFont="1" applyBorder="1" applyAlignment="1">
      <alignment horizontal="center"/>
    </xf>
    <xf numFmtId="3" fontId="5" fillId="0" borderId="34" xfId="0" applyNumberFormat="1" applyFont="1" applyBorder="1"/>
    <xf numFmtId="2" fontId="5" fillId="0" borderId="34" xfId="0" applyNumberFormat="1" applyFont="1" applyBorder="1"/>
    <xf numFmtId="2" fontId="5" fillId="0" borderId="34" xfId="0" applyNumberFormat="1" applyFont="1" applyBorder="1" applyAlignment="1">
      <alignment horizontal="center"/>
    </xf>
    <xf numFmtId="2" fontId="5" fillId="0" borderId="34" xfId="0" applyNumberFormat="1" applyFont="1" applyFill="1" applyBorder="1" applyAlignment="1">
      <alignment horizontal="center"/>
    </xf>
    <xf numFmtId="2" fontId="5" fillId="0" borderId="34" xfId="0" applyNumberFormat="1" applyFont="1" applyBorder="1" applyAlignment="1">
      <alignment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3" fontId="5" fillId="0" borderId="22" xfId="0" applyNumberFormat="1" applyFont="1" applyBorder="1"/>
    <xf numFmtId="2" fontId="5" fillId="0" borderId="22" xfId="0" applyNumberFormat="1" applyFont="1" applyBorder="1" applyAlignment="1">
      <alignment horizontal="center"/>
    </xf>
    <xf numFmtId="2" fontId="5" fillId="0" borderId="22" xfId="0" applyNumberFormat="1" applyFont="1" applyFill="1" applyBorder="1" applyAlignment="1">
      <alignment horizontal="center"/>
    </xf>
    <xf numFmtId="2" fontId="5" fillId="0" borderId="22" xfId="0" applyNumberFormat="1" applyFont="1" applyBorder="1" applyAlignment="1">
      <alignment vertical="center" wrapText="1"/>
    </xf>
    <xf numFmtId="1" fontId="5" fillId="0" borderId="22" xfId="0" applyNumberFormat="1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34" xfId="0" applyFont="1" applyBorder="1"/>
    <xf numFmtId="188" fontId="5" fillId="0" borderId="0" xfId="0" applyNumberFormat="1" applyFont="1" applyBorder="1" applyAlignment="1">
      <alignment horizontal="center" vertical="center" wrapText="1"/>
    </xf>
    <xf numFmtId="3" fontId="9" fillId="0" borderId="6" xfId="0" applyNumberFormat="1" applyFont="1" applyBorder="1"/>
    <xf numFmtId="3" fontId="9" fillId="0" borderId="1" xfId="0" applyNumberFormat="1" applyFont="1" applyBorder="1"/>
    <xf numFmtId="3" fontId="9" fillId="0" borderId="0" xfId="0" applyNumberFormat="1" applyFont="1" applyBorder="1"/>
    <xf numFmtId="3" fontId="9" fillId="0" borderId="34" xfId="0" applyNumberFormat="1" applyFont="1" applyBorder="1"/>
    <xf numFmtId="3" fontId="9" fillId="0" borderId="22" xfId="0" applyNumberFormat="1" applyFont="1" applyBorder="1"/>
    <xf numFmtId="0" fontId="5" fillId="0" borderId="5" xfId="0" applyFont="1" applyFill="1" applyBorder="1"/>
    <xf numFmtId="0" fontId="5" fillId="0" borderId="5" xfId="0" applyFont="1" applyBorder="1" applyAlignment="1">
      <alignment horizontal="center"/>
    </xf>
    <xf numFmtId="0" fontId="5" fillId="0" borderId="23" xfId="0" applyFont="1" applyBorder="1"/>
    <xf numFmtId="0" fontId="0" fillId="0" borderId="23" xfId="0" applyBorder="1"/>
    <xf numFmtId="1" fontId="0" fillId="0" borderId="0" xfId="0" applyNumberFormat="1" applyBorder="1"/>
    <xf numFmtId="0" fontId="4" fillId="0" borderId="0" xfId="0" applyFont="1" applyBorder="1" applyAlignment="1">
      <alignment horizontal="center" vertical="center" wrapText="1"/>
    </xf>
    <xf numFmtId="2" fontId="5" fillId="0" borderId="0" xfId="0" applyNumberFormat="1" applyFont="1" applyFill="1" applyBorder="1"/>
    <xf numFmtId="187" fontId="5" fillId="0" borderId="1" xfId="1" applyNumberFormat="1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2" fontId="5" fillId="0" borderId="5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1" fillId="0" borderId="28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2" fontId="1" fillId="0" borderId="35" xfId="0" applyNumberFormat="1" applyFont="1" applyBorder="1" applyAlignment="1">
      <alignment horizontal="center"/>
    </xf>
    <xf numFmtId="2" fontId="1" fillId="0" borderId="36" xfId="0" applyNumberFormat="1" applyFont="1" applyBorder="1" applyAlignment="1">
      <alignment horizontal="center"/>
    </xf>
    <xf numFmtId="2" fontId="1" fillId="0" borderId="37" xfId="0" applyNumberFormat="1" applyFont="1" applyBorder="1" applyAlignment="1">
      <alignment horizontal="center"/>
    </xf>
    <xf numFmtId="2" fontId="1" fillId="0" borderId="3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2" fontId="1" fillId="0" borderId="18" xfId="0" applyNumberFormat="1" applyFont="1" applyBorder="1" applyAlignment="1">
      <alignment horizontal="center"/>
    </xf>
    <xf numFmtId="2" fontId="1" fillId="0" borderId="39" xfId="0" applyNumberFormat="1" applyFont="1" applyBorder="1" applyAlignment="1">
      <alignment horizontal="center"/>
    </xf>
    <xf numFmtId="2" fontId="1" fillId="0" borderId="40" xfId="0" applyNumberFormat="1" applyFont="1" applyBorder="1" applyAlignment="1">
      <alignment horizontal="center"/>
    </xf>
    <xf numFmtId="2" fontId="1" fillId="0" borderId="41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2" fillId="0" borderId="28" xfId="0" applyFont="1" applyBorder="1"/>
    <xf numFmtId="2" fontId="1" fillId="0" borderId="6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2" fontId="2" fillId="0" borderId="35" xfId="0" applyNumberFormat="1" applyFont="1" applyBorder="1" applyAlignment="1">
      <alignment horizontal="center" vertical="center"/>
    </xf>
    <xf numFmtId="0" fontId="10" fillId="0" borderId="1" xfId="0" applyFont="1" applyBorder="1"/>
    <xf numFmtId="2" fontId="10" fillId="0" borderId="1" xfId="0" applyNumberFormat="1" applyFont="1" applyBorder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2" fontId="10" fillId="0" borderId="3" xfId="0" applyNumberFormat="1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2" fontId="10" fillId="0" borderId="20" xfId="0" applyNumberFormat="1" applyFont="1" applyBorder="1" applyAlignment="1">
      <alignment vertical="center" wrapText="1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/>
    <xf numFmtId="2" fontId="10" fillId="0" borderId="1" xfId="0" applyNumberFormat="1" applyFont="1" applyBorder="1" applyAlignment="1">
      <alignment vertical="center" wrapText="1"/>
    </xf>
    <xf numFmtId="2" fontId="10" fillId="0" borderId="5" xfId="0" applyNumberFormat="1" applyFont="1" applyBorder="1"/>
    <xf numFmtId="2" fontId="10" fillId="0" borderId="1" xfId="0" applyNumberFormat="1" applyFont="1" applyFill="1" applyBorder="1"/>
    <xf numFmtId="2" fontId="10" fillId="0" borderId="5" xfId="0" applyNumberFormat="1" applyFont="1" applyFill="1" applyBorder="1"/>
    <xf numFmtId="2" fontId="10" fillId="0" borderId="5" xfId="0" applyNumberFormat="1" applyFont="1" applyBorder="1" applyAlignment="1">
      <alignment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/>
    <xf numFmtId="2" fontId="10" fillId="0" borderId="1" xfId="0" applyNumberFormat="1" applyFont="1" applyFill="1" applyBorder="1" applyAlignment="1"/>
    <xf numFmtId="0" fontId="11" fillId="3" borderId="0" xfId="0" applyFont="1" applyFill="1" applyAlignment="1">
      <alignment vertical="center"/>
    </xf>
    <xf numFmtId="0" fontId="11" fillId="3" borderId="1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/>
    <xf numFmtId="2" fontId="10" fillId="3" borderId="1" xfId="0" applyNumberFormat="1" applyFont="1" applyFill="1" applyBorder="1" applyAlignment="1">
      <alignment vertical="center" wrapText="1"/>
    </xf>
    <xf numFmtId="2" fontId="10" fillId="3" borderId="1" xfId="0" applyNumberFormat="1" applyFont="1" applyFill="1" applyBorder="1" applyAlignment="1"/>
    <xf numFmtId="0" fontId="0" fillId="3" borderId="0" xfId="0" applyFill="1"/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49" fontId="11" fillId="0" borderId="31" xfId="0" applyNumberFormat="1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 wrapText="1"/>
    </xf>
    <xf numFmtId="49" fontId="11" fillId="0" borderId="45" xfId="0" applyNumberFormat="1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/>
    <xf numFmtId="2" fontId="1" fillId="0" borderId="1" xfId="0" applyNumberFormat="1" applyFont="1" applyBorder="1" applyAlignment="1"/>
    <xf numFmtId="2" fontId="1" fillId="0" borderId="1" xfId="0" applyNumberFormat="1" applyFont="1" applyFill="1" applyBorder="1"/>
    <xf numFmtId="2" fontId="1" fillId="0" borderId="1" xfId="0" applyNumberFormat="1" applyFont="1" applyFill="1" applyBorder="1" applyAlignme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/>
    <xf numFmtId="2" fontId="15" fillId="0" borderId="1" xfId="0" applyNumberFormat="1" applyFont="1" applyBorder="1"/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2" fontId="15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/>
    <xf numFmtId="2" fontId="15" fillId="0" borderId="1" xfId="0" applyNumberFormat="1" applyFont="1" applyBorder="1" applyAlignment="1"/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5" fillId="0" borderId="0" xfId="0" applyFont="1" applyBorder="1" applyAlignment="1">
      <alignment horizontal="center"/>
    </xf>
    <xf numFmtId="2" fontId="15" fillId="0" borderId="0" xfId="0" applyNumberFormat="1" applyFont="1" applyBorder="1" applyAlignment="1">
      <alignment horizontal="center" vertical="center" wrapText="1"/>
    </xf>
    <xf numFmtId="2" fontId="15" fillId="0" borderId="0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2" fontId="1" fillId="3" borderId="1" xfId="0" applyNumberFormat="1" applyFont="1" applyFill="1" applyBorder="1"/>
    <xf numFmtId="2" fontId="1" fillId="3" borderId="1" xfId="0" applyNumberFormat="1" applyFont="1" applyFill="1" applyBorder="1" applyAlignment="1">
      <alignment vertical="center" wrapText="1"/>
    </xf>
    <xf numFmtId="2" fontId="1" fillId="3" borderId="1" xfId="0" applyNumberFormat="1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2" fontId="10" fillId="0" borderId="28" xfId="0" applyNumberFormat="1" applyFont="1" applyBorder="1"/>
    <xf numFmtId="0" fontId="11" fillId="0" borderId="0" xfId="0" applyFont="1"/>
    <xf numFmtId="0" fontId="11" fillId="0" borderId="1" xfId="0" applyFont="1" applyBorder="1"/>
    <xf numFmtId="1" fontId="10" fillId="4" borderId="1" xfId="0" applyNumberFormat="1" applyFont="1" applyFill="1" applyBorder="1"/>
    <xf numFmtId="1" fontId="10" fillId="5" borderId="1" xfId="0" applyNumberFormat="1" applyFont="1" applyFill="1" applyBorder="1"/>
    <xf numFmtId="1" fontId="10" fillId="6" borderId="1" xfId="0" applyNumberFormat="1" applyFont="1" applyFill="1" applyBorder="1"/>
    <xf numFmtId="1" fontId="10" fillId="7" borderId="1" xfId="0" applyNumberFormat="1" applyFont="1" applyFill="1" applyBorder="1"/>
    <xf numFmtId="0" fontId="11" fillId="4" borderId="1" xfId="0" applyFont="1" applyFill="1" applyBorder="1"/>
    <xf numFmtId="0" fontId="11" fillId="5" borderId="1" xfId="0" applyFont="1" applyFill="1" applyBorder="1"/>
    <xf numFmtId="0" fontId="11" fillId="6" borderId="1" xfId="0" applyFont="1" applyFill="1" applyBorder="1"/>
    <xf numFmtId="0" fontId="11" fillId="7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 wrapText="1" readingOrder="1"/>
    </xf>
    <xf numFmtId="0" fontId="18" fillId="0" borderId="46" xfId="0" applyFont="1" applyBorder="1" applyAlignment="1">
      <alignment horizontal="center" vertical="center" wrapText="1" readingOrder="1"/>
    </xf>
    <xf numFmtId="0" fontId="17" fillId="0" borderId="46" xfId="0" applyFont="1" applyBorder="1" applyAlignment="1">
      <alignment horizontal="center" wrapText="1" readingOrder="1"/>
    </xf>
    <xf numFmtId="0" fontId="19" fillId="8" borderId="46" xfId="0" applyFont="1" applyFill="1" applyBorder="1" applyAlignment="1">
      <alignment horizontal="center" vertical="center" wrapText="1" readingOrder="1"/>
    </xf>
    <xf numFmtId="0" fontId="19" fillId="0" borderId="46" xfId="0" applyFont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Sheet1!$A$2</c:f>
              <c:strCache>
                <c:ptCount val="1"/>
                <c:pt idx="0">
                  <c:v>เขตพื้นที่ </c:v>
                </c:pt>
              </c:strCache>
            </c:strRef>
          </c:tx>
          <c:cat>
            <c:strRef>
              <c:f>Sheet1!$B$1:$J$1</c:f>
              <c:strCache>
                <c:ptCount val="9"/>
                <c:pt idx="0">
                  <c:v>ไทย</c:v>
                </c:pt>
                <c:pt idx="1">
                  <c:v>สังคม</c:v>
                </c:pt>
                <c:pt idx="2">
                  <c:v>อังกฤษ</c:v>
                </c:pt>
                <c:pt idx="3">
                  <c:v>คณิต</c:v>
                </c:pt>
                <c:pt idx="4">
                  <c:v>วิทย์</c:v>
                </c:pt>
                <c:pt idx="5">
                  <c:v>สุข</c:v>
                </c:pt>
                <c:pt idx="6">
                  <c:v>ศิลปะ</c:v>
                </c:pt>
                <c:pt idx="7">
                  <c:v>กอท. </c:v>
                </c:pt>
                <c:pt idx="8">
                  <c:v>เฉลี่ย </c:v>
                </c:pt>
              </c:strCache>
            </c:strRef>
          </c:cat>
          <c:val>
            <c:numRef>
              <c:f>Sheet1!$B$2:$J$2</c:f>
              <c:numCache>
                <c:formatCode>General</c:formatCode>
                <c:ptCount val="9"/>
                <c:pt idx="0">
                  <c:v>47.79</c:v>
                </c:pt>
                <c:pt idx="1">
                  <c:v>54.18</c:v>
                </c:pt>
                <c:pt idx="2">
                  <c:v>38.78</c:v>
                </c:pt>
                <c:pt idx="3">
                  <c:v>43.82</c:v>
                </c:pt>
                <c:pt idx="4">
                  <c:v>45.96</c:v>
                </c:pt>
                <c:pt idx="5">
                  <c:v>56.05</c:v>
                </c:pt>
                <c:pt idx="6">
                  <c:v>49.38</c:v>
                </c:pt>
                <c:pt idx="7">
                  <c:v>60.12</c:v>
                </c:pt>
                <c:pt idx="8">
                  <c:v>49.51</c:v>
                </c:pt>
              </c:numCache>
            </c:numRef>
          </c:val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ประเทศ</c:v>
                </c:pt>
              </c:strCache>
            </c:strRef>
          </c:tx>
          <c:cat>
            <c:strRef>
              <c:f>Sheet1!$B$1:$J$1</c:f>
              <c:strCache>
                <c:ptCount val="9"/>
                <c:pt idx="0">
                  <c:v>ไทย</c:v>
                </c:pt>
                <c:pt idx="1">
                  <c:v>สังคม</c:v>
                </c:pt>
                <c:pt idx="2">
                  <c:v>อังกฤษ</c:v>
                </c:pt>
                <c:pt idx="3">
                  <c:v>คณิต</c:v>
                </c:pt>
                <c:pt idx="4">
                  <c:v>วิทย์</c:v>
                </c:pt>
                <c:pt idx="5">
                  <c:v>สุข</c:v>
                </c:pt>
                <c:pt idx="6">
                  <c:v>ศิลปะ</c:v>
                </c:pt>
                <c:pt idx="7">
                  <c:v>กอท. </c:v>
                </c:pt>
                <c:pt idx="8">
                  <c:v>เฉลี่ย </c:v>
                </c:pt>
              </c:strCache>
            </c:strRef>
          </c:cat>
          <c:val>
            <c:numRef>
              <c:f>Sheet1!$B$3:$J$3</c:f>
              <c:numCache>
                <c:formatCode>General</c:formatCode>
                <c:ptCount val="9"/>
                <c:pt idx="0">
                  <c:v>44.88</c:v>
                </c:pt>
                <c:pt idx="1">
                  <c:v>50.67</c:v>
                </c:pt>
                <c:pt idx="2">
                  <c:v>36.020000000000003</c:v>
                </c:pt>
                <c:pt idx="3">
                  <c:v>38.06</c:v>
                </c:pt>
                <c:pt idx="4">
                  <c:v>42.13</c:v>
                </c:pt>
                <c:pt idx="5">
                  <c:v>52.2</c:v>
                </c:pt>
                <c:pt idx="6">
                  <c:v>45.61</c:v>
                </c:pt>
                <c:pt idx="7">
                  <c:v>56.32</c:v>
                </c:pt>
                <c:pt idx="8">
                  <c:v>45.74</c:v>
                </c:pt>
              </c:numCache>
            </c:numRef>
          </c:val>
        </c:ser>
        <c:dLbls/>
        <c:axId val="60846848"/>
        <c:axId val="60848384"/>
      </c:barChart>
      <c:catAx>
        <c:axId val="60846848"/>
        <c:scaling>
          <c:orientation val="minMax"/>
        </c:scaling>
        <c:axPos val="b"/>
        <c:majorTickMark val="none"/>
        <c:tickLblPos val="nextTo"/>
        <c:crossAx val="60848384"/>
        <c:crosses val="autoZero"/>
        <c:auto val="1"/>
        <c:lblAlgn val="ctr"/>
        <c:lblOffset val="100"/>
      </c:catAx>
      <c:valAx>
        <c:axId val="60848384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6084684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28575</xdr:rowOff>
    </xdr:from>
    <xdr:to>
      <xdr:col>12</xdr:col>
      <xdr:colOff>485775</xdr:colOff>
      <xdr:row>3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workbookViewId="0">
      <selection activeCell="O8" sqref="O8"/>
    </sheetView>
  </sheetViews>
  <sheetFormatPr defaultRowHeight="14.25"/>
  <cols>
    <col min="1" max="1" width="10.375" style="8" bestFit="1" customWidth="1"/>
    <col min="2" max="2" width="11.625" style="8" customWidth="1"/>
    <col min="3" max="3" width="21.75" style="8" customWidth="1"/>
    <col min="4" max="4" width="3.875" style="8" bestFit="1" customWidth="1"/>
    <col min="5" max="5" width="6.75" style="8" customWidth="1"/>
    <col min="6" max="6" width="5.75" style="8" bestFit="1" customWidth="1"/>
    <col min="7" max="7" width="6.25" style="8" bestFit="1" customWidth="1"/>
    <col min="8" max="8" width="9.75" style="8" bestFit="1" customWidth="1"/>
    <col min="9" max="9" width="9.25" style="8" bestFit="1" customWidth="1"/>
    <col min="10" max="10" width="7.375" style="8" bestFit="1" customWidth="1"/>
    <col min="11" max="11" width="5.25" style="8" bestFit="1" customWidth="1"/>
    <col min="12" max="12" width="6.25" style="8" customWidth="1"/>
    <col min="13" max="13" width="11.25" style="8" customWidth="1"/>
  </cols>
  <sheetData>
    <row r="1" spans="1:13" ht="24">
      <c r="A1" s="280" t="s">
        <v>122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</row>
    <row r="2" spans="1:13" ht="24">
      <c r="A2" s="280" t="s">
        <v>146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</row>
    <row r="3" spans="1:13" ht="24.75" thickBot="1">
      <c r="A3" s="9" t="s">
        <v>123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3" ht="24.75" thickBot="1">
      <c r="A4" s="6" t="s">
        <v>4</v>
      </c>
      <c r="B4" s="5" t="s">
        <v>3</v>
      </c>
      <c r="C4" s="5" t="s">
        <v>1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3" ht="24.75" thickBot="1">
      <c r="A5" s="7">
        <v>5</v>
      </c>
      <c r="B5" s="3">
        <v>1</v>
      </c>
      <c r="C5" s="3" t="s">
        <v>15</v>
      </c>
      <c r="D5" s="3">
        <v>12</v>
      </c>
      <c r="E5" s="3">
        <v>35.83</v>
      </c>
      <c r="F5" s="3">
        <v>30.83</v>
      </c>
      <c r="G5" s="3">
        <v>28.33</v>
      </c>
      <c r="H5" s="3">
        <v>26.67</v>
      </c>
      <c r="I5" s="3">
        <v>28.13</v>
      </c>
      <c r="J5" s="3">
        <v>40.96</v>
      </c>
      <c r="K5" s="3">
        <v>29.17</v>
      </c>
      <c r="L5" s="3">
        <v>37.67</v>
      </c>
      <c r="M5" s="4">
        <f t="shared" ref="M5:M36" si="0">(E5+F5+G5+H5+I5+J5+K5+L5)/8</f>
        <v>32.198750000000004</v>
      </c>
    </row>
    <row r="6" spans="1:13" ht="24.75" thickBot="1">
      <c r="A6" s="7">
        <v>1</v>
      </c>
      <c r="B6" s="3">
        <v>2</v>
      </c>
      <c r="C6" s="3" t="s">
        <v>16</v>
      </c>
      <c r="D6" s="3">
        <v>6</v>
      </c>
      <c r="E6" s="3">
        <v>59</v>
      </c>
      <c r="F6" s="3">
        <v>57.67</v>
      </c>
      <c r="G6" s="3">
        <v>32.08</v>
      </c>
      <c r="H6" s="3">
        <v>55.83</v>
      </c>
      <c r="I6" s="3">
        <v>45.83</v>
      </c>
      <c r="J6" s="3">
        <v>62.7</v>
      </c>
      <c r="K6" s="3">
        <v>56.67</v>
      </c>
      <c r="L6" s="3">
        <v>51.33</v>
      </c>
      <c r="M6" s="4">
        <f t="shared" si="0"/>
        <v>52.638749999999995</v>
      </c>
    </row>
    <row r="7" spans="1:13" ht="24.75" thickBot="1">
      <c r="A7" s="7">
        <v>5</v>
      </c>
      <c r="B7" s="3">
        <v>3</v>
      </c>
      <c r="C7" s="3" t="s">
        <v>17</v>
      </c>
      <c r="D7" s="3">
        <v>14</v>
      </c>
      <c r="E7" s="3">
        <v>61.14</v>
      </c>
      <c r="F7" s="3">
        <v>52.71</v>
      </c>
      <c r="G7" s="3">
        <v>29.46</v>
      </c>
      <c r="H7" s="3">
        <v>62.14</v>
      </c>
      <c r="I7" s="3">
        <v>37.5</v>
      </c>
      <c r="J7" s="3">
        <v>58.31</v>
      </c>
      <c r="K7" s="3">
        <v>48.57</v>
      </c>
      <c r="L7" s="3">
        <v>59.14</v>
      </c>
      <c r="M7" s="4">
        <f t="shared" si="0"/>
        <v>51.121249999999996</v>
      </c>
    </row>
    <row r="8" spans="1:13" ht="24.75" thickBot="1">
      <c r="A8" s="7">
        <v>5</v>
      </c>
      <c r="B8" s="3">
        <v>4</v>
      </c>
      <c r="C8" s="3" t="s">
        <v>18</v>
      </c>
      <c r="D8" s="3">
        <v>14</v>
      </c>
      <c r="E8" s="3">
        <v>48.57</v>
      </c>
      <c r="F8" s="3">
        <v>58.29</v>
      </c>
      <c r="G8" s="3">
        <v>36.07</v>
      </c>
      <c r="H8" s="3">
        <v>58.57</v>
      </c>
      <c r="I8" s="3">
        <v>41.43</v>
      </c>
      <c r="J8" s="3">
        <v>66.209999999999994</v>
      </c>
      <c r="K8" s="3">
        <v>48.57</v>
      </c>
      <c r="L8" s="3">
        <v>56.57</v>
      </c>
      <c r="M8" s="4">
        <f t="shared" si="0"/>
        <v>51.784999999999997</v>
      </c>
    </row>
    <row r="9" spans="1:13" ht="24.75" thickBot="1">
      <c r="A9" s="7">
        <v>2</v>
      </c>
      <c r="B9" s="3">
        <v>5</v>
      </c>
      <c r="C9" s="3" t="s">
        <v>19</v>
      </c>
      <c r="D9" s="3">
        <v>14</v>
      </c>
      <c r="E9" s="3">
        <v>47.71</v>
      </c>
      <c r="F9" s="3">
        <v>47.14</v>
      </c>
      <c r="G9" s="3">
        <v>37.5</v>
      </c>
      <c r="H9" s="3">
        <v>43.57</v>
      </c>
      <c r="I9" s="3">
        <v>41.61</v>
      </c>
      <c r="J9" s="3">
        <v>55.25</v>
      </c>
      <c r="K9" s="3">
        <v>45.36</v>
      </c>
      <c r="L9" s="3">
        <v>64.290000000000006</v>
      </c>
      <c r="M9" s="4">
        <f t="shared" si="0"/>
        <v>47.803750000000001</v>
      </c>
    </row>
    <row r="10" spans="1:13" ht="24.75" thickBot="1">
      <c r="A10" s="7">
        <v>3</v>
      </c>
      <c r="B10" s="3">
        <v>6</v>
      </c>
      <c r="C10" s="3" t="s">
        <v>20</v>
      </c>
      <c r="D10" s="3">
        <v>33</v>
      </c>
      <c r="E10" s="3">
        <v>48.91</v>
      </c>
      <c r="F10" s="3">
        <v>50.48</v>
      </c>
      <c r="G10" s="3">
        <v>41.14</v>
      </c>
      <c r="H10" s="3">
        <v>48.33</v>
      </c>
      <c r="I10" s="3">
        <v>42.58</v>
      </c>
      <c r="J10" s="3">
        <v>71.040000000000006</v>
      </c>
      <c r="K10" s="3">
        <v>46.21</v>
      </c>
      <c r="L10" s="3">
        <v>60.85</v>
      </c>
      <c r="M10" s="4">
        <f t="shared" si="0"/>
        <v>51.192499999999995</v>
      </c>
    </row>
    <row r="11" spans="1:13" ht="24.75" thickBot="1">
      <c r="A11" s="7">
        <v>3</v>
      </c>
      <c r="B11" s="3">
        <v>7</v>
      </c>
      <c r="C11" s="3" t="s">
        <v>21</v>
      </c>
      <c r="D11" s="3">
        <v>50</v>
      </c>
      <c r="E11" s="3">
        <v>43.12</v>
      </c>
      <c r="F11" s="3">
        <v>51.32</v>
      </c>
      <c r="G11" s="3">
        <v>29.8</v>
      </c>
      <c r="H11" s="3">
        <v>61.8</v>
      </c>
      <c r="I11" s="3">
        <v>37.5</v>
      </c>
      <c r="J11" s="3">
        <v>59.76</v>
      </c>
      <c r="K11" s="3">
        <v>44.9</v>
      </c>
      <c r="L11" s="3">
        <v>53.84</v>
      </c>
      <c r="M11" s="4">
        <f t="shared" si="0"/>
        <v>47.754999999999995</v>
      </c>
    </row>
    <row r="12" spans="1:13" ht="24.75" thickBot="1">
      <c r="A12" s="7">
        <v>6</v>
      </c>
      <c r="B12" s="3">
        <v>8</v>
      </c>
      <c r="C12" s="3" t="s">
        <v>22</v>
      </c>
      <c r="D12" s="3">
        <v>7</v>
      </c>
      <c r="E12" s="3">
        <v>56.29</v>
      </c>
      <c r="F12" s="3">
        <v>62</v>
      </c>
      <c r="G12" s="3">
        <v>28.21</v>
      </c>
      <c r="H12" s="3">
        <v>65</v>
      </c>
      <c r="I12" s="3">
        <v>50.71</v>
      </c>
      <c r="J12" s="3">
        <v>73.010000000000005</v>
      </c>
      <c r="K12" s="3">
        <v>60.71</v>
      </c>
      <c r="L12" s="3">
        <v>70.290000000000006</v>
      </c>
      <c r="M12" s="4">
        <f t="shared" si="0"/>
        <v>58.277499999999996</v>
      </c>
    </row>
    <row r="13" spans="1:13" ht="24.75" thickBot="1">
      <c r="A13" s="7">
        <v>6</v>
      </c>
      <c r="B13" s="3">
        <v>9</v>
      </c>
      <c r="C13" s="3" t="s">
        <v>23</v>
      </c>
      <c r="D13" s="3">
        <v>9</v>
      </c>
      <c r="E13" s="3">
        <v>49.11</v>
      </c>
      <c r="F13" s="3">
        <v>51.33</v>
      </c>
      <c r="G13" s="3">
        <v>29.72</v>
      </c>
      <c r="H13" s="3">
        <v>56.67</v>
      </c>
      <c r="I13" s="3">
        <v>38.61</v>
      </c>
      <c r="J13" s="3">
        <v>62.42</v>
      </c>
      <c r="K13" s="3">
        <v>46.67</v>
      </c>
      <c r="L13" s="3">
        <v>61.33</v>
      </c>
      <c r="M13" s="4">
        <f t="shared" si="0"/>
        <v>49.482500000000002</v>
      </c>
    </row>
    <row r="14" spans="1:13" ht="24.75" thickBot="1">
      <c r="A14" s="7">
        <v>3</v>
      </c>
      <c r="B14" s="3">
        <v>10</v>
      </c>
      <c r="C14" s="3" t="s">
        <v>24</v>
      </c>
      <c r="D14" s="3">
        <v>22</v>
      </c>
      <c r="E14" s="3">
        <v>50</v>
      </c>
      <c r="F14" s="3">
        <v>50.09</v>
      </c>
      <c r="G14" s="3">
        <v>35.340000000000003</v>
      </c>
      <c r="H14" s="3">
        <v>58.86</v>
      </c>
      <c r="I14" s="3">
        <v>44.77</v>
      </c>
      <c r="J14" s="3">
        <v>71.7</v>
      </c>
      <c r="K14" s="3">
        <v>45.91</v>
      </c>
      <c r="L14" s="3">
        <v>54.55</v>
      </c>
      <c r="M14" s="4">
        <f t="shared" si="0"/>
        <v>51.402500000000011</v>
      </c>
    </row>
    <row r="15" spans="1:13" ht="24.75" thickBot="1">
      <c r="A15" s="7">
        <v>3</v>
      </c>
      <c r="B15" s="3">
        <v>11</v>
      </c>
      <c r="C15" s="3" t="s">
        <v>25</v>
      </c>
      <c r="D15" s="3">
        <v>13</v>
      </c>
      <c r="E15" s="3">
        <v>46.31</v>
      </c>
      <c r="F15" s="3">
        <v>49.38</v>
      </c>
      <c r="G15" s="3">
        <v>30.96</v>
      </c>
      <c r="H15" s="3">
        <v>51.92</v>
      </c>
      <c r="I15" s="3">
        <v>36.729999999999997</v>
      </c>
      <c r="J15" s="3">
        <v>69.150000000000006</v>
      </c>
      <c r="K15" s="3">
        <v>55.77</v>
      </c>
      <c r="L15" s="3">
        <v>53.85</v>
      </c>
      <c r="M15" s="4">
        <f t="shared" si="0"/>
        <v>49.258749999999999</v>
      </c>
    </row>
    <row r="16" spans="1:13" ht="24.75" thickBot="1">
      <c r="A16" s="7">
        <v>3</v>
      </c>
      <c r="B16" s="3">
        <v>12</v>
      </c>
      <c r="C16" s="3" t="s">
        <v>26</v>
      </c>
      <c r="D16" s="3">
        <v>19</v>
      </c>
      <c r="E16" s="3">
        <v>43.68</v>
      </c>
      <c r="F16" s="3">
        <v>49.05</v>
      </c>
      <c r="G16" s="3">
        <v>27.24</v>
      </c>
      <c r="H16" s="3">
        <v>46.58</v>
      </c>
      <c r="I16" s="3">
        <v>36.32</v>
      </c>
      <c r="J16" s="3">
        <v>62.12</v>
      </c>
      <c r="K16" s="3">
        <v>46.84</v>
      </c>
      <c r="L16" s="3">
        <v>43.16</v>
      </c>
      <c r="M16" s="4">
        <f t="shared" si="0"/>
        <v>44.373749999999987</v>
      </c>
    </row>
    <row r="17" spans="1:13" ht="24.75" thickBot="1">
      <c r="A17" s="7">
        <v>2</v>
      </c>
      <c r="B17" s="3">
        <v>13</v>
      </c>
      <c r="C17" s="3" t="s">
        <v>27</v>
      </c>
      <c r="D17" s="3">
        <v>46</v>
      </c>
      <c r="E17" s="3">
        <v>39.520000000000003</v>
      </c>
      <c r="F17" s="3">
        <v>38.74</v>
      </c>
      <c r="G17" s="3">
        <v>26.58</v>
      </c>
      <c r="H17" s="3">
        <v>42.28</v>
      </c>
      <c r="I17" s="3">
        <v>27.99</v>
      </c>
      <c r="J17" s="3">
        <v>52.06</v>
      </c>
      <c r="K17" s="3">
        <v>34.57</v>
      </c>
      <c r="L17" s="3">
        <v>46.78</v>
      </c>
      <c r="M17" s="4">
        <f t="shared" si="0"/>
        <v>38.564999999999998</v>
      </c>
    </row>
    <row r="18" spans="1:13" ht="24.75" thickBot="1">
      <c r="A18" s="7">
        <v>6</v>
      </c>
      <c r="B18" s="3">
        <v>14</v>
      </c>
      <c r="C18" s="3" t="s">
        <v>28</v>
      </c>
      <c r="D18" s="3">
        <v>8</v>
      </c>
      <c r="E18" s="3">
        <v>51.75</v>
      </c>
      <c r="F18" s="3">
        <v>57.75</v>
      </c>
      <c r="G18" s="3">
        <v>35.31</v>
      </c>
      <c r="H18" s="3">
        <v>61.25</v>
      </c>
      <c r="I18" s="3">
        <v>44.38</v>
      </c>
      <c r="J18" s="3">
        <v>67.53</v>
      </c>
      <c r="K18" s="3">
        <v>53.75</v>
      </c>
      <c r="L18" s="3">
        <v>60.5</v>
      </c>
      <c r="M18" s="4">
        <f t="shared" si="0"/>
        <v>54.027500000000003</v>
      </c>
    </row>
    <row r="19" spans="1:13" ht="24.75" thickBot="1">
      <c r="A19" s="7">
        <v>2</v>
      </c>
      <c r="B19" s="3">
        <v>15</v>
      </c>
      <c r="C19" s="3" t="s">
        <v>29</v>
      </c>
      <c r="D19" s="3">
        <v>2</v>
      </c>
      <c r="E19" s="3">
        <v>48</v>
      </c>
      <c r="F19" s="3">
        <v>50</v>
      </c>
      <c r="G19" s="3">
        <v>26.25</v>
      </c>
      <c r="H19" s="3">
        <v>52.5</v>
      </c>
      <c r="I19" s="3">
        <v>32.5</v>
      </c>
      <c r="J19" s="3">
        <v>50.55</v>
      </c>
      <c r="K19" s="3">
        <v>40</v>
      </c>
      <c r="L19" s="3">
        <v>36</v>
      </c>
      <c r="M19" s="4">
        <f t="shared" si="0"/>
        <v>41.975000000000001</v>
      </c>
    </row>
    <row r="20" spans="1:13" ht="24.75" thickBot="1">
      <c r="A20" s="7">
        <v>3</v>
      </c>
      <c r="B20" s="3">
        <v>16</v>
      </c>
      <c r="C20" s="3" t="s">
        <v>30</v>
      </c>
      <c r="D20" s="3">
        <v>29</v>
      </c>
      <c r="E20" s="3">
        <v>53.1</v>
      </c>
      <c r="F20" s="3">
        <v>52.48</v>
      </c>
      <c r="G20" s="3">
        <v>36.21</v>
      </c>
      <c r="H20" s="3">
        <v>52.24</v>
      </c>
      <c r="I20" s="3">
        <v>39.4</v>
      </c>
      <c r="J20" s="3">
        <v>68.7</v>
      </c>
      <c r="K20" s="3">
        <v>47.24</v>
      </c>
      <c r="L20" s="3">
        <v>59.03</v>
      </c>
      <c r="M20" s="4">
        <f t="shared" si="0"/>
        <v>51.05</v>
      </c>
    </row>
    <row r="21" spans="1:13" ht="24.75" thickBot="1">
      <c r="A21" s="7">
        <v>5</v>
      </c>
      <c r="B21" s="3">
        <v>17</v>
      </c>
      <c r="C21" s="3" t="s">
        <v>32</v>
      </c>
      <c r="D21" s="3">
        <v>12</v>
      </c>
      <c r="E21" s="3">
        <v>47.67</v>
      </c>
      <c r="F21" s="3">
        <v>50</v>
      </c>
      <c r="G21" s="3">
        <v>31.67</v>
      </c>
      <c r="H21" s="3">
        <v>53.33</v>
      </c>
      <c r="I21" s="3">
        <v>45.63</v>
      </c>
      <c r="J21" s="3">
        <v>67.5</v>
      </c>
      <c r="K21" s="3">
        <v>51.25</v>
      </c>
      <c r="L21" s="3">
        <v>58</v>
      </c>
      <c r="M21" s="4">
        <f t="shared" si="0"/>
        <v>50.631250000000001</v>
      </c>
    </row>
    <row r="22" spans="1:13" ht="24.75" thickBot="1">
      <c r="A22" s="7">
        <v>5</v>
      </c>
      <c r="B22" s="3">
        <v>18</v>
      </c>
      <c r="C22" s="3" t="s">
        <v>31</v>
      </c>
      <c r="D22" s="3">
        <v>17</v>
      </c>
      <c r="E22" s="3">
        <v>56.35</v>
      </c>
      <c r="F22" s="3">
        <v>55.53</v>
      </c>
      <c r="G22" s="3">
        <v>31.62</v>
      </c>
      <c r="H22" s="3">
        <v>60</v>
      </c>
      <c r="I22" s="3">
        <v>41.47</v>
      </c>
      <c r="J22" s="3">
        <v>60.81</v>
      </c>
      <c r="K22" s="3">
        <v>47.94</v>
      </c>
      <c r="L22" s="3">
        <v>60</v>
      </c>
      <c r="M22" s="4">
        <f t="shared" si="0"/>
        <v>51.714999999999996</v>
      </c>
    </row>
    <row r="23" spans="1:13" ht="24.75" thickBot="1">
      <c r="A23" s="7">
        <v>3</v>
      </c>
      <c r="B23" s="3">
        <v>19</v>
      </c>
      <c r="C23" s="3" t="s">
        <v>33</v>
      </c>
      <c r="D23" s="3">
        <v>6</v>
      </c>
      <c r="E23" s="3">
        <v>48.67</v>
      </c>
      <c r="F23" s="3">
        <v>48.33</v>
      </c>
      <c r="G23" s="3">
        <v>24.17</v>
      </c>
      <c r="H23" s="3">
        <v>32.5</v>
      </c>
      <c r="I23" s="3">
        <v>33.33</v>
      </c>
      <c r="J23" s="3">
        <v>58.45</v>
      </c>
      <c r="K23" s="3">
        <v>46.67</v>
      </c>
      <c r="L23" s="3">
        <v>47.33</v>
      </c>
      <c r="M23" s="4">
        <f t="shared" si="0"/>
        <v>42.431249999999999</v>
      </c>
    </row>
    <row r="24" spans="1:13" ht="24.75" thickBot="1">
      <c r="A24" s="7">
        <v>2</v>
      </c>
      <c r="B24" s="3">
        <v>20</v>
      </c>
      <c r="C24" s="3" t="s">
        <v>34</v>
      </c>
      <c r="D24" s="3">
        <v>6</v>
      </c>
      <c r="E24" s="3">
        <v>62.33</v>
      </c>
      <c r="F24" s="3">
        <v>65.33</v>
      </c>
      <c r="G24" s="3">
        <v>39.17</v>
      </c>
      <c r="H24" s="3">
        <v>50</v>
      </c>
      <c r="I24" s="3">
        <v>47.92</v>
      </c>
      <c r="J24" s="3">
        <v>64.92</v>
      </c>
      <c r="K24" s="3">
        <v>58.33</v>
      </c>
      <c r="L24" s="3">
        <v>73.33</v>
      </c>
      <c r="M24" s="4">
        <f t="shared" si="0"/>
        <v>57.666249999999998</v>
      </c>
    </row>
    <row r="25" spans="1:13" ht="24.75" thickBot="1">
      <c r="A25" s="7">
        <v>1</v>
      </c>
      <c r="B25" s="3">
        <v>21</v>
      </c>
      <c r="C25" s="3" t="s">
        <v>35</v>
      </c>
      <c r="D25" s="3">
        <v>16</v>
      </c>
      <c r="E25" s="3">
        <v>52.63</v>
      </c>
      <c r="F25" s="3">
        <v>53.88</v>
      </c>
      <c r="G25" s="3">
        <v>35.31</v>
      </c>
      <c r="H25" s="3">
        <v>59.06</v>
      </c>
      <c r="I25" s="3">
        <v>44.06</v>
      </c>
      <c r="J25" s="3">
        <v>58.93</v>
      </c>
      <c r="K25" s="3">
        <v>47.5</v>
      </c>
      <c r="L25" s="3">
        <v>54.5</v>
      </c>
      <c r="M25" s="4">
        <f t="shared" si="0"/>
        <v>50.733750000000001</v>
      </c>
    </row>
    <row r="26" spans="1:13" ht="24.75" thickBot="1">
      <c r="A26" s="7">
        <v>1</v>
      </c>
      <c r="B26" s="3">
        <v>22</v>
      </c>
      <c r="C26" s="3" t="s">
        <v>36</v>
      </c>
      <c r="D26" s="3">
        <v>4</v>
      </c>
      <c r="E26" s="3">
        <v>57.5</v>
      </c>
      <c r="F26" s="3">
        <v>60</v>
      </c>
      <c r="G26" s="3">
        <v>36.25</v>
      </c>
      <c r="H26" s="3">
        <v>50</v>
      </c>
      <c r="I26" s="3">
        <v>41.25</v>
      </c>
      <c r="J26" s="3">
        <v>64.13</v>
      </c>
      <c r="K26" s="3">
        <v>50</v>
      </c>
      <c r="L26" s="3">
        <v>70</v>
      </c>
      <c r="M26" s="4">
        <f t="shared" si="0"/>
        <v>53.641249999999999</v>
      </c>
    </row>
    <row r="27" spans="1:13" ht="24.75" thickBot="1">
      <c r="A27" s="7">
        <v>2</v>
      </c>
      <c r="B27" s="3">
        <v>23</v>
      </c>
      <c r="C27" s="3" t="s">
        <v>37</v>
      </c>
      <c r="D27" s="3">
        <v>17</v>
      </c>
      <c r="E27" s="3">
        <v>44.94</v>
      </c>
      <c r="F27" s="3">
        <v>49.41</v>
      </c>
      <c r="G27" s="3">
        <v>30.74</v>
      </c>
      <c r="H27" s="3">
        <v>52.35</v>
      </c>
      <c r="I27" s="3">
        <v>33.97</v>
      </c>
      <c r="J27" s="3">
        <v>56.66</v>
      </c>
      <c r="K27" s="3">
        <v>43.34</v>
      </c>
      <c r="L27" s="3">
        <v>54.35</v>
      </c>
      <c r="M27" s="4">
        <f t="shared" si="0"/>
        <v>45.72</v>
      </c>
    </row>
    <row r="28" spans="1:13" ht="24.75" thickBot="1">
      <c r="A28" s="7">
        <v>1</v>
      </c>
      <c r="B28" s="3">
        <v>24</v>
      </c>
      <c r="C28" s="3" t="s">
        <v>38</v>
      </c>
      <c r="D28" s="3">
        <v>23</v>
      </c>
      <c r="E28" s="3">
        <v>48.26</v>
      </c>
      <c r="F28" s="3">
        <v>52.78</v>
      </c>
      <c r="G28" s="3">
        <v>34.24</v>
      </c>
      <c r="H28" s="3">
        <v>68.260000000000005</v>
      </c>
      <c r="I28" s="3">
        <v>43.91</v>
      </c>
      <c r="J28" s="3">
        <v>63.89</v>
      </c>
      <c r="K28" s="3">
        <v>51.09</v>
      </c>
      <c r="L28" s="3">
        <v>58.96</v>
      </c>
      <c r="M28" s="4">
        <f t="shared" si="0"/>
        <v>52.673750000000005</v>
      </c>
    </row>
    <row r="29" spans="1:13" ht="24.75" thickBot="1">
      <c r="A29" s="7">
        <v>1</v>
      </c>
      <c r="B29" s="3">
        <v>25</v>
      </c>
      <c r="C29" s="3" t="s">
        <v>39</v>
      </c>
      <c r="D29" s="3">
        <v>14</v>
      </c>
      <c r="E29" s="3">
        <v>43.57</v>
      </c>
      <c r="F29" s="3">
        <v>35.57</v>
      </c>
      <c r="G29" s="3">
        <v>36.43</v>
      </c>
      <c r="H29" s="3">
        <v>56.79</v>
      </c>
      <c r="I29" s="3">
        <v>39.11</v>
      </c>
      <c r="J29" s="3">
        <v>68.760000000000005</v>
      </c>
      <c r="K29" s="3">
        <v>47.5</v>
      </c>
      <c r="L29" s="3">
        <v>56.29</v>
      </c>
      <c r="M29" s="4">
        <f t="shared" si="0"/>
        <v>48.002499999999998</v>
      </c>
    </row>
    <row r="30" spans="1:13" ht="24.75" thickBot="1">
      <c r="A30" s="7">
        <v>1</v>
      </c>
      <c r="B30" s="3">
        <v>26</v>
      </c>
      <c r="C30" s="3" t="s">
        <v>40</v>
      </c>
      <c r="D30" s="3">
        <v>1</v>
      </c>
      <c r="E30" s="3">
        <v>58</v>
      </c>
      <c r="F30" s="3">
        <v>56</v>
      </c>
      <c r="G30" s="3">
        <v>65</v>
      </c>
      <c r="H30" s="3">
        <v>80</v>
      </c>
      <c r="I30" s="3">
        <v>42.5</v>
      </c>
      <c r="J30" s="3">
        <v>71.2</v>
      </c>
      <c r="K30" s="3">
        <v>65</v>
      </c>
      <c r="L30" s="3">
        <v>60</v>
      </c>
      <c r="M30" s="4">
        <f t="shared" si="0"/>
        <v>62.212499999999999</v>
      </c>
    </row>
    <row r="31" spans="1:13" ht="24.75" thickBot="1">
      <c r="A31" s="7">
        <v>1</v>
      </c>
      <c r="B31" s="3">
        <v>27</v>
      </c>
      <c r="C31" s="3" t="s">
        <v>41</v>
      </c>
      <c r="D31" s="3">
        <v>2</v>
      </c>
      <c r="E31" s="3">
        <v>53</v>
      </c>
      <c r="F31" s="3">
        <v>54</v>
      </c>
      <c r="G31" s="3">
        <v>25</v>
      </c>
      <c r="H31" s="3">
        <v>47.5</v>
      </c>
      <c r="I31" s="3">
        <v>46.25</v>
      </c>
      <c r="J31" s="3">
        <v>54.3</v>
      </c>
      <c r="K31" s="3">
        <v>47.5</v>
      </c>
      <c r="L31" s="3">
        <v>56</v>
      </c>
      <c r="M31" s="4">
        <f t="shared" si="0"/>
        <v>47.943750000000001</v>
      </c>
    </row>
    <row r="32" spans="1:13" ht="24.75" thickBot="1">
      <c r="A32" s="7">
        <v>1</v>
      </c>
      <c r="B32" s="3">
        <v>28</v>
      </c>
      <c r="C32" s="3" t="s">
        <v>42</v>
      </c>
      <c r="D32" s="3">
        <v>12</v>
      </c>
      <c r="E32" s="3">
        <v>56.67</v>
      </c>
      <c r="F32" s="3">
        <v>58.33</v>
      </c>
      <c r="G32" s="3">
        <v>28.33</v>
      </c>
      <c r="H32" s="3">
        <v>50.42</v>
      </c>
      <c r="I32" s="3">
        <v>43.13</v>
      </c>
      <c r="J32" s="3">
        <v>71.13</v>
      </c>
      <c r="K32" s="3">
        <v>56.25</v>
      </c>
      <c r="L32" s="3">
        <v>58.67</v>
      </c>
      <c r="M32" s="4">
        <f t="shared" si="0"/>
        <v>52.866250000000001</v>
      </c>
    </row>
    <row r="33" spans="1:13" ht="24.75" thickBot="1">
      <c r="A33" s="7">
        <v>1</v>
      </c>
      <c r="B33" s="3">
        <v>29</v>
      </c>
      <c r="C33" s="3" t="s">
        <v>43</v>
      </c>
      <c r="D33" s="3">
        <v>5</v>
      </c>
      <c r="E33" s="3">
        <v>45.6</v>
      </c>
      <c r="F33" s="3">
        <v>48</v>
      </c>
      <c r="G33" s="3">
        <v>28.5</v>
      </c>
      <c r="H33" s="3">
        <v>39</v>
      </c>
      <c r="I33" s="3">
        <v>34</v>
      </c>
      <c r="J33" s="3">
        <v>68.92</v>
      </c>
      <c r="K33" s="3">
        <v>43</v>
      </c>
      <c r="L33" s="3">
        <v>54.4</v>
      </c>
      <c r="M33" s="4">
        <f t="shared" si="0"/>
        <v>45.177499999999995</v>
      </c>
    </row>
    <row r="34" spans="1:13" ht="24.75" thickBot="1">
      <c r="A34" s="7">
        <v>1</v>
      </c>
      <c r="B34" s="3">
        <v>30</v>
      </c>
      <c r="C34" s="3" t="s">
        <v>44</v>
      </c>
      <c r="D34" s="3">
        <v>10</v>
      </c>
      <c r="E34" s="3">
        <v>47.2</v>
      </c>
      <c r="F34" s="3">
        <v>58.8</v>
      </c>
      <c r="G34" s="3">
        <v>39</v>
      </c>
      <c r="H34" s="3">
        <v>61</v>
      </c>
      <c r="I34" s="3">
        <v>43.25</v>
      </c>
      <c r="J34" s="3">
        <v>68.34</v>
      </c>
      <c r="K34" s="3">
        <v>54</v>
      </c>
      <c r="L34" s="3">
        <v>59.2</v>
      </c>
      <c r="M34" s="4">
        <f t="shared" si="0"/>
        <v>53.848750000000003</v>
      </c>
    </row>
    <row r="35" spans="1:13" ht="24.75" thickBot="1">
      <c r="A35" s="7">
        <v>1</v>
      </c>
      <c r="B35" s="3">
        <v>31</v>
      </c>
      <c r="C35" s="3" t="s">
        <v>45</v>
      </c>
      <c r="D35" s="3">
        <v>8</v>
      </c>
      <c r="E35" s="3">
        <v>52</v>
      </c>
      <c r="F35" s="3">
        <v>55.25</v>
      </c>
      <c r="G35" s="3">
        <v>33.44</v>
      </c>
      <c r="H35" s="3">
        <v>53.13</v>
      </c>
      <c r="I35" s="3">
        <v>43.13</v>
      </c>
      <c r="J35" s="3">
        <v>64.510000000000005</v>
      </c>
      <c r="K35" s="3">
        <v>50.63</v>
      </c>
      <c r="L35" s="3">
        <v>55.5</v>
      </c>
      <c r="M35" s="4">
        <f t="shared" si="0"/>
        <v>50.948749999999997</v>
      </c>
    </row>
    <row r="36" spans="1:13" ht="24.75" thickBot="1">
      <c r="A36" s="7">
        <v>1</v>
      </c>
      <c r="B36" s="3">
        <v>32</v>
      </c>
      <c r="C36" s="3" t="s">
        <v>46</v>
      </c>
      <c r="D36" s="3">
        <v>5</v>
      </c>
      <c r="E36" s="3">
        <v>48</v>
      </c>
      <c r="F36" s="3">
        <v>51.6</v>
      </c>
      <c r="G36" s="3">
        <v>29</v>
      </c>
      <c r="H36" s="3">
        <v>59</v>
      </c>
      <c r="I36" s="3">
        <v>54.5</v>
      </c>
      <c r="J36" s="3">
        <v>60.22</v>
      </c>
      <c r="K36" s="3">
        <v>34</v>
      </c>
      <c r="L36" s="3">
        <v>49.6</v>
      </c>
      <c r="M36" s="4">
        <f t="shared" si="0"/>
        <v>48.24</v>
      </c>
    </row>
    <row r="37" spans="1:13" ht="24.75" thickBot="1">
      <c r="A37" s="7">
        <v>4</v>
      </c>
      <c r="B37" s="3">
        <v>33</v>
      </c>
      <c r="C37" s="3" t="s">
        <v>47</v>
      </c>
      <c r="D37" s="3">
        <v>32</v>
      </c>
      <c r="E37" s="3">
        <v>54.94</v>
      </c>
      <c r="F37" s="3">
        <v>31.5</v>
      </c>
      <c r="G37" s="3">
        <v>36.090000000000003</v>
      </c>
      <c r="H37" s="3">
        <v>47.03</v>
      </c>
      <c r="I37" s="3">
        <v>48.44</v>
      </c>
      <c r="J37" s="3">
        <v>61.37</v>
      </c>
      <c r="K37" s="3">
        <v>47.66</v>
      </c>
      <c r="L37" s="3">
        <v>54.25</v>
      </c>
      <c r="M37" s="4">
        <f t="shared" ref="M37:M68" si="1">(E37+F37+G37+H37+I37+J37+K37+L37)/8</f>
        <v>47.66</v>
      </c>
    </row>
    <row r="38" spans="1:13" ht="24.75" thickBot="1">
      <c r="A38" s="7">
        <v>4</v>
      </c>
      <c r="B38" s="3">
        <v>34</v>
      </c>
      <c r="C38" s="3" t="s">
        <v>48</v>
      </c>
      <c r="D38" s="3">
        <v>15</v>
      </c>
      <c r="E38" s="3">
        <v>46.4</v>
      </c>
      <c r="F38" s="3">
        <v>52.27</v>
      </c>
      <c r="G38" s="3">
        <v>35.83</v>
      </c>
      <c r="H38" s="3">
        <v>54.33</v>
      </c>
      <c r="I38" s="3">
        <v>39.67</v>
      </c>
      <c r="J38" s="3">
        <v>62.53</v>
      </c>
      <c r="K38" s="3">
        <v>46.67</v>
      </c>
      <c r="L38" s="3">
        <v>52.53</v>
      </c>
      <c r="M38" s="4">
        <f t="shared" si="1"/>
        <v>48.778750000000002</v>
      </c>
    </row>
    <row r="39" spans="1:13" ht="24.75" thickBot="1">
      <c r="A39" s="7">
        <v>4</v>
      </c>
      <c r="B39" s="3">
        <v>35</v>
      </c>
      <c r="C39" s="3" t="s">
        <v>49</v>
      </c>
      <c r="D39" s="3">
        <v>3</v>
      </c>
      <c r="E39" s="3">
        <v>55.33</v>
      </c>
      <c r="F39" s="3">
        <v>44.67</v>
      </c>
      <c r="G39" s="3">
        <v>20</v>
      </c>
      <c r="H39" s="3">
        <v>58.33</v>
      </c>
      <c r="I39" s="3">
        <v>30.83</v>
      </c>
      <c r="J39" s="3">
        <v>57.53</v>
      </c>
      <c r="K39" s="3">
        <v>41.67</v>
      </c>
      <c r="L39" s="3">
        <v>48</v>
      </c>
      <c r="M39" s="4">
        <f t="shared" si="1"/>
        <v>44.544999999999995</v>
      </c>
    </row>
    <row r="40" spans="1:13" ht="24.75" thickBot="1">
      <c r="A40" s="7">
        <v>3</v>
      </c>
      <c r="B40" s="3">
        <v>36</v>
      </c>
      <c r="C40" s="3" t="s">
        <v>50</v>
      </c>
      <c r="D40" s="3">
        <v>12</v>
      </c>
      <c r="E40" s="3">
        <v>45.67</v>
      </c>
      <c r="F40" s="3">
        <v>52.83</v>
      </c>
      <c r="G40" s="3">
        <v>30</v>
      </c>
      <c r="H40" s="3">
        <v>52.08</v>
      </c>
      <c r="I40" s="3">
        <v>44.17</v>
      </c>
      <c r="J40" s="3">
        <v>57.67</v>
      </c>
      <c r="K40" s="3">
        <v>52.5</v>
      </c>
      <c r="L40" s="3">
        <v>66</v>
      </c>
      <c r="M40" s="4">
        <f t="shared" si="1"/>
        <v>50.115000000000002</v>
      </c>
    </row>
    <row r="41" spans="1:13" ht="24.75" thickBot="1">
      <c r="A41" s="7">
        <v>5</v>
      </c>
      <c r="B41" s="3">
        <v>37</v>
      </c>
      <c r="C41" s="3" t="s">
        <v>51</v>
      </c>
      <c r="D41" s="3">
        <v>12</v>
      </c>
      <c r="E41" s="3">
        <v>51.17</v>
      </c>
      <c r="F41" s="3">
        <v>52.33</v>
      </c>
      <c r="G41" s="3">
        <v>34.380000000000003</v>
      </c>
      <c r="H41" s="3">
        <v>57.92</v>
      </c>
      <c r="I41" s="3">
        <v>32.71</v>
      </c>
      <c r="J41" s="3">
        <v>52.1</v>
      </c>
      <c r="K41" s="3">
        <v>47.08</v>
      </c>
      <c r="L41" s="3">
        <v>52</v>
      </c>
      <c r="M41" s="4">
        <f t="shared" si="1"/>
        <v>47.46125</v>
      </c>
    </row>
    <row r="42" spans="1:13" ht="24.75" thickBot="1">
      <c r="A42" s="7">
        <v>4</v>
      </c>
      <c r="B42" s="3">
        <v>38</v>
      </c>
      <c r="C42" s="3" t="s">
        <v>52</v>
      </c>
      <c r="D42" s="3">
        <v>7</v>
      </c>
      <c r="E42" s="3">
        <v>45.71</v>
      </c>
      <c r="F42" s="3">
        <v>56.57</v>
      </c>
      <c r="G42" s="3">
        <v>37.86</v>
      </c>
      <c r="H42" s="3">
        <v>52.86</v>
      </c>
      <c r="I42" s="3">
        <v>36.79</v>
      </c>
      <c r="J42" s="3">
        <v>57.14</v>
      </c>
      <c r="K42" s="3">
        <v>59.29</v>
      </c>
      <c r="L42" s="3">
        <v>53.71</v>
      </c>
      <c r="M42" s="4">
        <f t="shared" si="1"/>
        <v>49.991250000000001</v>
      </c>
    </row>
    <row r="43" spans="1:13" ht="24.75" thickBot="1">
      <c r="A43" s="7">
        <v>3</v>
      </c>
      <c r="B43" s="3">
        <v>39</v>
      </c>
      <c r="C43" s="3" t="s">
        <v>53</v>
      </c>
      <c r="D43" s="3">
        <v>5</v>
      </c>
      <c r="E43" s="3">
        <v>48.4</v>
      </c>
      <c r="F43" s="3">
        <v>55.2</v>
      </c>
      <c r="G43" s="3">
        <v>26</v>
      </c>
      <c r="H43" s="3">
        <v>49</v>
      </c>
      <c r="I43" s="3">
        <v>44</v>
      </c>
      <c r="J43" s="3">
        <v>63</v>
      </c>
      <c r="K43" s="3">
        <v>44</v>
      </c>
      <c r="L43" s="3">
        <v>60</v>
      </c>
      <c r="M43" s="4">
        <f t="shared" si="1"/>
        <v>48.7</v>
      </c>
    </row>
    <row r="44" spans="1:13" ht="24.75" thickBot="1">
      <c r="A44" s="7">
        <v>2</v>
      </c>
      <c r="B44" s="3">
        <v>40</v>
      </c>
      <c r="C44" s="3" t="s">
        <v>54</v>
      </c>
      <c r="D44" s="3">
        <v>5</v>
      </c>
      <c r="E44" s="3">
        <v>51.6</v>
      </c>
      <c r="F44" s="3">
        <v>54</v>
      </c>
      <c r="G44" s="3">
        <v>35.5</v>
      </c>
      <c r="H44" s="3">
        <v>51</v>
      </c>
      <c r="I44" s="3">
        <v>45.5</v>
      </c>
      <c r="J44" s="3">
        <v>64.38</v>
      </c>
      <c r="K44" s="3">
        <v>47</v>
      </c>
      <c r="L44" s="3">
        <v>50.4</v>
      </c>
      <c r="M44" s="4">
        <f t="shared" si="1"/>
        <v>49.922499999999999</v>
      </c>
    </row>
    <row r="45" spans="1:13" ht="48.75" thickBot="1">
      <c r="A45" s="7">
        <v>4</v>
      </c>
      <c r="B45" s="3">
        <v>41</v>
      </c>
      <c r="C45" s="3" t="s">
        <v>55</v>
      </c>
      <c r="D45" s="3">
        <v>10</v>
      </c>
      <c r="E45" s="3">
        <v>42.2</v>
      </c>
      <c r="F45" s="3">
        <v>41.6</v>
      </c>
      <c r="G45" s="3">
        <v>24.75</v>
      </c>
      <c r="H45" s="3">
        <v>36</v>
      </c>
      <c r="I45" s="3">
        <v>28.5</v>
      </c>
      <c r="J45" s="3">
        <v>51.36</v>
      </c>
      <c r="K45" s="3">
        <v>44</v>
      </c>
      <c r="L45" s="3">
        <v>49.6</v>
      </c>
      <c r="M45" s="4">
        <f t="shared" si="1"/>
        <v>39.751250000000006</v>
      </c>
    </row>
    <row r="46" spans="1:13" ht="24.75" thickBot="1">
      <c r="A46" s="7">
        <v>1</v>
      </c>
      <c r="B46" s="3">
        <v>42</v>
      </c>
      <c r="C46" s="3" t="s">
        <v>56</v>
      </c>
      <c r="D46" s="3">
        <v>19</v>
      </c>
      <c r="E46" s="3">
        <v>60.95</v>
      </c>
      <c r="F46" s="3">
        <v>61.05</v>
      </c>
      <c r="G46" s="3">
        <v>37.11</v>
      </c>
      <c r="H46" s="3">
        <v>61.05</v>
      </c>
      <c r="I46" s="3">
        <v>51.97</v>
      </c>
      <c r="J46" s="3">
        <v>65.69</v>
      </c>
      <c r="K46" s="3">
        <v>56.05</v>
      </c>
      <c r="L46" s="3">
        <v>65.260000000000005</v>
      </c>
      <c r="M46" s="4">
        <f t="shared" si="1"/>
        <v>57.391249999999999</v>
      </c>
    </row>
    <row r="47" spans="1:13" ht="24.75" thickBot="1">
      <c r="A47" s="7">
        <v>4</v>
      </c>
      <c r="B47" s="3">
        <v>43</v>
      </c>
      <c r="C47" s="3" t="s">
        <v>57</v>
      </c>
      <c r="D47" s="3">
        <v>10</v>
      </c>
      <c r="E47" s="3">
        <v>44.8</v>
      </c>
      <c r="F47" s="3">
        <v>38</v>
      </c>
      <c r="G47" s="3">
        <v>20</v>
      </c>
      <c r="H47" s="3">
        <v>40</v>
      </c>
      <c r="I47" s="3">
        <v>39</v>
      </c>
      <c r="J47" s="3">
        <v>64.209999999999994</v>
      </c>
      <c r="K47" s="3">
        <v>44</v>
      </c>
      <c r="L47" s="3">
        <v>57.6</v>
      </c>
      <c r="M47" s="4">
        <f t="shared" si="1"/>
        <v>43.451250000000002</v>
      </c>
    </row>
    <row r="48" spans="1:13" ht="24.75" thickBot="1">
      <c r="A48" s="7">
        <v>4</v>
      </c>
      <c r="B48" s="3">
        <v>44</v>
      </c>
      <c r="C48" s="3" t="s">
        <v>58</v>
      </c>
      <c r="D48" s="3">
        <v>4</v>
      </c>
      <c r="E48" s="3">
        <v>51</v>
      </c>
      <c r="F48" s="3">
        <v>48</v>
      </c>
      <c r="G48" s="3">
        <v>25.63</v>
      </c>
      <c r="H48" s="3">
        <v>41.25</v>
      </c>
      <c r="I48" s="3">
        <v>35.630000000000003</v>
      </c>
      <c r="J48" s="3">
        <v>50</v>
      </c>
      <c r="K48" s="3">
        <v>36.25</v>
      </c>
      <c r="L48" s="3">
        <v>45</v>
      </c>
      <c r="M48" s="4">
        <f t="shared" si="1"/>
        <v>41.594999999999999</v>
      </c>
    </row>
    <row r="49" spans="1:13" ht="24.75" thickBot="1">
      <c r="A49" s="7">
        <v>2</v>
      </c>
      <c r="B49" s="3">
        <v>45</v>
      </c>
      <c r="C49" s="3" t="s">
        <v>59</v>
      </c>
      <c r="D49" s="3">
        <v>6</v>
      </c>
      <c r="E49" s="3">
        <v>40</v>
      </c>
      <c r="F49" s="3">
        <v>49</v>
      </c>
      <c r="G49" s="3">
        <v>21.67</v>
      </c>
      <c r="H49" s="3">
        <v>33.33</v>
      </c>
      <c r="I49" s="3">
        <v>32.08</v>
      </c>
      <c r="J49" s="3">
        <v>55.58</v>
      </c>
      <c r="K49" s="3">
        <v>35.83</v>
      </c>
      <c r="L49" s="3">
        <v>50</v>
      </c>
      <c r="M49" s="4">
        <f t="shared" si="1"/>
        <v>39.686249999999994</v>
      </c>
    </row>
    <row r="50" spans="1:13" ht="24.75" thickBot="1">
      <c r="A50" s="7">
        <v>5</v>
      </c>
      <c r="B50" s="3">
        <v>46</v>
      </c>
      <c r="C50" s="3" t="s">
        <v>60</v>
      </c>
      <c r="D50" s="3">
        <v>11</v>
      </c>
      <c r="E50" s="3">
        <v>56.55</v>
      </c>
      <c r="F50" s="3">
        <v>56.91</v>
      </c>
      <c r="G50" s="3">
        <v>35.450000000000003</v>
      </c>
      <c r="H50" s="3">
        <v>70.45</v>
      </c>
      <c r="I50" s="3">
        <v>55.91</v>
      </c>
      <c r="J50" s="3">
        <v>67.42</v>
      </c>
      <c r="K50" s="3">
        <v>50.45</v>
      </c>
      <c r="L50" s="3">
        <v>58.55</v>
      </c>
      <c r="M50" s="4">
        <f t="shared" si="1"/>
        <v>56.46125</v>
      </c>
    </row>
    <row r="51" spans="1:13" ht="24.75" thickBot="1">
      <c r="A51" s="7">
        <v>5</v>
      </c>
      <c r="B51" s="3">
        <v>47</v>
      </c>
      <c r="C51" s="3" t="s">
        <v>61</v>
      </c>
      <c r="D51" s="3">
        <v>8</v>
      </c>
      <c r="E51" s="3">
        <v>58.5</v>
      </c>
      <c r="F51" s="3">
        <v>62</v>
      </c>
      <c r="G51" s="3">
        <v>44.69</v>
      </c>
      <c r="H51" s="3">
        <v>70.63</v>
      </c>
      <c r="I51" s="3">
        <v>42.81</v>
      </c>
      <c r="J51" s="3">
        <v>63.79</v>
      </c>
      <c r="K51" s="3">
        <v>61.25</v>
      </c>
      <c r="L51" s="3">
        <v>67.5</v>
      </c>
      <c r="M51" s="4">
        <f t="shared" si="1"/>
        <v>58.896250000000002</v>
      </c>
    </row>
    <row r="52" spans="1:13" ht="24.75" thickBot="1">
      <c r="A52" s="7">
        <v>5</v>
      </c>
      <c r="B52" s="3">
        <v>48</v>
      </c>
      <c r="C52" s="3" t="s">
        <v>62</v>
      </c>
      <c r="D52" s="3">
        <v>10</v>
      </c>
      <c r="E52" s="3">
        <v>44.2</v>
      </c>
      <c r="F52" s="3">
        <v>45.2</v>
      </c>
      <c r="G52" s="3">
        <v>29.75</v>
      </c>
      <c r="H52" s="3">
        <v>49.5</v>
      </c>
      <c r="I52" s="3">
        <v>39.75</v>
      </c>
      <c r="J52" s="3">
        <v>61.11</v>
      </c>
      <c r="K52" s="3">
        <v>48</v>
      </c>
      <c r="L52" s="3">
        <v>51.6</v>
      </c>
      <c r="M52" s="4">
        <f t="shared" si="1"/>
        <v>46.138750000000002</v>
      </c>
    </row>
    <row r="53" spans="1:13" ht="24.75" thickBot="1">
      <c r="A53" s="7">
        <v>5</v>
      </c>
      <c r="B53" s="3">
        <v>49</v>
      </c>
      <c r="C53" s="3" t="s">
        <v>63</v>
      </c>
      <c r="D53" s="3">
        <v>6</v>
      </c>
      <c r="E53" s="3">
        <v>56.33</v>
      </c>
      <c r="F53" s="3">
        <v>64.67</v>
      </c>
      <c r="G53" s="3">
        <v>48.33</v>
      </c>
      <c r="H53" s="3">
        <v>65.83</v>
      </c>
      <c r="I53" s="3">
        <v>51.25</v>
      </c>
      <c r="J53" s="3">
        <v>65.930000000000007</v>
      </c>
      <c r="K53" s="3">
        <v>51.67</v>
      </c>
      <c r="L53" s="3">
        <v>68</v>
      </c>
      <c r="M53" s="4">
        <f t="shared" si="1"/>
        <v>59.001249999999999</v>
      </c>
    </row>
    <row r="54" spans="1:13" ht="24.75" thickBot="1">
      <c r="A54" s="7">
        <v>4</v>
      </c>
      <c r="B54" s="3">
        <v>50</v>
      </c>
      <c r="C54" s="3" t="s">
        <v>64</v>
      </c>
      <c r="D54" s="3">
        <v>22</v>
      </c>
      <c r="E54" s="3">
        <v>42.18</v>
      </c>
      <c r="F54" s="3">
        <v>45.36</v>
      </c>
      <c r="G54" s="3">
        <v>27.27</v>
      </c>
      <c r="H54" s="3">
        <v>47.27</v>
      </c>
      <c r="I54" s="3">
        <v>28.98</v>
      </c>
      <c r="J54" s="3">
        <v>51.71</v>
      </c>
      <c r="K54" s="3">
        <v>39.090000000000003</v>
      </c>
      <c r="L54" s="3">
        <v>41.64</v>
      </c>
      <c r="M54" s="4">
        <f t="shared" si="1"/>
        <v>40.4375</v>
      </c>
    </row>
    <row r="55" spans="1:13" ht="24.75" thickBot="1">
      <c r="A55" s="7">
        <v>4</v>
      </c>
      <c r="B55" s="3">
        <v>51</v>
      </c>
      <c r="C55" s="3" t="s">
        <v>65</v>
      </c>
      <c r="D55" s="3">
        <v>8</v>
      </c>
      <c r="E55" s="3">
        <v>47</v>
      </c>
      <c r="F55" s="3">
        <v>50.25</v>
      </c>
      <c r="G55" s="3">
        <v>21.88</v>
      </c>
      <c r="H55" s="3">
        <v>40</v>
      </c>
      <c r="I55" s="3">
        <v>28.13</v>
      </c>
      <c r="J55" s="3">
        <v>55.85</v>
      </c>
      <c r="K55" s="3">
        <v>39.380000000000003</v>
      </c>
      <c r="L55" s="3">
        <v>43</v>
      </c>
      <c r="M55" s="4">
        <f t="shared" si="1"/>
        <v>40.686250000000001</v>
      </c>
    </row>
    <row r="56" spans="1:13" ht="24.75" thickBot="1">
      <c r="A56" s="7">
        <v>1</v>
      </c>
      <c r="B56" s="3">
        <v>52</v>
      </c>
      <c r="C56" s="3" t="s">
        <v>66</v>
      </c>
      <c r="D56" s="3">
        <v>10</v>
      </c>
      <c r="E56" s="3">
        <v>45</v>
      </c>
      <c r="F56" s="3">
        <v>54.8</v>
      </c>
      <c r="G56" s="3">
        <v>51.25</v>
      </c>
      <c r="H56" s="3">
        <v>52.5</v>
      </c>
      <c r="I56" s="3">
        <v>45.75</v>
      </c>
      <c r="J56" s="3">
        <v>65.819999999999993</v>
      </c>
      <c r="K56" s="3">
        <v>49.5</v>
      </c>
      <c r="L56" s="3">
        <v>61.6</v>
      </c>
      <c r="M56" s="4">
        <f t="shared" si="1"/>
        <v>53.277500000000003</v>
      </c>
    </row>
    <row r="57" spans="1:13" ht="24.75" thickBot="1">
      <c r="A57" s="7">
        <v>1</v>
      </c>
      <c r="B57" s="3">
        <v>53</v>
      </c>
      <c r="C57" s="3" t="s">
        <v>67</v>
      </c>
      <c r="D57" s="3">
        <v>2</v>
      </c>
      <c r="E57" s="3">
        <v>49</v>
      </c>
      <c r="F57" s="3">
        <v>51</v>
      </c>
      <c r="G57" s="3">
        <v>22.5</v>
      </c>
      <c r="H57" s="3">
        <v>35</v>
      </c>
      <c r="I57" s="3">
        <v>42.5</v>
      </c>
      <c r="J57" s="3">
        <v>69.95</v>
      </c>
      <c r="K57" s="3">
        <v>50</v>
      </c>
      <c r="L57" s="3">
        <v>64</v>
      </c>
      <c r="M57" s="4">
        <f t="shared" si="1"/>
        <v>47.993749999999999</v>
      </c>
    </row>
    <row r="58" spans="1:13" ht="24.75" thickBot="1">
      <c r="A58" s="7">
        <v>4</v>
      </c>
      <c r="B58" s="3">
        <v>54</v>
      </c>
      <c r="C58" s="3" t="s">
        <v>68</v>
      </c>
      <c r="D58" s="3">
        <v>13</v>
      </c>
      <c r="E58" s="3">
        <v>47.69</v>
      </c>
      <c r="F58" s="3">
        <v>49.08</v>
      </c>
      <c r="G58" s="3">
        <v>24.23</v>
      </c>
      <c r="H58" s="3">
        <v>71.150000000000006</v>
      </c>
      <c r="I58" s="3">
        <v>44.04</v>
      </c>
      <c r="J58" s="3">
        <v>56.52</v>
      </c>
      <c r="K58" s="3">
        <v>41.54</v>
      </c>
      <c r="L58" s="3">
        <v>44.92</v>
      </c>
      <c r="M58" s="4">
        <f t="shared" si="1"/>
        <v>47.396250000000002</v>
      </c>
    </row>
    <row r="59" spans="1:13" ht="24.75" thickBot="1">
      <c r="A59" s="7">
        <v>1</v>
      </c>
      <c r="B59" s="3">
        <v>55</v>
      </c>
      <c r="C59" s="3" t="s">
        <v>69</v>
      </c>
      <c r="D59" s="3">
        <v>18</v>
      </c>
      <c r="E59" s="3">
        <v>48</v>
      </c>
      <c r="F59" s="3">
        <v>54.33</v>
      </c>
      <c r="G59" s="3">
        <v>27.22</v>
      </c>
      <c r="H59" s="3">
        <v>51.94</v>
      </c>
      <c r="I59" s="3">
        <v>33.61</v>
      </c>
      <c r="J59" s="3">
        <v>65.06</v>
      </c>
      <c r="K59" s="3">
        <v>50.28</v>
      </c>
      <c r="L59" s="3">
        <v>64</v>
      </c>
      <c r="M59" s="4">
        <f t="shared" si="1"/>
        <v>49.305000000000007</v>
      </c>
    </row>
    <row r="60" spans="1:13" ht="24.75" thickBot="1">
      <c r="A60" s="7">
        <v>6</v>
      </c>
      <c r="B60" s="3">
        <v>56</v>
      </c>
      <c r="C60" s="3" t="s">
        <v>70</v>
      </c>
      <c r="D60" s="3">
        <v>7</v>
      </c>
      <c r="E60" s="3">
        <v>44.86</v>
      </c>
      <c r="F60" s="3">
        <v>53.71</v>
      </c>
      <c r="G60" s="3">
        <v>35</v>
      </c>
      <c r="H60" s="3">
        <v>56.43</v>
      </c>
      <c r="I60" s="3">
        <v>34.29</v>
      </c>
      <c r="J60" s="3">
        <v>67.2</v>
      </c>
      <c r="K60" s="3">
        <v>47.86</v>
      </c>
      <c r="L60" s="3">
        <v>60.57</v>
      </c>
      <c r="M60" s="4">
        <f t="shared" si="1"/>
        <v>49.99</v>
      </c>
    </row>
    <row r="61" spans="1:13" ht="24.75" thickBot="1">
      <c r="A61" s="7">
        <v>2</v>
      </c>
      <c r="B61" s="3">
        <v>57</v>
      </c>
      <c r="C61" s="3" t="s">
        <v>71</v>
      </c>
      <c r="D61" s="3">
        <v>16</v>
      </c>
      <c r="E61" s="3">
        <v>46.88</v>
      </c>
      <c r="F61" s="3">
        <v>47.63</v>
      </c>
      <c r="G61" s="3">
        <v>27.19</v>
      </c>
      <c r="H61" s="3">
        <v>48.75</v>
      </c>
      <c r="I61" s="3">
        <v>34.06</v>
      </c>
      <c r="J61" s="3">
        <v>54.16</v>
      </c>
      <c r="K61" s="3">
        <v>43.75</v>
      </c>
      <c r="L61" s="3">
        <v>48.5</v>
      </c>
      <c r="M61" s="4">
        <f t="shared" si="1"/>
        <v>43.864999999999995</v>
      </c>
    </row>
    <row r="62" spans="1:13" ht="24.75" thickBot="1">
      <c r="A62" s="7">
        <v>5</v>
      </c>
      <c r="B62" s="3">
        <v>58</v>
      </c>
      <c r="C62" s="3" t="s">
        <v>72</v>
      </c>
      <c r="D62" s="3">
        <v>12</v>
      </c>
      <c r="E62" s="3">
        <v>62.17</v>
      </c>
      <c r="F62" s="3">
        <v>55.5</v>
      </c>
      <c r="G62" s="3">
        <v>48.75</v>
      </c>
      <c r="H62" s="3">
        <v>63.75</v>
      </c>
      <c r="I62" s="3">
        <v>47.71</v>
      </c>
      <c r="J62" s="3">
        <v>74.19</v>
      </c>
      <c r="K62" s="3">
        <v>60.42</v>
      </c>
      <c r="L62" s="3">
        <v>71.67</v>
      </c>
      <c r="M62" s="4">
        <f t="shared" si="1"/>
        <v>60.52</v>
      </c>
    </row>
    <row r="63" spans="1:13" ht="24.75" thickBot="1">
      <c r="A63" s="7">
        <v>5</v>
      </c>
      <c r="B63" s="3">
        <v>59</v>
      </c>
      <c r="C63" s="3" t="s">
        <v>73</v>
      </c>
      <c r="D63" s="3">
        <v>9</v>
      </c>
      <c r="E63" s="3">
        <v>57.78</v>
      </c>
      <c r="F63" s="3">
        <v>57.33</v>
      </c>
      <c r="G63" s="3">
        <v>28.89</v>
      </c>
      <c r="H63" s="3">
        <v>77.22</v>
      </c>
      <c r="I63" s="3">
        <v>48.61</v>
      </c>
      <c r="J63" s="3">
        <v>64.94</v>
      </c>
      <c r="K63" s="3">
        <v>60</v>
      </c>
      <c r="L63" s="3">
        <v>65.78</v>
      </c>
      <c r="M63" s="4">
        <f t="shared" si="1"/>
        <v>57.568749999999994</v>
      </c>
    </row>
    <row r="64" spans="1:13" ht="24.75" thickBot="1">
      <c r="A64" s="7">
        <v>5</v>
      </c>
      <c r="B64" s="3">
        <v>60</v>
      </c>
      <c r="C64" s="3" t="s">
        <v>74</v>
      </c>
      <c r="D64" s="3">
        <v>16</v>
      </c>
      <c r="E64" s="3">
        <v>43.38</v>
      </c>
      <c r="F64" s="3">
        <v>41.88</v>
      </c>
      <c r="G64" s="3">
        <v>40.630000000000003</v>
      </c>
      <c r="H64" s="3">
        <v>52.5</v>
      </c>
      <c r="I64" s="3">
        <v>41.88</v>
      </c>
      <c r="J64" s="3">
        <v>61.14</v>
      </c>
      <c r="K64" s="3">
        <v>45</v>
      </c>
      <c r="L64" s="3">
        <v>52.75</v>
      </c>
      <c r="M64" s="4">
        <f t="shared" si="1"/>
        <v>47.395000000000003</v>
      </c>
    </row>
    <row r="65" spans="1:13" ht="24.75" thickBot="1">
      <c r="A65" s="7">
        <v>2</v>
      </c>
      <c r="B65" s="3">
        <v>61</v>
      </c>
      <c r="C65" s="3" t="s">
        <v>75</v>
      </c>
      <c r="D65" s="3">
        <v>9</v>
      </c>
      <c r="E65" s="3">
        <v>46.67</v>
      </c>
      <c r="F65" s="3">
        <v>52.89</v>
      </c>
      <c r="G65" s="3">
        <v>31.94</v>
      </c>
      <c r="H65" s="3">
        <v>41.67</v>
      </c>
      <c r="I65" s="3">
        <v>39.17</v>
      </c>
      <c r="J65" s="3">
        <v>54.79</v>
      </c>
      <c r="K65" s="3">
        <v>45</v>
      </c>
      <c r="L65" s="3">
        <v>48.89</v>
      </c>
      <c r="M65" s="4">
        <f t="shared" si="1"/>
        <v>45.127500000000005</v>
      </c>
    </row>
    <row r="66" spans="1:13" ht="24.75" thickBot="1">
      <c r="A66" s="7">
        <v>2</v>
      </c>
      <c r="B66" s="3">
        <v>62</v>
      </c>
      <c r="C66" s="3" t="s">
        <v>76</v>
      </c>
      <c r="D66" s="3">
        <v>12</v>
      </c>
      <c r="E66" s="3">
        <v>55.67</v>
      </c>
      <c r="F66" s="3">
        <v>59.5</v>
      </c>
      <c r="G66" s="3">
        <v>46.67</v>
      </c>
      <c r="H66" s="3">
        <v>63.33</v>
      </c>
      <c r="I66" s="3">
        <v>45.42</v>
      </c>
      <c r="J66" s="3">
        <v>64.040000000000006</v>
      </c>
      <c r="K66" s="3">
        <v>51.67</v>
      </c>
      <c r="L66" s="3">
        <v>64.33</v>
      </c>
      <c r="M66" s="4">
        <f t="shared" si="1"/>
        <v>56.328750000000007</v>
      </c>
    </row>
    <row r="67" spans="1:13" ht="24.75" thickBot="1">
      <c r="A67" s="7">
        <v>2</v>
      </c>
      <c r="B67" s="3">
        <v>63</v>
      </c>
      <c r="C67" s="3" t="s">
        <v>77</v>
      </c>
      <c r="D67" s="3">
        <v>28</v>
      </c>
      <c r="E67" s="3">
        <v>51.79</v>
      </c>
      <c r="F67" s="3">
        <v>51.5</v>
      </c>
      <c r="G67" s="3">
        <v>34.46</v>
      </c>
      <c r="H67" s="3">
        <v>47.32</v>
      </c>
      <c r="I67" s="3">
        <v>36.700000000000003</v>
      </c>
      <c r="J67" s="3">
        <v>65.05</v>
      </c>
      <c r="K67" s="3">
        <v>50.71</v>
      </c>
      <c r="L67" s="3">
        <v>58</v>
      </c>
      <c r="M67" s="4">
        <f t="shared" si="1"/>
        <v>49.441249999999997</v>
      </c>
    </row>
    <row r="68" spans="1:13" ht="24.75" thickBot="1">
      <c r="A68" s="7">
        <v>1</v>
      </c>
      <c r="B68" s="3">
        <v>64</v>
      </c>
      <c r="C68" s="3" t="s">
        <v>78</v>
      </c>
      <c r="D68" s="3">
        <v>7</v>
      </c>
      <c r="E68" s="3">
        <v>43.14</v>
      </c>
      <c r="F68" s="3">
        <v>51.14</v>
      </c>
      <c r="G68" s="3">
        <v>32.14</v>
      </c>
      <c r="H68" s="3">
        <v>44.29</v>
      </c>
      <c r="I68" s="3">
        <v>39.29</v>
      </c>
      <c r="J68" s="3">
        <v>49.47</v>
      </c>
      <c r="K68" s="3">
        <v>45.71</v>
      </c>
      <c r="L68" s="3">
        <v>52</v>
      </c>
      <c r="M68" s="4">
        <f t="shared" si="1"/>
        <v>44.647500000000001</v>
      </c>
    </row>
    <row r="69" spans="1:13" ht="24.75" thickBot="1">
      <c r="A69" s="7">
        <v>4</v>
      </c>
      <c r="B69" s="3">
        <v>65</v>
      </c>
      <c r="C69" s="3" t="s">
        <v>79</v>
      </c>
      <c r="D69" s="3">
        <v>7</v>
      </c>
      <c r="E69" s="3">
        <v>44.86</v>
      </c>
      <c r="F69" s="3">
        <v>41.14</v>
      </c>
      <c r="G69" s="3">
        <v>27.5</v>
      </c>
      <c r="H69" s="3">
        <v>36.43</v>
      </c>
      <c r="I69" s="3">
        <v>31.79</v>
      </c>
      <c r="J69" s="3">
        <v>50.46</v>
      </c>
      <c r="K69" s="3">
        <v>33.57</v>
      </c>
      <c r="L69" s="3">
        <v>38.86</v>
      </c>
      <c r="M69" s="4">
        <f t="shared" ref="M69:M97" si="2">(E69+F69+G69+H69+I69+J69+K69+L69)/8</f>
        <v>38.076250000000002</v>
      </c>
    </row>
    <row r="70" spans="1:13" ht="24.75" thickBot="1">
      <c r="A70" s="7">
        <v>6</v>
      </c>
      <c r="B70" s="3">
        <v>66</v>
      </c>
      <c r="C70" s="3" t="s">
        <v>80</v>
      </c>
      <c r="D70" s="3">
        <v>9</v>
      </c>
      <c r="E70" s="3">
        <v>56.67</v>
      </c>
      <c r="F70" s="3">
        <v>66.89</v>
      </c>
      <c r="G70" s="3">
        <v>40.83</v>
      </c>
      <c r="H70" s="3">
        <v>66.67</v>
      </c>
      <c r="I70" s="3">
        <v>51.94</v>
      </c>
      <c r="J70" s="3">
        <v>70.73</v>
      </c>
      <c r="K70" s="3">
        <v>63.89</v>
      </c>
      <c r="L70" s="3">
        <v>71.11</v>
      </c>
      <c r="M70" s="4">
        <f t="shared" si="2"/>
        <v>61.091250000000002</v>
      </c>
    </row>
    <row r="71" spans="1:13" ht="24.75" thickBot="1">
      <c r="A71" s="7">
        <v>6</v>
      </c>
      <c r="B71" s="3">
        <v>67</v>
      </c>
      <c r="C71" s="3" t="s">
        <v>81</v>
      </c>
      <c r="D71" s="3">
        <v>7</v>
      </c>
      <c r="E71" s="3">
        <v>53.43</v>
      </c>
      <c r="F71" s="3">
        <v>60.86</v>
      </c>
      <c r="G71" s="3">
        <v>39.64</v>
      </c>
      <c r="H71" s="3">
        <v>57.86</v>
      </c>
      <c r="I71" s="3">
        <v>50.71</v>
      </c>
      <c r="J71" s="3">
        <v>70.290000000000006</v>
      </c>
      <c r="K71" s="3">
        <v>49.29</v>
      </c>
      <c r="L71" s="3">
        <v>66.86</v>
      </c>
      <c r="M71" s="4">
        <f t="shared" si="2"/>
        <v>56.117500000000007</v>
      </c>
    </row>
    <row r="72" spans="1:13" ht="24.75" thickBot="1">
      <c r="A72" s="7">
        <v>2</v>
      </c>
      <c r="B72" s="3">
        <v>68</v>
      </c>
      <c r="C72" s="3" t="s">
        <v>82</v>
      </c>
      <c r="D72" s="3">
        <v>11</v>
      </c>
      <c r="E72" s="3">
        <v>57.09</v>
      </c>
      <c r="F72" s="3">
        <v>55.09</v>
      </c>
      <c r="G72" s="3">
        <v>35.909999999999997</v>
      </c>
      <c r="H72" s="3">
        <v>46.82</v>
      </c>
      <c r="I72" s="3">
        <v>40.909999999999997</v>
      </c>
      <c r="J72" s="3">
        <v>65.33</v>
      </c>
      <c r="K72" s="3">
        <v>48.64</v>
      </c>
      <c r="L72" s="3">
        <v>58.18</v>
      </c>
      <c r="M72" s="4">
        <f t="shared" si="2"/>
        <v>50.996249999999996</v>
      </c>
    </row>
    <row r="73" spans="1:13" ht="24.75" thickBot="1">
      <c r="A73" s="7">
        <v>3</v>
      </c>
      <c r="B73" s="3">
        <v>69</v>
      </c>
      <c r="C73" s="3" t="s">
        <v>83</v>
      </c>
      <c r="D73" s="3">
        <v>20</v>
      </c>
      <c r="E73" s="3">
        <v>49.1</v>
      </c>
      <c r="F73" s="3">
        <v>51.4</v>
      </c>
      <c r="G73" s="3">
        <v>30.63</v>
      </c>
      <c r="H73" s="3">
        <v>51.25</v>
      </c>
      <c r="I73" s="3">
        <v>39.130000000000003</v>
      </c>
      <c r="J73" s="3">
        <v>55.1</v>
      </c>
      <c r="K73" s="3">
        <v>47.75</v>
      </c>
      <c r="L73" s="3">
        <v>59.4</v>
      </c>
      <c r="M73" s="4">
        <f t="shared" si="2"/>
        <v>47.97</v>
      </c>
    </row>
    <row r="74" spans="1:13" ht="24.75" thickBot="1">
      <c r="A74" s="7">
        <v>6</v>
      </c>
      <c r="B74" s="3">
        <v>70</v>
      </c>
      <c r="C74" s="3" t="s">
        <v>84</v>
      </c>
      <c r="D74" s="3">
        <v>4</v>
      </c>
      <c r="E74" s="3">
        <v>51</v>
      </c>
      <c r="F74" s="3">
        <v>55.5</v>
      </c>
      <c r="G74" s="3">
        <v>37.5</v>
      </c>
      <c r="H74" s="3">
        <v>52.5</v>
      </c>
      <c r="I74" s="3">
        <v>35</v>
      </c>
      <c r="J74" s="3">
        <v>65.099999999999994</v>
      </c>
      <c r="K74" s="3">
        <v>50</v>
      </c>
      <c r="L74" s="3">
        <v>59</v>
      </c>
      <c r="M74" s="4">
        <f t="shared" si="2"/>
        <v>50.7</v>
      </c>
    </row>
    <row r="75" spans="1:13" ht="24.75" thickBot="1">
      <c r="A75" s="7">
        <v>1</v>
      </c>
      <c r="B75" s="3">
        <v>71</v>
      </c>
      <c r="C75" s="3" t="s">
        <v>85</v>
      </c>
      <c r="D75" s="3">
        <v>25</v>
      </c>
      <c r="E75" s="3">
        <v>43.52</v>
      </c>
      <c r="F75" s="3">
        <v>50.24</v>
      </c>
      <c r="G75" s="3">
        <v>30.9</v>
      </c>
      <c r="H75" s="3">
        <v>55.8</v>
      </c>
      <c r="I75" s="3">
        <v>36</v>
      </c>
      <c r="J75" s="3">
        <v>56.64</v>
      </c>
      <c r="K75" s="3">
        <v>44</v>
      </c>
      <c r="L75" s="3">
        <v>54.24</v>
      </c>
      <c r="M75" s="4">
        <f t="shared" si="2"/>
        <v>46.417499999999997</v>
      </c>
    </row>
    <row r="76" spans="1:13" ht="24.75" thickBot="1">
      <c r="A76" s="7">
        <v>2</v>
      </c>
      <c r="B76" s="3">
        <v>72</v>
      </c>
      <c r="C76" s="3" t="s">
        <v>86</v>
      </c>
      <c r="D76" s="3">
        <v>4</v>
      </c>
      <c r="E76" s="3">
        <v>56</v>
      </c>
      <c r="F76" s="3">
        <v>58.5</v>
      </c>
      <c r="G76" s="3">
        <v>28.13</v>
      </c>
      <c r="H76" s="3">
        <v>52.5</v>
      </c>
      <c r="I76" s="3">
        <v>41.88</v>
      </c>
      <c r="J76" s="3">
        <v>66.98</v>
      </c>
      <c r="K76" s="3">
        <v>48.75</v>
      </c>
      <c r="L76" s="3">
        <v>51</v>
      </c>
      <c r="M76" s="4">
        <f t="shared" si="2"/>
        <v>50.467500000000001</v>
      </c>
    </row>
    <row r="77" spans="1:13" ht="24.75" thickBot="1">
      <c r="A77" s="7">
        <v>5</v>
      </c>
      <c r="B77" s="3">
        <v>73</v>
      </c>
      <c r="C77" s="3" t="s">
        <v>87</v>
      </c>
      <c r="D77" s="3">
        <v>23</v>
      </c>
      <c r="E77" s="3">
        <v>54.96</v>
      </c>
      <c r="F77" s="3">
        <v>59.22</v>
      </c>
      <c r="G77" s="3">
        <v>36.299999999999997</v>
      </c>
      <c r="H77" s="3">
        <v>61.96</v>
      </c>
      <c r="I77" s="3">
        <v>48.37</v>
      </c>
      <c r="J77" s="3">
        <v>68.34</v>
      </c>
      <c r="K77" s="3">
        <v>53.7</v>
      </c>
      <c r="L77" s="3">
        <v>67.13</v>
      </c>
      <c r="M77" s="4">
        <f t="shared" si="2"/>
        <v>56.247499999999995</v>
      </c>
    </row>
    <row r="78" spans="1:13" ht="24.75" thickBot="1">
      <c r="A78" s="7">
        <v>3</v>
      </c>
      <c r="B78" s="3">
        <v>74</v>
      </c>
      <c r="C78" s="3" t="s">
        <v>88</v>
      </c>
      <c r="D78" s="3">
        <v>6</v>
      </c>
      <c r="E78" s="3">
        <v>48</v>
      </c>
      <c r="F78" s="3">
        <v>54.67</v>
      </c>
      <c r="G78" s="3">
        <v>32.08</v>
      </c>
      <c r="H78" s="3">
        <v>51.67</v>
      </c>
      <c r="I78" s="3">
        <v>36.25</v>
      </c>
      <c r="J78" s="3">
        <v>67.680000000000007</v>
      </c>
      <c r="K78" s="3">
        <v>54.17</v>
      </c>
      <c r="L78" s="3">
        <v>60.67</v>
      </c>
      <c r="M78" s="4">
        <f t="shared" si="2"/>
        <v>50.648750000000007</v>
      </c>
    </row>
    <row r="79" spans="1:13" ht="24.75" thickBot="1">
      <c r="A79" s="7">
        <v>2</v>
      </c>
      <c r="B79" s="3">
        <v>75</v>
      </c>
      <c r="C79" s="3" t="s">
        <v>89</v>
      </c>
      <c r="D79" s="3">
        <v>5</v>
      </c>
      <c r="E79" s="3">
        <v>50.8</v>
      </c>
      <c r="F79" s="3">
        <v>48</v>
      </c>
      <c r="G79" s="3">
        <v>37.5</v>
      </c>
      <c r="H79" s="3">
        <v>47</v>
      </c>
      <c r="I79" s="3">
        <v>39</v>
      </c>
      <c r="J79" s="3">
        <v>63.82</v>
      </c>
      <c r="K79" s="3">
        <v>50</v>
      </c>
      <c r="L79" s="3">
        <v>48.8</v>
      </c>
      <c r="M79" s="4">
        <f t="shared" si="2"/>
        <v>48.115000000000002</v>
      </c>
    </row>
    <row r="80" spans="1:13" ht="24.75" thickBot="1">
      <c r="A80" s="7">
        <v>1</v>
      </c>
      <c r="B80" s="3">
        <v>76</v>
      </c>
      <c r="C80" s="3" t="s">
        <v>90</v>
      </c>
      <c r="D80" s="3">
        <v>9</v>
      </c>
      <c r="E80" s="3">
        <v>53.33</v>
      </c>
      <c r="F80" s="3">
        <v>55.78</v>
      </c>
      <c r="G80" s="3">
        <v>39.44</v>
      </c>
      <c r="H80" s="3">
        <v>51.67</v>
      </c>
      <c r="I80" s="3">
        <v>46.67</v>
      </c>
      <c r="J80" s="3">
        <v>64.42</v>
      </c>
      <c r="K80" s="3">
        <v>50.56</v>
      </c>
      <c r="L80" s="3">
        <v>59.11</v>
      </c>
      <c r="M80" s="4">
        <f t="shared" si="2"/>
        <v>52.622500000000009</v>
      </c>
    </row>
    <row r="81" spans="1:13" ht="24.75" thickBot="1">
      <c r="A81" s="7">
        <v>5</v>
      </c>
      <c r="B81" s="3">
        <v>77</v>
      </c>
      <c r="C81" s="3" t="s">
        <v>91</v>
      </c>
      <c r="D81" s="3">
        <v>4</v>
      </c>
      <c r="E81" s="3">
        <v>46.5</v>
      </c>
      <c r="F81" s="3">
        <v>53.5</v>
      </c>
      <c r="G81" s="3">
        <v>33.130000000000003</v>
      </c>
      <c r="H81" s="3">
        <v>36.25</v>
      </c>
      <c r="I81" s="3">
        <v>40</v>
      </c>
      <c r="J81" s="3">
        <v>68.08</v>
      </c>
      <c r="K81" s="3">
        <v>38.75</v>
      </c>
      <c r="L81" s="3">
        <v>65</v>
      </c>
      <c r="M81" s="4">
        <f t="shared" si="2"/>
        <v>47.651249999999997</v>
      </c>
    </row>
    <row r="82" spans="1:13" ht="24.75" thickBot="1">
      <c r="A82" s="7">
        <v>3</v>
      </c>
      <c r="B82" s="3">
        <v>78</v>
      </c>
      <c r="C82" s="3" t="s">
        <v>92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4">
        <f t="shared" si="2"/>
        <v>0</v>
      </c>
    </row>
    <row r="83" spans="1:13" ht="24.75" thickBot="1">
      <c r="A83" s="7">
        <v>4</v>
      </c>
      <c r="B83" s="3">
        <v>79</v>
      </c>
      <c r="C83" s="3" t="s">
        <v>93</v>
      </c>
      <c r="D83" s="3">
        <v>5</v>
      </c>
      <c r="E83" s="3">
        <v>58.8</v>
      </c>
      <c r="F83" s="3">
        <v>54.8</v>
      </c>
      <c r="G83" s="3">
        <v>47</v>
      </c>
      <c r="H83" s="3">
        <v>78</v>
      </c>
      <c r="I83" s="3">
        <v>53</v>
      </c>
      <c r="J83" s="3">
        <v>57.46</v>
      </c>
      <c r="K83" s="3">
        <v>45</v>
      </c>
      <c r="L83" s="3">
        <v>60</v>
      </c>
      <c r="M83" s="4">
        <f t="shared" si="2"/>
        <v>56.7575</v>
      </c>
    </row>
    <row r="84" spans="1:13" ht="24.75" thickBot="1">
      <c r="A84" s="7">
        <v>6</v>
      </c>
      <c r="B84" s="3">
        <v>80</v>
      </c>
      <c r="C84" s="3" t="s">
        <v>94</v>
      </c>
      <c r="D84" s="3">
        <v>5</v>
      </c>
      <c r="E84" s="3">
        <v>55.6</v>
      </c>
      <c r="F84" s="3">
        <v>60</v>
      </c>
      <c r="G84" s="3">
        <v>40.5</v>
      </c>
      <c r="H84" s="3">
        <v>79</v>
      </c>
      <c r="I84" s="3">
        <v>49</v>
      </c>
      <c r="J84" s="3">
        <v>70.7</v>
      </c>
      <c r="K84" s="3">
        <v>50</v>
      </c>
      <c r="L84" s="3">
        <v>60.8</v>
      </c>
      <c r="M84" s="4">
        <f t="shared" si="2"/>
        <v>58.2</v>
      </c>
    </row>
    <row r="85" spans="1:13" ht="24.75" thickBot="1">
      <c r="A85" s="7">
        <v>5</v>
      </c>
      <c r="B85" s="3">
        <v>81</v>
      </c>
      <c r="C85" s="3" t="s">
        <v>95</v>
      </c>
      <c r="D85" s="3">
        <v>17</v>
      </c>
      <c r="E85" s="3">
        <v>51.41</v>
      </c>
      <c r="F85" s="3">
        <v>57.29</v>
      </c>
      <c r="G85" s="3">
        <v>44.71</v>
      </c>
      <c r="H85" s="3">
        <v>51.47</v>
      </c>
      <c r="I85" s="3">
        <v>50.74</v>
      </c>
      <c r="J85" s="3">
        <v>67.61</v>
      </c>
      <c r="K85" s="3">
        <v>48.82</v>
      </c>
      <c r="L85" s="3">
        <v>60.24</v>
      </c>
      <c r="M85" s="4">
        <f t="shared" si="2"/>
        <v>54.036250000000003</v>
      </c>
    </row>
    <row r="86" spans="1:13" ht="24.75" thickBot="1">
      <c r="A86" s="7">
        <v>6</v>
      </c>
      <c r="B86" s="3">
        <v>82</v>
      </c>
      <c r="C86" s="3" t="s">
        <v>96</v>
      </c>
      <c r="D86" s="3">
        <v>8</v>
      </c>
      <c r="E86" s="3">
        <v>39.75</v>
      </c>
      <c r="F86" s="3">
        <v>34.75</v>
      </c>
      <c r="G86" s="3">
        <v>33.130000000000003</v>
      </c>
      <c r="H86" s="3">
        <v>39.380000000000003</v>
      </c>
      <c r="I86" s="3">
        <v>35</v>
      </c>
      <c r="J86" s="3">
        <v>45.64</v>
      </c>
      <c r="K86" s="3">
        <v>40</v>
      </c>
      <c r="L86" s="3">
        <v>38</v>
      </c>
      <c r="M86" s="4">
        <f t="shared" si="2"/>
        <v>38.206249999999997</v>
      </c>
    </row>
    <row r="87" spans="1:13" ht="24.75" thickBot="1">
      <c r="A87" s="7">
        <v>6</v>
      </c>
      <c r="B87" s="3">
        <v>83</v>
      </c>
      <c r="C87" s="3" t="s">
        <v>97</v>
      </c>
      <c r="D87" s="3">
        <v>6</v>
      </c>
      <c r="E87" s="3">
        <v>49.67</v>
      </c>
      <c r="F87" s="3">
        <v>51.67</v>
      </c>
      <c r="G87" s="3">
        <v>42.08</v>
      </c>
      <c r="H87" s="3">
        <v>56.67</v>
      </c>
      <c r="I87" s="3">
        <v>52.08</v>
      </c>
      <c r="J87" s="3">
        <v>65.150000000000006</v>
      </c>
      <c r="K87" s="3">
        <v>55</v>
      </c>
      <c r="L87" s="3">
        <v>74</v>
      </c>
      <c r="M87" s="4">
        <f t="shared" si="2"/>
        <v>55.790000000000006</v>
      </c>
    </row>
    <row r="88" spans="1:13" ht="24.75" thickBot="1">
      <c r="A88" s="7">
        <v>2</v>
      </c>
      <c r="B88" s="3">
        <v>84</v>
      </c>
      <c r="C88" s="3" t="s">
        <v>98</v>
      </c>
      <c r="D88" s="3">
        <v>2</v>
      </c>
      <c r="E88" s="3">
        <v>70</v>
      </c>
      <c r="F88" s="3">
        <v>61</v>
      </c>
      <c r="G88" s="3">
        <v>37.5</v>
      </c>
      <c r="H88" s="3">
        <v>87.5</v>
      </c>
      <c r="I88" s="3">
        <v>55</v>
      </c>
      <c r="J88" s="3">
        <v>68.7</v>
      </c>
      <c r="K88" s="3">
        <v>55</v>
      </c>
      <c r="L88" s="3">
        <v>72</v>
      </c>
      <c r="M88" s="4">
        <f t="shared" si="2"/>
        <v>63.337499999999999</v>
      </c>
    </row>
    <row r="89" spans="1:13" ht="24.75" thickBot="1">
      <c r="A89" s="7">
        <v>1</v>
      </c>
      <c r="B89" s="3">
        <v>85</v>
      </c>
      <c r="C89" s="3" t="s">
        <v>99</v>
      </c>
      <c r="D89" s="3">
        <v>3</v>
      </c>
      <c r="E89" s="3">
        <v>54</v>
      </c>
      <c r="F89" s="3">
        <v>50</v>
      </c>
      <c r="G89" s="3">
        <v>25.83</v>
      </c>
      <c r="H89" s="3">
        <v>51.67</v>
      </c>
      <c r="I89" s="3">
        <v>45.33</v>
      </c>
      <c r="J89" s="3">
        <v>65.099999999999994</v>
      </c>
      <c r="K89" s="3">
        <v>46.67</v>
      </c>
      <c r="L89" s="3">
        <v>53.33</v>
      </c>
      <c r="M89" s="4">
        <f t="shared" si="2"/>
        <v>48.991249999999994</v>
      </c>
    </row>
    <row r="90" spans="1:13" ht="24.75" thickBot="1">
      <c r="A90" s="7">
        <v>2</v>
      </c>
      <c r="B90" s="3">
        <v>86</v>
      </c>
      <c r="C90" s="3" t="s">
        <v>124</v>
      </c>
      <c r="D90" s="3">
        <v>3</v>
      </c>
      <c r="E90" s="3">
        <v>52.67</v>
      </c>
      <c r="F90" s="3">
        <v>51.33</v>
      </c>
      <c r="G90" s="3">
        <v>21.67</v>
      </c>
      <c r="H90" s="3">
        <v>41.67</v>
      </c>
      <c r="I90" s="3">
        <v>38.33</v>
      </c>
      <c r="J90" s="3">
        <v>53.47</v>
      </c>
      <c r="K90" s="3">
        <v>43.33</v>
      </c>
      <c r="L90" s="3">
        <v>56</v>
      </c>
      <c r="M90" s="4">
        <f t="shared" si="2"/>
        <v>44.808749999999996</v>
      </c>
    </row>
    <row r="91" spans="1:13" ht="24.75" thickBot="1">
      <c r="A91" s="7">
        <v>1</v>
      </c>
      <c r="B91" s="3">
        <v>87</v>
      </c>
      <c r="C91" s="3" t="s">
        <v>100</v>
      </c>
      <c r="D91" s="3">
        <v>5</v>
      </c>
      <c r="E91" s="3">
        <v>50.4</v>
      </c>
      <c r="F91" s="3">
        <v>63.6</v>
      </c>
      <c r="G91" s="3">
        <v>35.5</v>
      </c>
      <c r="H91" s="3">
        <v>48</v>
      </c>
      <c r="I91" s="3">
        <v>43</v>
      </c>
      <c r="J91" s="3">
        <v>71.86</v>
      </c>
      <c r="K91" s="3">
        <v>52</v>
      </c>
      <c r="L91" s="3">
        <v>66.400000000000006</v>
      </c>
      <c r="M91" s="4">
        <f t="shared" si="2"/>
        <v>53.844999999999999</v>
      </c>
    </row>
    <row r="92" spans="1:13" ht="24.75" thickBot="1">
      <c r="A92" s="7">
        <v>1</v>
      </c>
      <c r="B92" s="3">
        <v>88</v>
      </c>
      <c r="C92" s="3" t="s">
        <v>101</v>
      </c>
      <c r="D92" s="3">
        <v>10</v>
      </c>
      <c r="E92" s="3">
        <v>50.2</v>
      </c>
      <c r="F92" s="3">
        <v>55.2</v>
      </c>
      <c r="G92" s="3">
        <v>58</v>
      </c>
      <c r="H92" s="3">
        <v>66</v>
      </c>
      <c r="I92" s="3">
        <v>44.5</v>
      </c>
      <c r="J92" s="3">
        <v>63.85</v>
      </c>
      <c r="K92" s="3">
        <v>56.5</v>
      </c>
      <c r="L92" s="3">
        <v>65.2</v>
      </c>
      <c r="M92" s="4">
        <f t="shared" si="2"/>
        <v>57.431249999999999</v>
      </c>
    </row>
    <row r="93" spans="1:13" ht="24.75" thickBot="1">
      <c r="A93" s="7">
        <v>1</v>
      </c>
      <c r="B93" s="3">
        <v>89</v>
      </c>
      <c r="C93" s="3" t="s">
        <v>102</v>
      </c>
      <c r="D93" s="3">
        <v>23</v>
      </c>
      <c r="E93" s="3">
        <v>59.83</v>
      </c>
      <c r="F93" s="3">
        <v>59.57</v>
      </c>
      <c r="G93" s="3">
        <v>64.569999999999993</v>
      </c>
      <c r="H93" s="3">
        <v>65.22</v>
      </c>
      <c r="I93" s="3">
        <v>47.39</v>
      </c>
      <c r="J93" s="3">
        <v>67.13</v>
      </c>
      <c r="K93" s="3">
        <v>52.61</v>
      </c>
      <c r="L93" s="3">
        <v>62.78</v>
      </c>
      <c r="M93" s="4">
        <f t="shared" si="2"/>
        <v>59.887500000000003</v>
      </c>
    </row>
    <row r="94" spans="1:13" ht="24.75" thickBot="1">
      <c r="A94" s="7">
        <v>6</v>
      </c>
      <c r="B94" s="3">
        <v>90</v>
      </c>
      <c r="C94" s="3" t="s">
        <v>103</v>
      </c>
      <c r="D94" s="3">
        <v>1</v>
      </c>
      <c r="E94" s="3">
        <v>66</v>
      </c>
      <c r="F94" s="3">
        <v>46</v>
      </c>
      <c r="G94" s="3">
        <v>27.5</v>
      </c>
      <c r="H94" s="3">
        <v>55</v>
      </c>
      <c r="I94" s="3">
        <v>40</v>
      </c>
      <c r="J94" s="3">
        <v>69.8</v>
      </c>
      <c r="K94" s="3">
        <v>55</v>
      </c>
      <c r="L94" s="3">
        <v>48</v>
      </c>
      <c r="M94" s="4">
        <f t="shared" si="2"/>
        <v>50.912500000000001</v>
      </c>
    </row>
    <row r="95" spans="1:13" ht="24.75" thickBot="1">
      <c r="A95" s="7">
        <v>5</v>
      </c>
      <c r="B95" s="3">
        <v>91</v>
      </c>
      <c r="C95" s="3" t="s">
        <v>104</v>
      </c>
      <c r="D95" s="3">
        <v>9</v>
      </c>
      <c r="E95" s="3">
        <v>61.56</v>
      </c>
      <c r="F95" s="3">
        <v>56.67</v>
      </c>
      <c r="G95" s="3">
        <v>28.33</v>
      </c>
      <c r="H95" s="3">
        <v>67.22</v>
      </c>
      <c r="I95" s="3">
        <v>38.61</v>
      </c>
      <c r="J95" s="3">
        <v>64.819999999999993</v>
      </c>
      <c r="K95" s="3">
        <v>54.44</v>
      </c>
      <c r="L95" s="3">
        <v>67.56</v>
      </c>
      <c r="M95" s="4">
        <f t="shared" si="2"/>
        <v>54.901249999999997</v>
      </c>
    </row>
    <row r="96" spans="1:13" ht="24.75" thickBot="1">
      <c r="A96" s="7">
        <v>4</v>
      </c>
      <c r="B96" s="3">
        <v>92</v>
      </c>
      <c r="C96" s="3" t="s">
        <v>105</v>
      </c>
      <c r="D96" s="3">
        <v>10</v>
      </c>
      <c r="E96" s="3">
        <v>41.6</v>
      </c>
      <c r="F96" s="3">
        <v>44.8</v>
      </c>
      <c r="G96" s="3">
        <v>27.5</v>
      </c>
      <c r="H96" s="3">
        <v>36.5</v>
      </c>
      <c r="I96" s="3">
        <v>34.75</v>
      </c>
      <c r="J96" s="3">
        <v>54.74</v>
      </c>
      <c r="K96" s="3">
        <v>33</v>
      </c>
      <c r="L96" s="3">
        <v>44</v>
      </c>
      <c r="M96" s="4">
        <f t="shared" si="2"/>
        <v>39.611249999999998</v>
      </c>
    </row>
    <row r="97" spans="1:13" ht="24.75" thickBot="1">
      <c r="A97" s="7">
        <v>6</v>
      </c>
      <c r="B97" s="3">
        <v>93</v>
      </c>
      <c r="C97" s="3" t="s">
        <v>106</v>
      </c>
      <c r="D97" s="3">
        <v>14</v>
      </c>
      <c r="E97" s="3">
        <v>44.86</v>
      </c>
      <c r="F97" s="3">
        <v>45.86</v>
      </c>
      <c r="G97" s="3">
        <v>22.68</v>
      </c>
      <c r="H97" s="3">
        <v>44.29</v>
      </c>
      <c r="I97" s="3">
        <v>31.25</v>
      </c>
      <c r="J97" s="3">
        <v>55.46</v>
      </c>
      <c r="K97" s="3">
        <v>40</v>
      </c>
      <c r="L97" s="3">
        <v>46</v>
      </c>
      <c r="M97" s="4">
        <f t="shared" si="2"/>
        <v>41.3</v>
      </c>
    </row>
    <row r="98" spans="1:13" ht="24.75" thickBot="1">
      <c r="A98" s="7">
        <v>2</v>
      </c>
      <c r="B98" s="3">
        <v>94</v>
      </c>
      <c r="C98" s="3" t="s">
        <v>107</v>
      </c>
      <c r="D98" s="3">
        <v>12</v>
      </c>
      <c r="E98" s="3">
        <v>54.67</v>
      </c>
      <c r="F98" s="3">
        <v>58.5</v>
      </c>
      <c r="G98" s="3">
        <v>25.42</v>
      </c>
      <c r="H98" s="3">
        <v>58.33</v>
      </c>
      <c r="I98" s="3">
        <v>41.25</v>
      </c>
      <c r="J98" s="3">
        <v>65.63</v>
      </c>
      <c r="K98" s="3">
        <v>45.83</v>
      </c>
      <c r="L98" s="3">
        <v>60</v>
      </c>
      <c r="M98" s="4">
        <f t="shared" ref="M98:M103" si="3">(E98+F98+G98+H98+I98+J98+K98+L98)/8</f>
        <v>51.203749999999999</v>
      </c>
    </row>
    <row r="99" spans="1:13" ht="24.75" thickBot="1">
      <c r="A99" s="7">
        <v>5</v>
      </c>
      <c r="B99" s="3">
        <v>95</v>
      </c>
      <c r="C99" s="3" t="s">
        <v>108</v>
      </c>
      <c r="D99" s="3">
        <v>17</v>
      </c>
      <c r="E99" s="3">
        <v>48.94</v>
      </c>
      <c r="F99" s="3">
        <v>58.35</v>
      </c>
      <c r="G99" s="3">
        <v>36.76</v>
      </c>
      <c r="H99" s="3">
        <v>48.24</v>
      </c>
      <c r="I99" s="3">
        <v>37.06</v>
      </c>
      <c r="J99" s="3">
        <v>65.61</v>
      </c>
      <c r="K99" s="3">
        <v>50</v>
      </c>
      <c r="L99" s="3">
        <v>60</v>
      </c>
      <c r="M99" s="4">
        <f t="shared" si="3"/>
        <v>50.62</v>
      </c>
    </row>
    <row r="100" spans="1:13" ht="24.75" thickBot="1">
      <c r="A100" s="7">
        <v>6</v>
      </c>
      <c r="B100" s="3">
        <v>96</v>
      </c>
      <c r="C100" s="3" t="s">
        <v>109</v>
      </c>
      <c r="D100" s="3">
        <v>3</v>
      </c>
      <c r="E100" s="3">
        <v>46</v>
      </c>
      <c r="F100" s="3">
        <v>53.33</v>
      </c>
      <c r="G100" s="3">
        <v>45</v>
      </c>
      <c r="H100" s="3">
        <v>25</v>
      </c>
      <c r="I100" s="3">
        <v>38.33</v>
      </c>
      <c r="J100" s="3">
        <v>55.77</v>
      </c>
      <c r="K100" s="3">
        <v>40</v>
      </c>
      <c r="L100" s="3">
        <v>48</v>
      </c>
      <c r="M100" s="4">
        <f t="shared" si="3"/>
        <v>43.928749999999994</v>
      </c>
    </row>
    <row r="101" spans="1:13" ht="24.75" thickBot="1">
      <c r="A101" s="7">
        <v>3</v>
      </c>
      <c r="B101" s="3">
        <v>97</v>
      </c>
      <c r="C101" s="3" t="s">
        <v>110</v>
      </c>
      <c r="D101" s="3">
        <v>4</v>
      </c>
      <c r="E101" s="3">
        <v>47.5</v>
      </c>
      <c r="F101" s="3">
        <v>58</v>
      </c>
      <c r="G101" s="3">
        <v>26.25</v>
      </c>
      <c r="H101" s="3">
        <v>43.75</v>
      </c>
      <c r="I101" s="3">
        <v>43.13</v>
      </c>
      <c r="J101" s="3">
        <v>68.150000000000006</v>
      </c>
      <c r="K101" s="3">
        <v>42.5</v>
      </c>
      <c r="L101" s="3">
        <v>43</v>
      </c>
      <c r="M101" s="4">
        <f t="shared" si="3"/>
        <v>46.534999999999997</v>
      </c>
    </row>
    <row r="102" spans="1:13" ht="24.75" thickBot="1">
      <c r="A102" s="7">
        <v>1</v>
      </c>
      <c r="B102" s="3">
        <v>98</v>
      </c>
      <c r="C102" s="3" t="s">
        <v>111</v>
      </c>
      <c r="D102" s="3">
        <v>22</v>
      </c>
      <c r="E102" s="3">
        <v>47.64</v>
      </c>
      <c r="F102" s="3">
        <v>62.45</v>
      </c>
      <c r="G102" s="3">
        <v>28.98</v>
      </c>
      <c r="H102" s="3">
        <v>50.91</v>
      </c>
      <c r="I102" s="3">
        <v>44.09</v>
      </c>
      <c r="J102" s="3">
        <v>61.71</v>
      </c>
      <c r="K102" s="3">
        <v>51.59</v>
      </c>
      <c r="L102" s="3">
        <v>63.45</v>
      </c>
      <c r="M102" s="4">
        <f t="shared" si="3"/>
        <v>51.352499999999999</v>
      </c>
    </row>
    <row r="103" spans="1:13" ht="24.75" thickBot="1">
      <c r="A103" s="7">
        <v>5</v>
      </c>
      <c r="B103" s="3">
        <v>99</v>
      </c>
      <c r="C103" s="3" t="s">
        <v>112</v>
      </c>
      <c r="D103" s="3">
        <v>13</v>
      </c>
      <c r="E103" s="3">
        <v>47.85</v>
      </c>
      <c r="F103" s="3">
        <v>49.85</v>
      </c>
      <c r="G103" s="3">
        <v>36.35</v>
      </c>
      <c r="H103" s="3">
        <v>48.08</v>
      </c>
      <c r="I103" s="3">
        <v>35</v>
      </c>
      <c r="J103" s="3">
        <v>63.95</v>
      </c>
      <c r="K103" s="3">
        <v>52.31</v>
      </c>
      <c r="L103" s="3">
        <v>62.46</v>
      </c>
      <c r="M103" s="4">
        <f t="shared" si="3"/>
        <v>49.481249999999996</v>
      </c>
    </row>
    <row r="104" spans="1:13" ht="24.75" thickBot="1">
      <c r="A104" s="7">
        <v>4</v>
      </c>
      <c r="B104" s="3">
        <v>100</v>
      </c>
      <c r="C104" s="3" t="s">
        <v>113</v>
      </c>
      <c r="D104" s="3">
        <v>12</v>
      </c>
      <c r="E104" s="3">
        <v>45.5</v>
      </c>
      <c r="F104" s="3">
        <v>48.17</v>
      </c>
      <c r="G104" s="3">
        <v>24.79</v>
      </c>
      <c r="H104" s="3">
        <v>41.67</v>
      </c>
      <c r="I104" s="3">
        <v>31.88</v>
      </c>
      <c r="J104" s="3">
        <v>61.43</v>
      </c>
      <c r="K104" s="3">
        <v>42.5</v>
      </c>
      <c r="L104" s="3">
        <v>52.33</v>
      </c>
      <c r="M104" s="4">
        <f t="shared" ref="M104:M112" si="4">(E104+F104+G104+H104+I104+J104+K104+L104)/8</f>
        <v>43.533749999999998</v>
      </c>
    </row>
    <row r="105" spans="1:13" ht="24.75" thickBot="1">
      <c r="A105" s="7">
        <v>1</v>
      </c>
      <c r="B105" s="3">
        <v>101</v>
      </c>
      <c r="C105" s="3" t="s">
        <v>114</v>
      </c>
      <c r="D105" s="3">
        <v>16</v>
      </c>
      <c r="E105" s="3">
        <v>47.5</v>
      </c>
      <c r="F105" s="3">
        <v>57.38</v>
      </c>
      <c r="G105" s="3">
        <v>43.13</v>
      </c>
      <c r="H105" s="3">
        <v>65</v>
      </c>
      <c r="I105" s="3">
        <v>47.34</v>
      </c>
      <c r="J105" s="3">
        <v>67.959999999999994</v>
      </c>
      <c r="K105" s="3">
        <v>56.88</v>
      </c>
      <c r="L105" s="3">
        <v>67.75</v>
      </c>
      <c r="M105" s="4">
        <f t="shared" si="4"/>
        <v>56.6175</v>
      </c>
    </row>
    <row r="106" spans="1:13" ht="24.75" thickBot="1">
      <c r="A106" s="7">
        <v>6</v>
      </c>
      <c r="B106" s="3">
        <v>102</v>
      </c>
      <c r="C106" s="3" t="s">
        <v>115</v>
      </c>
      <c r="D106" s="3">
        <v>15</v>
      </c>
      <c r="E106" s="3">
        <v>52.13</v>
      </c>
      <c r="F106" s="3">
        <v>53.6</v>
      </c>
      <c r="G106" s="3">
        <v>22.83</v>
      </c>
      <c r="H106" s="3">
        <v>50.67</v>
      </c>
      <c r="I106" s="3">
        <v>22</v>
      </c>
      <c r="J106" s="3">
        <v>68.02</v>
      </c>
      <c r="K106" s="3">
        <v>59</v>
      </c>
      <c r="L106" s="3">
        <v>57.33</v>
      </c>
      <c r="M106" s="4">
        <f t="shared" si="4"/>
        <v>48.197499999999998</v>
      </c>
    </row>
    <row r="107" spans="1:13" ht="24.75" thickBot="1">
      <c r="A107" s="7">
        <v>4</v>
      </c>
      <c r="B107" s="3">
        <v>103</v>
      </c>
      <c r="C107" s="3" t="s">
        <v>116</v>
      </c>
      <c r="D107" s="3">
        <v>22</v>
      </c>
      <c r="E107" s="3">
        <v>45.45</v>
      </c>
      <c r="F107" s="3">
        <v>49.64</v>
      </c>
      <c r="G107" s="3">
        <v>29.89</v>
      </c>
      <c r="H107" s="3">
        <v>45.68</v>
      </c>
      <c r="I107" s="3">
        <v>42.16</v>
      </c>
      <c r="J107" s="3">
        <v>57.23</v>
      </c>
      <c r="K107" s="3">
        <v>47.05</v>
      </c>
      <c r="L107" s="3">
        <v>57.45</v>
      </c>
      <c r="M107" s="4">
        <f t="shared" si="4"/>
        <v>46.818750000000001</v>
      </c>
    </row>
    <row r="108" spans="1:13" ht="24.75" thickBot="1">
      <c r="A108" s="7">
        <v>2</v>
      </c>
      <c r="B108" s="3">
        <v>104</v>
      </c>
      <c r="C108" s="3" t="s">
        <v>117</v>
      </c>
      <c r="D108" s="3">
        <v>251</v>
      </c>
      <c r="E108" s="3">
        <v>58.91</v>
      </c>
      <c r="F108" s="3">
        <v>61.9</v>
      </c>
      <c r="G108" s="3">
        <v>48.03</v>
      </c>
      <c r="H108" s="3">
        <v>67.290000000000006</v>
      </c>
      <c r="I108" s="3">
        <v>49.04</v>
      </c>
      <c r="J108" s="3">
        <v>70.12</v>
      </c>
      <c r="K108" s="3">
        <v>55.92</v>
      </c>
      <c r="L108" s="3">
        <v>65.37</v>
      </c>
      <c r="M108" s="4">
        <f t="shared" si="4"/>
        <v>59.572500000000005</v>
      </c>
    </row>
    <row r="109" spans="1:13" ht="24.75" thickBot="1">
      <c r="A109" s="7">
        <v>6</v>
      </c>
      <c r="B109" s="3">
        <v>105</v>
      </c>
      <c r="C109" s="3" t="s">
        <v>118</v>
      </c>
      <c r="D109" s="3">
        <v>9</v>
      </c>
      <c r="E109" s="3">
        <v>61.56</v>
      </c>
      <c r="F109" s="3">
        <v>63.78</v>
      </c>
      <c r="G109" s="3">
        <v>47.5</v>
      </c>
      <c r="H109" s="3">
        <v>67.78</v>
      </c>
      <c r="I109" s="3">
        <v>53.61</v>
      </c>
      <c r="J109" s="3">
        <v>65.41</v>
      </c>
      <c r="K109" s="3">
        <v>61.67</v>
      </c>
      <c r="L109" s="3">
        <v>66.67</v>
      </c>
      <c r="M109" s="4">
        <f t="shared" si="4"/>
        <v>60.997500000000002</v>
      </c>
    </row>
    <row r="110" spans="1:13" ht="24.75" thickBot="1">
      <c r="A110" s="7">
        <v>2</v>
      </c>
      <c r="B110" s="3">
        <v>106</v>
      </c>
      <c r="C110" s="3" t="s">
        <v>119</v>
      </c>
      <c r="D110" s="3">
        <v>19</v>
      </c>
      <c r="E110" s="3">
        <v>43.89</v>
      </c>
      <c r="F110" s="3">
        <v>50.53</v>
      </c>
      <c r="G110" s="3">
        <v>26.05</v>
      </c>
      <c r="H110" s="3">
        <v>48.16</v>
      </c>
      <c r="I110" s="3">
        <v>39.08</v>
      </c>
      <c r="J110" s="3">
        <v>60.74</v>
      </c>
      <c r="K110" s="3">
        <v>50.26</v>
      </c>
      <c r="L110" s="3">
        <v>57.47</v>
      </c>
      <c r="M110" s="4">
        <f t="shared" si="4"/>
        <v>47.022499999999994</v>
      </c>
    </row>
    <row r="111" spans="1:13" ht="24.75" thickBot="1">
      <c r="A111" s="7">
        <v>5</v>
      </c>
      <c r="B111" s="3">
        <v>107</v>
      </c>
      <c r="C111" s="3" t="s">
        <v>120</v>
      </c>
      <c r="D111" s="3">
        <v>16</v>
      </c>
      <c r="E111" s="3">
        <v>53</v>
      </c>
      <c r="F111" s="3">
        <v>58.25</v>
      </c>
      <c r="G111" s="3">
        <v>39.06</v>
      </c>
      <c r="H111" s="3">
        <v>52.19</v>
      </c>
      <c r="I111" s="3">
        <v>40.159999999999997</v>
      </c>
      <c r="J111" s="3">
        <v>66.680000000000007</v>
      </c>
      <c r="K111" s="3">
        <v>56.25</v>
      </c>
      <c r="L111" s="3">
        <v>60.25</v>
      </c>
      <c r="M111" s="4">
        <f t="shared" si="4"/>
        <v>53.230000000000004</v>
      </c>
    </row>
    <row r="112" spans="1:13" ht="24.75" thickBot="1">
      <c r="A112" s="7">
        <v>4</v>
      </c>
      <c r="B112" s="3">
        <v>108</v>
      </c>
      <c r="C112" s="3" t="s">
        <v>121</v>
      </c>
      <c r="D112" s="3">
        <v>2</v>
      </c>
      <c r="E112" s="3">
        <v>42</v>
      </c>
      <c r="F112" s="3">
        <v>45</v>
      </c>
      <c r="G112" s="3">
        <v>23.75</v>
      </c>
      <c r="H112" s="3">
        <v>52.5</v>
      </c>
      <c r="I112" s="3">
        <v>42.5</v>
      </c>
      <c r="J112" s="3">
        <v>56.8</v>
      </c>
      <c r="K112" s="3">
        <v>32.5</v>
      </c>
      <c r="L112" s="3">
        <v>56</v>
      </c>
      <c r="M112" s="4">
        <f t="shared" si="4"/>
        <v>43.881250000000001</v>
      </c>
    </row>
  </sheetData>
  <sortState ref="A21:M22">
    <sortCondition ref="B21:B22"/>
  </sortState>
  <mergeCells count="2">
    <mergeCell ref="A1:L1"/>
    <mergeCell ref="A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12"/>
  <sheetViews>
    <sheetView workbookViewId="0">
      <selection activeCell="Q11" sqref="Q11"/>
    </sheetView>
  </sheetViews>
  <sheetFormatPr defaultRowHeight="14.25"/>
  <cols>
    <col min="1" max="1" width="11.25" customWidth="1"/>
    <col min="2" max="2" width="11.875" customWidth="1"/>
    <col min="3" max="3" width="26.25" customWidth="1"/>
    <col min="4" max="4" width="6.75" customWidth="1"/>
    <col min="5" max="5" width="6.625" customWidth="1"/>
    <col min="6" max="6" width="5.75" bestFit="1" customWidth="1"/>
    <col min="7" max="7" width="6.25" bestFit="1" customWidth="1"/>
    <col min="8" max="8" width="9.875" customWidth="1"/>
    <col min="9" max="9" width="9.625" customWidth="1"/>
    <col min="10" max="10" width="7.375" bestFit="1" customWidth="1"/>
    <col min="11" max="11" width="6.25" customWidth="1"/>
    <col min="12" max="12" width="6.75" customWidth="1"/>
    <col min="13" max="13" width="7.75" bestFit="1" customWidth="1"/>
  </cols>
  <sheetData>
    <row r="1" spans="1:13" ht="24">
      <c r="A1" s="281" t="s">
        <v>134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8"/>
    </row>
    <row r="2" spans="1:13" ht="24">
      <c r="A2" s="281" t="s">
        <v>146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8"/>
    </row>
    <row r="3" spans="1:13" ht="24.75" thickBot="1">
      <c r="A3" s="11" t="s">
        <v>123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8"/>
    </row>
    <row r="4" spans="1:13" ht="24.75" thickBot="1">
      <c r="A4" s="6" t="s">
        <v>4</v>
      </c>
      <c r="B4" s="5" t="s">
        <v>3</v>
      </c>
      <c r="C4" s="5" t="s">
        <v>1</v>
      </c>
      <c r="D4" s="1" t="s">
        <v>2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3" ht="24.75" thickBot="1">
      <c r="A5" s="7">
        <v>5</v>
      </c>
      <c r="B5" s="3">
        <v>1</v>
      </c>
      <c r="C5" s="3" t="s">
        <v>15</v>
      </c>
      <c r="D5" s="2">
        <v>3</v>
      </c>
      <c r="E5" s="2">
        <v>38.67</v>
      </c>
      <c r="F5" s="2">
        <v>35.33</v>
      </c>
      <c r="G5" s="2">
        <v>27.5</v>
      </c>
      <c r="H5" s="2">
        <v>25</v>
      </c>
      <c r="I5" s="2">
        <v>30.17</v>
      </c>
      <c r="J5" s="2">
        <v>49.33</v>
      </c>
      <c r="K5" s="2">
        <v>46.67</v>
      </c>
      <c r="L5" s="2">
        <v>56</v>
      </c>
      <c r="M5" s="4">
        <f t="shared" ref="M5:M36" si="0">(E5+F5+G5+H5+I5+J5+K5+L5)/8</f>
        <v>38.583750000000002</v>
      </c>
    </row>
    <row r="6" spans="1:13" ht="24.75" thickBot="1">
      <c r="A6" s="7">
        <v>1</v>
      </c>
      <c r="B6" s="3">
        <v>2</v>
      </c>
      <c r="C6" s="3" t="s">
        <v>16</v>
      </c>
      <c r="D6" s="2">
        <v>11</v>
      </c>
      <c r="E6" s="2">
        <v>41.45</v>
      </c>
      <c r="F6" s="2">
        <v>40</v>
      </c>
      <c r="G6" s="2">
        <v>39.32</v>
      </c>
      <c r="H6" s="2">
        <v>32.729999999999997</v>
      </c>
      <c r="I6" s="2">
        <v>35.64</v>
      </c>
      <c r="J6" s="2">
        <v>58.18</v>
      </c>
      <c r="K6" s="2">
        <v>46.36</v>
      </c>
      <c r="L6" s="2">
        <v>54.18</v>
      </c>
      <c r="M6" s="4">
        <f t="shared" si="0"/>
        <v>43.482500000000002</v>
      </c>
    </row>
    <row r="7" spans="1:13" ht="24.75" thickBot="1">
      <c r="A7" s="7">
        <v>5</v>
      </c>
      <c r="B7" s="3">
        <v>3</v>
      </c>
      <c r="C7" s="3" t="s">
        <v>17</v>
      </c>
      <c r="D7" s="2">
        <v>21</v>
      </c>
      <c r="E7" s="2">
        <v>47.05</v>
      </c>
      <c r="F7" s="2">
        <v>44.29</v>
      </c>
      <c r="G7" s="2">
        <v>30</v>
      </c>
      <c r="H7" s="2">
        <v>30.24</v>
      </c>
      <c r="I7" s="2">
        <v>35.29</v>
      </c>
      <c r="J7" s="2">
        <v>62.1</v>
      </c>
      <c r="K7" s="2">
        <v>55.95</v>
      </c>
      <c r="L7" s="2">
        <v>60.57</v>
      </c>
      <c r="M7" s="4">
        <f t="shared" si="0"/>
        <v>45.686250000000001</v>
      </c>
    </row>
    <row r="8" spans="1:13" ht="24.75" thickBot="1">
      <c r="A8" s="7">
        <v>5</v>
      </c>
      <c r="B8" s="3">
        <v>4</v>
      </c>
      <c r="C8" s="3" t="s">
        <v>18</v>
      </c>
      <c r="D8" s="2">
        <v>13</v>
      </c>
      <c r="E8" s="2">
        <v>53.08</v>
      </c>
      <c r="F8" s="2">
        <v>50</v>
      </c>
      <c r="G8" s="2">
        <v>33.46</v>
      </c>
      <c r="H8" s="2">
        <v>38.85</v>
      </c>
      <c r="I8" s="2">
        <v>39.92</v>
      </c>
      <c r="J8" s="2">
        <v>64</v>
      </c>
      <c r="K8" s="2">
        <v>55.38</v>
      </c>
      <c r="L8" s="2">
        <v>60.31</v>
      </c>
      <c r="M8" s="4">
        <f t="shared" si="0"/>
        <v>49.375</v>
      </c>
    </row>
    <row r="9" spans="1:13" ht="24.75" thickBot="1">
      <c r="A9" s="7">
        <v>2</v>
      </c>
      <c r="B9" s="3">
        <v>5</v>
      </c>
      <c r="C9" s="3" t="s">
        <v>19</v>
      </c>
      <c r="D9" s="2">
        <v>21</v>
      </c>
      <c r="E9" s="2">
        <v>55.71</v>
      </c>
      <c r="F9" s="2">
        <v>51.24</v>
      </c>
      <c r="G9" s="2">
        <v>52.26</v>
      </c>
      <c r="H9" s="2">
        <v>42.62</v>
      </c>
      <c r="I9" s="2">
        <v>46.4</v>
      </c>
      <c r="J9" s="2">
        <v>67.239999999999995</v>
      </c>
      <c r="K9" s="2">
        <v>60.24</v>
      </c>
      <c r="L9" s="2">
        <v>57.71</v>
      </c>
      <c r="M9" s="4">
        <f t="shared" si="0"/>
        <v>54.177500000000002</v>
      </c>
    </row>
    <row r="10" spans="1:13" ht="24.75" thickBot="1">
      <c r="A10" s="7">
        <v>3</v>
      </c>
      <c r="B10" s="3">
        <v>6</v>
      </c>
      <c r="C10" s="3" t="s">
        <v>20</v>
      </c>
      <c r="D10" s="2">
        <v>32</v>
      </c>
      <c r="E10" s="2">
        <v>42.13</v>
      </c>
      <c r="F10" s="2">
        <v>39.880000000000003</v>
      </c>
      <c r="G10" s="2">
        <v>37.270000000000003</v>
      </c>
      <c r="H10" s="2">
        <v>29.53</v>
      </c>
      <c r="I10" s="2">
        <v>35.159999999999997</v>
      </c>
      <c r="J10" s="2">
        <v>49.75</v>
      </c>
      <c r="K10" s="2">
        <v>47.81</v>
      </c>
      <c r="L10" s="2">
        <v>52.88</v>
      </c>
      <c r="M10" s="4">
        <f t="shared" si="0"/>
        <v>41.801249999999996</v>
      </c>
    </row>
    <row r="11" spans="1:13" ht="24.75" thickBot="1">
      <c r="A11" s="7">
        <v>3</v>
      </c>
      <c r="B11" s="3">
        <v>7</v>
      </c>
      <c r="C11" s="3" t="s">
        <v>21</v>
      </c>
      <c r="D11" s="2">
        <v>45</v>
      </c>
      <c r="E11" s="2">
        <v>49.69</v>
      </c>
      <c r="F11" s="2">
        <v>46.98</v>
      </c>
      <c r="G11" s="2">
        <v>40.78</v>
      </c>
      <c r="H11" s="2">
        <v>42.89</v>
      </c>
      <c r="I11" s="2">
        <v>41.42</v>
      </c>
      <c r="J11" s="2">
        <v>63.56</v>
      </c>
      <c r="K11" s="2">
        <v>60.67</v>
      </c>
      <c r="L11" s="2">
        <v>59.02</v>
      </c>
      <c r="M11" s="4">
        <f t="shared" si="0"/>
        <v>50.626249999999999</v>
      </c>
    </row>
    <row r="12" spans="1:13" ht="24.75" thickBot="1">
      <c r="A12" s="7">
        <v>6</v>
      </c>
      <c r="B12" s="3">
        <v>8</v>
      </c>
      <c r="C12" s="3" t="s">
        <v>22</v>
      </c>
      <c r="D12" s="2">
        <v>8</v>
      </c>
      <c r="E12" s="2">
        <v>54.75</v>
      </c>
      <c r="F12" s="2">
        <v>52.75</v>
      </c>
      <c r="G12" s="2">
        <v>35.31</v>
      </c>
      <c r="H12" s="2">
        <v>46.25</v>
      </c>
      <c r="I12" s="2">
        <v>44.63</v>
      </c>
      <c r="J12" s="2">
        <v>65</v>
      </c>
      <c r="K12" s="2">
        <v>59.38</v>
      </c>
      <c r="L12" s="2">
        <v>69</v>
      </c>
      <c r="M12" s="4">
        <f t="shared" si="0"/>
        <v>53.383749999999999</v>
      </c>
    </row>
    <row r="13" spans="1:13" ht="24.75" thickBot="1">
      <c r="A13" s="7">
        <v>6</v>
      </c>
      <c r="B13" s="3">
        <v>9</v>
      </c>
      <c r="C13" s="3" t="s">
        <v>23</v>
      </c>
      <c r="D13" s="2">
        <v>5</v>
      </c>
      <c r="E13" s="2">
        <v>42.4</v>
      </c>
      <c r="F13" s="2">
        <v>44.8</v>
      </c>
      <c r="G13" s="2">
        <v>26.5</v>
      </c>
      <c r="H13" s="2">
        <v>35</v>
      </c>
      <c r="I13" s="2">
        <v>37.200000000000003</v>
      </c>
      <c r="J13" s="2">
        <v>63.2</v>
      </c>
      <c r="K13" s="2">
        <v>47</v>
      </c>
      <c r="L13" s="2">
        <v>51.2</v>
      </c>
      <c r="M13" s="4">
        <f t="shared" si="0"/>
        <v>43.412499999999994</v>
      </c>
    </row>
    <row r="14" spans="1:13" ht="24.75" thickBot="1">
      <c r="A14" s="7">
        <v>3</v>
      </c>
      <c r="B14" s="3">
        <v>10</v>
      </c>
      <c r="C14" s="3" t="s">
        <v>24</v>
      </c>
      <c r="D14" s="2">
        <v>23</v>
      </c>
      <c r="E14" s="2">
        <v>44.26</v>
      </c>
      <c r="F14" s="2">
        <v>41.13</v>
      </c>
      <c r="G14" s="2">
        <v>36.74</v>
      </c>
      <c r="H14" s="2">
        <v>34.130000000000003</v>
      </c>
      <c r="I14" s="2">
        <v>34.54</v>
      </c>
      <c r="J14" s="2">
        <v>60.87</v>
      </c>
      <c r="K14" s="2">
        <v>50.87</v>
      </c>
      <c r="L14" s="2">
        <v>52.87</v>
      </c>
      <c r="M14" s="4">
        <f t="shared" si="0"/>
        <v>44.426249999999996</v>
      </c>
    </row>
    <row r="15" spans="1:13" ht="24.75" thickBot="1">
      <c r="A15" s="7">
        <v>3</v>
      </c>
      <c r="B15" s="3">
        <v>11</v>
      </c>
      <c r="C15" s="3" t="s">
        <v>25</v>
      </c>
      <c r="D15" s="2">
        <v>15</v>
      </c>
      <c r="E15" s="2">
        <v>42.53</v>
      </c>
      <c r="F15" s="2">
        <v>42.4</v>
      </c>
      <c r="G15" s="2">
        <v>35.5</v>
      </c>
      <c r="H15" s="2">
        <v>37.33</v>
      </c>
      <c r="I15" s="2">
        <v>33.200000000000003</v>
      </c>
      <c r="J15" s="2">
        <v>58.93</v>
      </c>
      <c r="K15" s="2">
        <v>60</v>
      </c>
      <c r="L15" s="2">
        <v>55.47</v>
      </c>
      <c r="M15" s="4">
        <f t="shared" si="0"/>
        <v>45.67</v>
      </c>
    </row>
    <row r="16" spans="1:13" ht="24.75" thickBot="1">
      <c r="A16" s="7">
        <v>3</v>
      </c>
      <c r="B16" s="3">
        <v>12</v>
      </c>
      <c r="C16" s="3" t="s">
        <v>26</v>
      </c>
      <c r="D16" s="2">
        <v>18</v>
      </c>
      <c r="E16" s="2">
        <v>48</v>
      </c>
      <c r="F16" s="2">
        <v>44.56</v>
      </c>
      <c r="G16" s="2">
        <v>38.06</v>
      </c>
      <c r="H16" s="2">
        <v>29.17</v>
      </c>
      <c r="I16" s="2">
        <v>43.5</v>
      </c>
      <c r="J16" s="2">
        <v>64.67</v>
      </c>
      <c r="K16" s="2">
        <v>56.11</v>
      </c>
      <c r="L16" s="2">
        <v>61.56</v>
      </c>
      <c r="M16" s="4">
        <f t="shared" si="0"/>
        <v>48.203750000000007</v>
      </c>
    </row>
    <row r="17" spans="1:13" ht="24.75" thickBot="1">
      <c r="A17" s="7">
        <v>2</v>
      </c>
      <c r="B17" s="3">
        <v>13</v>
      </c>
      <c r="C17" s="3" t="s">
        <v>27</v>
      </c>
      <c r="D17" s="2">
        <v>46</v>
      </c>
      <c r="E17" s="2">
        <v>45.22</v>
      </c>
      <c r="F17" s="2">
        <v>42.83</v>
      </c>
      <c r="G17" s="2">
        <v>32.01</v>
      </c>
      <c r="H17" s="2">
        <v>30.98</v>
      </c>
      <c r="I17" s="2">
        <v>30.88</v>
      </c>
      <c r="J17" s="2">
        <v>53.3</v>
      </c>
      <c r="K17" s="2">
        <v>52.72</v>
      </c>
      <c r="L17" s="2">
        <v>53.65</v>
      </c>
      <c r="M17" s="4">
        <f t="shared" si="0"/>
        <v>42.69874999999999</v>
      </c>
    </row>
    <row r="18" spans="1:13" ht="24.75" thickBot="1">
      <c r="A18" s="7">
        <v>6</v>
      </c>
      <c r="B18" s="3">
        <v>14</v>
      </c>
      <c r="C18" s="3" t="s">
        <v>28</v>
      </c>
      <c r="D18" s="2">
        <v>5</v>
      </c>
      <c r="E18" s="2">
        <v>50</v>
      </c>
      <c r="F18" s="2">
        <v>46.8</v>
      </c>
      <c r="G18" s="2">
        <v>48</v>
      </c>
      <c r="H18" s="2">
        <v>37</v>
      </c>
      <c r="I18" s="2">
        <v>34.200000000000003</v>
      </c>
      <c r="J18" s="2">
        <v>60.8</v>
      </c>
      <c r="K18" s="2">
        <v>59</v>
      </c>
      <c r="L18" s="2">
        <v>55.2</v>
      </c>
      <c r="M18" s="4">
        <f t="shared" si="0"/>
        <v>48.875</v>
      </c>
    </row>
    <row r="19" spans="1:13" ht="24.75" thickBot="1">
      <c r="A19" s="7">
        <v>2</v>
      </c>
      <c r="B19" s="3">
        <v>15</v>
      </c>
      <c r="C19" s="3" t="s">
        <v>29</v>
      </c>
      <c r="D19" s="2">
        <v>2</v>
      </c>
      <c r="E19" s="2">
        <v>45</v>
      </c>
      <c r="F19" s="2">
        <v>54</v>
      </c>
      <c r="G19" s="2">
        <v>52.5</v>
      </c>
      <c r="H19" s="2">
        <v>37.5</v>
      </c>
      <c r="I19" s="2">
        <v>32.25</v>
      </c>
      <c r="J19" s="2">
        <v>72</v>
      </c>
      <c r="K19" s="2">
        <v>60</v>
      </c>
      <c r="L19" s="2">
        <v>62</v>
      </c>
      <c r="M19" s="4">
        <f t="shared" si="0"/>
        <v>51.90625</v>
      </c>
    </row>
    <row r="20" spans="1:13" ht="24.75" thickBot="1">
      <c r="A20" s="7">
        <v>3</v>
      </c>
      <c r="B20" s="3">
        <v>16</v>
      </c>
      <c r="C20" s="3" t="s">
        <v>30</v>
      </c>
      <c r="D20" s="2">
        <v>27</v>
      </c>
      <c r="E20" s="2">
        <v>41.41</v>
      </c>
      <c r="F20" s="2">
        <v>40.89</v>
      </c>
      <c r="G20" s="2">
        <v>31.94</v>
      </c>
      <c r="H20" s="2">
        <v>27.41</v>
      </c>
      <c r="I20" s="2">
        <v>30.17</v>
      </c>
      <c r="J20" s="2">
        <v>50.22</v>
      </c>
      <c r="K20" s="2">
        <v>51.67</v>
      </c>
      <c r="L20" s="2">
        <v>50.37</v>
      </c>
      <c r="M20" s="4">
        <f t="shared" si="0"/>
        <v>40.51</v>
      </c>
    </row>
    <row r="21" spans="1:13" ht="24.75" thickBot="1">
      <c r="A21" s="7">
        <v>5</v>
      </c>
      <c r="B21" s="3">
        <v>17</v>
      </c>
      <c r="C21" s="3" t="s">
        <v>32</v>
      </c>
      <c r="D21" s="2">
        <v>8</v>
      </c>
      <c r="E21" s="2">
        <v>50.75</v>
      </c>
      <c r="F21" s="2">
        <v>46.25</v>
      </c>
      <c r="G21" s="2">
        <v>40.31</v>
      </c>
      <c r="H21" s="2">
        <v>48.75</v>
      </c>
      <c r="I21" s="2">
        <v>44.38</v>
      </c>
      <c r="J21" s="2">
        <v>68.5</v>
      </c>
      <c r="K21" s="2">
        <v>63.75</v>
      </c>
      <c r="L21" s="2">
        <v>63.5</v>
      </c>
      <c r="M21" s="4">
        <f t="shared" si="0"/>
        <v>53.27375</v>
      </c>
    </row>
    <row r="22" spans="1:13" ht="24.75" thickBot="1">
      <c r="A22" s="7">
        <v>5</v>
      </c>
      <c r="B22" s="3">
        <v>18</v>
      </c>
      <c r="C22" s="3" t="s">
        <v>31</v>
      </c>
      <c r="D22" s="2">
        <v>14</v>
      </c>
      <c r="E22" s="2">
        <v>54.86</v>
      </c>
      <c r="F22" s="2">
        <v>46.29</v>
      </c>
      <c r="G22" s="2">
        <v>41.07</v>
      </c>
      <c r="H22" s="2">
        <v>41.79</v>
      </c>
      <c r="I22" s="2">
        <v>39</v>
      </c>
      <c r="J22" s="2">
        <v>61.43</v>
      </c>
      <c r="K22" s="2">
        <v>63.57</v>
      </c>
      <c r="L22" s="2">
        <v>68.86</v>
      </c>
      <c r="M22" s="4">
        <f t="shared" si="0"/>
        <v>52.108750000000001</v>
      </c>
    </row>
    <row r="23" spans="1:13" ht="24.75" thickBot="1">
      <c r="A23" s="7">
        <v>3</v>
      </c>
      <c r="B23" s="3">
        <v>19</v>
      </c>
      <c r="C23" s="3" t="s">
        <v>33</v>
      </c>
      <c r="D23" s="2">
        <v>5</v>
      </c>
      <c r="E23" s="2">
        <v>49.6</v>
      </c>
      <c r="F23" s="2">
        <v>44.8</v>
      </c>
      <c r="G23" s="2">
        <v>43</v>
      </c>
      <c r="H23" s="2">
        <v>30</v>
      </c>
      <c r="I23" s="2">
        <v>32.200000000000003</v>
      </c>
      <c r="J23" s="2">
        <v>54.4</v>
      </c>
      <c r="K23" s="2">
        <v>51</v>
      </c>
      <c r="L23" s="2">
        <v>60</v>
      </c>
      <c r="M23" s="4">
        <f t="shared" si="0"/>
        <v>45.625</v>
      </c>
    </row>
    <row r="24" spans="1:13" ht="24.75" thickBot="1">
      <c r="A24" s="7">
        <v>2</v>
      </c>
      <c r="B24" s="3">
        <v>20</v>
      </c>
      <c r="C24" s="3" t="s">
        <v>34</v>
      </c>
      <c r="D24" s="2">
        <v>10</v>
      </c>
      <c r="E24" s="2">
        <v>53</v>
      </c>
      <c r="F24" s="2">
        <v>49.4</v>
      </c>
      <c r="G24" s="2">
        <v>44</v>
      </c>
      <c r="H24" s="2">
        <v>34</v>
      </c>
      <c r="I24" s="2">
        <v>39.75</v>
      </c>
      <c r="J24" s="2">
        <v>64</v>
      </c>
      <c r="K24" s="2">
        <v>56.5</v>
      </c>
      <c r="L24" s="2">
        <v>70</v>
      </c>
      <c r="M24" s="4">
        <f t="shared" si="0"/>
        <v>51.331249999999997</v>
      </c>
    </row>
    <row r="25" spans="1:13" ht="24.75" thickBot="1">
      <c r="A25" s="7">
        <v>1</v>
      </c>
      <c r="B25" s="3">
        <v>21</v>
      </c>
      <c r="C25" s="3" t="s">
        <v>35</v>
      </c>
      <c r="D25" s="2">
        <v>10</v>
      </c>
      <c r="E25" s="2">
        <v>41.6</v>
      </c>
      <c r="F25" s="2">
        <v>40.799999999999997</v>
      </c>
      <c r="G25" s="2">
        <v>30.25</v>
      </c>
      <c r="H25" s="2">
        <v>29.5</v>
      </c>
      <c r="I25" s="2">
        <v>33.299999999999997</v>
      </c>
      <c r="J25" s="2">
        <v>52.4</v>
      </c>
      <c r="K25" s="2">
        <v>54</v>
      </c>
      <c r="L25" s="2">
        <v>57.2</v>
      </c>
      <c r="M25" s="4">
        <f t="shared" si="0"/>
        <v>42.381250000000001</v>
      </c>
    </row>
    <row r="26" spans="1:13" ht="24.75" thickBot="1">
      <c r="A26" s="7">
        <v>1</v>
      </c>
      <c r="B26" s="3">
        <v>22</v>
      </c>
      <c r="C26" s="3" t="s">
        <v>36</v>
      </c>
      <c r="D26" s="2">
        <v>3</v>
      </c>
      <c r="E26" s="2">
        <v>47.33</v>
      </c>
      <c r="F26" s="2">
        <v>40.67</v>
      </c>
      <c r="G26" s="2">
        <v>42.5</v>
      </c>
      <c r="H26" s="2">
        <v>46.67</v>
      </c>
      <c r="I26" s="2">
        <v>45.83</v>
      </c>
      <c r="J26" s="2">
        <v>64</v>
      </c>
      <c r="K26" s="2">
        <v>48.33</v>
      </c>
      <c r="L26" s="2">
        <v>54.67</v>
      </c>
      <c r="M26" s="4">
        <f t="shared" si="0"/>
        <v>48.75</v>
      </c>
    </row>
    <row r="27" spans="1:13" ht="24.75" thickBot="1">
      <c r="A27" s="7">
        <v>2</v>
      </c>
      <c r="B27" s="3">
        <v>23</v>
      </c>
      <c r="C27" s="3" t="s">
        <v>37</v>
      </c>
      <c r="D27" s="2">
        <v>12</v>
      </c>
      <c r="E27" s="2">
        <v>43.33</v>
      </c>
      <c r="F27" s="2">
        <v>39</v>
      </c>
      <c r="G27" s="2">
        <v>30.42</v>
      </c>
      <c r="H27" s="2">
        <v>33.75</v>
      </c>
      <c r="I27" s="2">
        <v>29.88</v>
      </c>
      <c r="J27" s="2">
        <v>52.67</v>
      </c>
      <c r="K27" s="2">
        <v>47.92</v>
      </c>
      <c r="L27" s="2">
        <v>51.33</v>
      </c>
      <c r="M27" s="4">
        <f t="shared" si="0"/>
        <v>41.037500000000001</v>
      </c>
    </row>
    <row r="28" spans="1:13" ht="24.75" thickBot="1">
      <c r="A28" s="7">
        <v>1</v>
      </c>
      <c r="B28" s="3">
        <v>24</v>
      </c>
      <c r="C28" s="3" t="s">
        <v>38</v>
      </c>
      <c r="D28" s="2">
        <v>14</v>
      </c>
      <c r="E28" s="2">
        <v>47.57</v>
      </c>
      <c r="F28" s="2">
        <v>45</v>
      </c>
      <c r="G28" s="2">
        <v>43.93</v>
      </c>
      <c r="H28" s="2">
        <v>49.29</v>
      </c>
      <c r="I28" s="2">
        <v>34.61</v>
      </c>
      <c r="J28" s="2">
        <v>63.43</v>
      </c>
      <c r="K28" s="2">
        <v>55.36</v>
      </c>
      <c r="L28" s="2">
        <v>61.71</v>
      </c>
      <c r="M28" s="4">
        <f t="shared" si="0"/>
        <v>50.112499999999997</v>
      </c>
    </row>
    <row r="29" spans="1:13" ht="24.75" thickBot="1">
      <c r="A29" s="7">
        <v>1</v>
      </c>
      <c r="B29" s="3">
        <v>25</v>
      </c>
      <c r="C29" s="3" t="s">
        <v>39</v>
      </c>
      <c r="D29" s="2">
        <v>13</v>
      </c>
      <c r="E29" s="2">
        <v>44</v>
      </c>
      <c r="F29" s="2">
        <v>47.08</v>
      </c>
      <c r="G29" s="2">
        <v>45.58</v>
      </c>
      <c r="H29" s="2">
        <v>31.92</v>
      </c>
      <c r="I29" s="2">
        <v>42.69</v>
      </c>
      <c r="J29" s="2">
        <v>64</v>
      </c>
      <c r="K29" s="2">
        <v>55</v>
      </c>
      <c r="L29" s="2">
        <v>54.77</v>
      </c>
      <c r="M29" s="4">
        <f t="shared" si="0"/>
        <v>48.129999999999995</v>
      </c>
    </row>
    <row r="30" spans="1:13" ht="24.75" thickBot="1">
      <c r="A30" s="7">
        <v>1</v>
      </c>
      <c r="B30" s="3">
        <v>26</v>
      </c>
      <c r="C30" s="3" t="s">
        <v>40</v>
      </c>
      <c r="D30" s="2">
        <v>2</v>
      </c>
      <c r="E30" s="2">
        <v>52</v>
      </c>
      <c r="F30" s="2">
        <v>42</v>
      </c>
      <c r="G30" s="2">
        <v>45</v>
      </c>
      <c r="H30" s="2">
        <v>27.5</v>
      </c>
      <c r="I30" s="2">
        <v>36.75</v>
      </c>
      <c r="J30" s="2">
        <v>58</v>
      </c>
      <c r="K30" s="2">
        <v>47.5</v>
      </c>
      <c r="L30" s="2">
        <v>50</v>
      </c>
      <c r="M30" s="4">
        <f t="shared" si="0"/>
        <v>44.84375</v>
      </c>
    </row>
    <row r="31" spans="1:13" ht="24.75" thickBot="1">
      <c r="A31" s="7">
        <v>1</v>
      </c>
      <c r="B31" s="3">
        <v>27</v>
      </c>
      <c r="C31" s="3" t="s">
        <v>41</v>
      </c>
      <c r="D31" s="2">
        <v>5</v>
      </c>
      <c r="E31" s="2">
        <v>47.2</v>
      </c>
      <c r="F31" s="2">
        <v>44.8</v>
      </c>
      <c r="G31" s="2">
        <v>36.5</v>
      </c>
      <c r="H31" s="2">
        <v>38</v>
      </c>
      <c r="I31" s="2">
        <v>39.4</v>
      </c>
      <c r="J31" s="2">
        <v>58.4</v>
      </c>
      <c r="K31" s="2">
        <v>53</v>
      </c>
      <c r="L31" s="2">
        <v>53.6</v>
      </c>
      <c r="M31" s="4">
        <f t="shared" si="0"/>
        <v>46.362500000000004</v>
      </c>
    </row>
    <row r="32" spans="1:13" ht="24.75" thickBot="1">
      <c r="A32" s="7">
        <v>1</v>
      </c>
      <c r="B32" s="3">
        <v>28</v>
      </c>
      <c r="C32" s="3" t="s">
        <v>42</v>
      </c>
      <c r="D32" s="2">
        <v>15</v>
      </c>
      <c r="E32" s="2">
        <v>50.67</v>
      </c>
      <c r="F32" s="2">
        <v>46.4</v>
      </c>
      <c r="G32" s="2">
        <v>38.5</v>
      </c>
      <c r="H32" s="2">
        <v>35.67</v>
      </c>
      <c r="I32" s="2">
        <v>39.17</v>
      </c>
      <c r="J32" s="2">
        <v>59.73</v>
      </c>
      <c r="K32" s="2">
        <v>55.67</v>
      </c>
      <c r="L32" s="2">
        <v>56.53</v>
      </c>
      <c r="M32" s="4">
        <f t="shared" si="0"/>
        <v>47.792500000000004</v>
      </c>
    </row>
    <row r="33" spans="1:13" ht="24.75" thickBot="1">
      <c r="A33" s="7">
        <v>1</v>
      </c>
      <c r="B33" s="3">
        <v>29</v>
      </c>
      <c r="C33" s="3" t="s">
        <v>43</v>
      </c>
      <c r="D33" s="2">
        <v>1</v>
      </c>
      <c r="E33" s="2">
        <v>48</v>
      </c>
      <c r="F33" s="2">
        <v>42</v>
      </c>
      <c r="G33" s="2">
        <v>42.5</v>
      </c>
      <c r="H33" s="2">
        <v>40</v>
      </c>
      <c r="I33" s="2">
        <v>44</v>
      </c>
      <c r="J33" s="2">
        <v>44</v>
      </c>
      <c r="K33" s="2">
        <v>65</v>
      </c>
      <c r="L33" s="2">
        <v>48</v>
      </c>
      <c r="M33" s="4">
        <f t="shared" si="0"/>
        <v>46.6875</v>
      </c>
    </row>
    <row r="34" spans="1:13" ht="24.75" thickBot="1">
      <c r="A34" s="7">
        <v>1</v>
      </c>
      <c r="B34" s="3">
        <v>30</v>
      </c>
      <c r="C34" s="3" t="s">
        <v>44</v>
      </c>
      <c r="D34" s="2">
        <v>3</v>
      </c>
      <c r="E34" s="2">
        <v>58.67</v>
      </c>
      <c r="F34" s="2">
        <v>48</v>
      </c>
      <c r="G34" s="2">
        <v>45</v>
      </c>
      <c r="H34" s="2">
        <v>43.33</v>
      </c>
      <c r="I34" s="2">
        <v>45</v>
      </c>
      <c r="J34" s="2">
        <v>58.67</v>
      </c>
      <c r="K34" s="2">
        <v>58.33</v>
      </c>
      <c r="L34" s="2">
        <v>54.67</v>
      </c>
      <c r="M34" s="4">
        <f t="shared" si="0"/>
        <v>51.458750000000002</v>
      </c>
    </row>
    <row r="35" spans="1:13" ht="24.75" thickBot="1">
      <c r="A35" s="7">
        <v>1</v>
      </c>
      <c r="B35" s="3">
        <v>31</v>
      </c>
      <c r="C35" s="3" t="s">
        <v>45</v>
      </c>
      <c r="D35" s="2">
        <v>6</v>
      </c>
      <c r="E35" s="2">
        <v>56</v>
      </c>
      <c r="F35" s="2">
        <v>51.33</v>
      </c>
      <c r="G35" s="2">
        <v>38.33</v>
      </c>
      <c r="H35" s="2">
        <v>34.17</v>
      </c>
      <c r="I35" s="2">
        <v>38.17</v>
      </c>
      <c r="J35" s="2">
        <v>62.67</v>
      </c>
      <c r="K35" s="2">
        <v>50</v>
      </c>
      <c r="L35" s="2">
        <v>53.33</v>
      </c>
      <c r="M35" s="4">
        <f t="shared" si="0"/>
        <v>48</v>
      </c>
    </row>
    <row r="36" spans="1:13" ht="24.75" thickBot="1">
      <c r="A36" s="7">
        <v>1</v>
      </c>
      <c r="B36" s="3">
        <v>32</v>
      </c>
      <c r="C36" s="3" t="s">
        <v>46</v>
      </c>
      <c r="D36" s="2">
        <v>5</v>
      </c>
      <c r="E36" s="2">
        <v>52.4</v>
      </c>
      <c r="F36" s="2">
        <v>48.4</v>
      </c>
      <c r="G36" s="2">
        <v>38</v>
      </c>
      <c r="H36" s="2">
        <v>33</v>
      </c>
      <c r="I36" s="2">
        <v>41.9</v>
      </c>
      <c r="J36" s="2">
        <v>63.2</v>
      </c>
      <c r="K36" s="2">
        <v>54</v>
      </c>
      <c r="L36" s="2">
        <v>61.6</v>
      </c>
      <c r="M36" s="4">
        <f t="shared" si="0"/>
        <v>49.062500000000007</v>
      </c>
    </row>
    <row r="37" spans="1:13" ht="24.75" thickBot="1">
      <c r="A37" s="7">
        <v>4</v>
      </c>
      <c r="B37" s="3">
        <v>33</v>
      </c>
      <c r="C37" s="3" t="s">
        <v>47</v>
      </c>
      <c r="D37" s="2">
        <v>36</v>
      </c>
      <c r="E37" s="2">
        <v>46</v>
      </c>
      <c r="F37" s="2">
        <v>46.5</v>
      </c>
      <c r="G37" s="2">
        <v>37.29</v>
      </c>
      <c r="H37" s="2">
        <v>37.08</v>
      </c>
      <c r="I37" s="2">
        <v>44.47</v>
      </c>
      <c r="J37" s="2">
        <v>58.78</v>
      </c>
      <c r="K37" s="2">
        <v>51.94</v>
      </c>
      <c r="L37" s="2">
        <v>58</v>
      </c>
      <c r="M37" s="4">
        <f t="shared" ref="M37:M68" si="1">(E37+F37+G37+H37+I37+J37+K37+L37)/8</f>
        <v>47.5075</v>
      </c>
    </row>
    <row r="38" spans="1:13" ht="24.75" thickBot="1">
      <c r="A38" s="7">
        <v>4</v>
      </c>
      <c r="B38" s="3">
        <v>34</v>
      </c>
      <c r="C38" s="3" t="s">
        <v>48</v>
      </c>
      <c r="D38" s="2">
        <v>16</v>
      </c>
      <c r="E38" s="2">
        <v>47.5</v>
      </c>
      <c r="F38" s="2">
        <v>41.63</v>
      </c>
      <c r="G38" s="2">
        <v>41.56</v>
      </c>
      <c r="H38" s="2">
        <v>45.63</v>
      </c>
      <c r="I38" s="2">
        <v>38.22</v>
      </c>
      <c r="J38" s="2">
        <v>64.5</v>
      </c>
      <c r="K38" s="2">
        <v>55.31</v>
      </c>
      <c r="L38" s="2">
        <v>52</v>
      </c>
      <c r="M38" s="4">
        <f t="shared" si="1"/>
        <v>48.293749999999996</v>
      </c>
    </row>
    <row r="39" spans="1:13" ht="24.75" thickBot="1">
      <c r="A39" s="7">
        <v>4</v>
      </c>
      <c r="B39" s="3">
        <v>35</v>
      </c>
      <c r="C39" s="3" t="s">
        <v>49</v>
      </c>
      <c r="D39" s="2">
        <v>4</v>
      </c>
      <c r="E39" s="2">
        <v>53</v>
      </c>
      <c r="F39" s="2">
        <v>41.5</v>
      </c>
      <c r="G39" s="2">
        <v>33.75</v>
      </c>
      <c r="H39" s="2">
        <v>33.75</v>
      </c>
      <c r="I39" s="2">
        <v>45</v>
      </c>
      <c r="J39" s="2">
        <v>65</v>
      </c>
      <c r="K39" s="2">
        <v>55</v>
      </c>
      <c r="L39" s="2">
        <v>67</v>
      </c>
      <c r="M39" s="4">
        <f t="shared" si="1"/>
        <v>49.25</v>
      </c>
    </row>
    <row r="40" spans="1:13" ht="24.75" thickBot="1">
      <c r="A40" s="7">
        <v>3</v>
      </c>
      <c r="B40" s="3">
        <v>36</v>
      </c>
      <c r="C40" s="3" t="s">
        <v>50</v>
      </c>
      <c r="D40" s="2">
        <v>11</v>
      </c>
      <c r="E40" s="2">
        <v>42.55</v>
      </c>
      <c r="F40" s="2">
        <v>40</v>
      </c>
      <c r="G40" s="2">
        <v>28.18</v>
      </c>
      <c r="H40" s="2">
        <v>32.270000000000003</v>
      </c>
      <c r="I40" s="2">
        <v>33.18</v>
      </c>
      <c r="J40" s="2">
        <v>55.64</v>
      </c>
      <c r="K40" s="2">
        <v>48.18</v>
      </c>
      <c r="L40" s="2">
        <v>53.09</v>
      </c>
      <c r="M40" s="4">
        <f t="shared" si="1"/>
        <v>41.636250000000004</v>
      </c>
    </row>
    <row r="41" spans="1:13" ht="24.75" thickBot="1">
      <c r="A41" s="7">
        <v>5</v>
      </c>
      <c r="B41" s="3">
        <v>37</v>
      </c>
      <c r="C41" s="3" t="s">
        <v>51</v>
      </c>
      <c r="D41" s="2">
        <v>10</v>
      </c>
      <c r="E41" s="2">
        <v>46</v>
      </c>
      <c r="F41" s="2">
        <v>38.799999999999997</v>
      </c>
      <c r="G41" s="2">
        <v>32</v>
      </c>
      <c r="H41" s="2">
        <v>33</v>
      </c>
      <c r="I41" s="2">
        <v>31.8</v>
      </c>
      <c r="J41" s="2">
        <v>44</v>
      </c>
      <c r="K41" s="2">
        <v>52.5</v>
      </c>
      <c r="L41" s="2">
        <v>47.6</v>
      </c>
      <c r="M41" s="4">
        <f t="shared" si="1"/>
        <v>40.712500000000006</v>
      </c>
    </row>
    <row r="42" spans="1:13" ht="24.75" thickBot="1">
      <c r="A42" s="7">
        <v>4</v>
      </c>
      <c r="B42" s="3">
        <v>38</v>
      </c>
      <c r="C42" s="3" t="s">
        <v>52</v>
      </c>
      <c r="D42" s="2">
        <v>9</v>
      </c>
      <c r="E42" s="2">
        <v>39.11</v>
      </c>
      <c r="F42" s="2">
        <v>43.33</v>
      </c>
      <c r="G42" s="2">
        <v>40.83</v>
      </c>
      <c r="H42" s="2">
        <v>38.33</v>
      </c>
      <c r="I42" s="2">
        <v>33.78</v>
      </c>
      <c r="J42" s="2">
        <v>57.33</v>
      </c>
      <c r="K42" s="2">
        <v>52.22</v>
      </c>
      <c r="L42" s="2">
        <v>60.44</v>
      </c>
      <c r="M42" s="4">
        <f t="shared" si="1"/>
        <v>45.671249999999993</v>
      </c>
    </row>
    <row r="43" spans="1:13" ht="24.75" thickBot="1">
      <c r="A43" s="7">
        <v>3</v>
      </c>
      <c r="B43" s="3">
        <v>39</v>
      </c>
      <c r="C43" s="3" t="s">
        <v>53</v>
      </c>
      <c r="D43" s="2">
        <v>6</v>
      </c>
      <c r="E43" s="2">
        <v>39.33</v>
      </c>
      <c r="F43" s="2">
        <v>36.33</v>
      </c>
      <c r="G43" s="2">
        <v>27.5</v>
      </c>
      <c r="H43" s="2">
        <v>22.5</v>
      </c>
      <c r="I43" s="2">
        <v>35.75</v>
      </c>
      <c r="J43" s="2">
        <v>46.67</v>
      </c>
      <c r="K43" s="2">
        <v>37.5</v>
      </c>
      <c r="L43" s="2">
        <v>43.33</v>
      </c>
      <c r="M43" s="4">
        <f t="shared" si="1"/>
        <v>36.113749999999996</v>
      </c>
    </row>
    <row r="44" spans="1:13" ht="24.75" thickBot="1">
      <c r="A44" s="7">
        <v>2</v>
      </c>
      <c r="B44" s="3">
        <v>40</v>
      </c>
      <c r="C44" s="3" t="s">
        <v>54</v>
      </c>
      <c r="D44" s="2">
        <v>5</v>
      </c>
      <c r="E44" s="2">
        <v>46</v>
      </c>
      <c r="F44" s="2">
        <v>42.4</v>
      </c>
      <c r="G44" s="2">
        <v>47.5</v>
      </c>
      <c r="H44" s="2">
        <v>36</v>
      </c>
      <c r="I44" s="2">
        <v>41.3</v>
      </c>
      <c r="J44" s="2">
        <v>48</v>
      </c>
      <c r="K44" s="2">
        <v>55</v>
      </c>
      <c r="L44" s="2">
        <v>55.2</v>
      </c>
      <c r="M44" s="4">
        <f t="shared" si="1"/>
        <v>46.424999999999997</v>
      </c>
    </row>
    <row r="45" spans="1:13" ht="24.75" thickBot="1">
      <c r="A45" s="7">
        <v>4</v>
      </c>
      <c r="B45" s="3">
        <v>41</v>
      </c>
      <c r="C45" s="3" t="s">
        <v>55</v>
      </c>
      <c r="D45" s="2">
        <v>6</v>
      </c>
      <c r="E45" s="2">
        <v>46.67</v>
      </c>
      <c r="F45" s="2">
        <v>39</v>
      </c>
      <c r="G45" s="2">
        <v>34.17</v>
      </c>
      <c r="H45" s="2">
        <v>26.67</v>
      </c>
      <c r="I45" s="2">
        <v>34.92</v>
      </c>
      <c r="J45" s="2">
        <v>52.67</v>
      </c>
      <c r="K45" s="2">
        <v>50.83</v>
      </c>
      <c r="L45" s="2">
        <v>62.67</v>
      </c>
      <c r="M45" s="4">
        <f t="shared" si="1"/>
        <v>43.45</v>
      </c>
    </row>
    <row r="46" spans="1:13" ht="24.75" thickBot="1">
      <c r="A46" s="7">
        <v>1</v>
      </c>
      <c r="B46" s="3">
        <v>42</v>
      </c>
      <c r="C46" s="3" t="s">
        <v>56</v>
      </c>
      <c r="D46" s="2">
        <v>15</v>
      </c>
      <c r="E46" s="2">
        <v>51.33</v>
      </c>
      <c r="F46" s="2">
        <v>52.27</v>
      </c>
      <c r="G46" s="2">
        <v>36.67</v>
      </c>
      <c r="H46" s="2">
        <v>37.33</v>
      </c>
      <c r="I46" s="2">
        <v>42.57</v>
      </c>
      <c r="J46" s="2">
        <v>63.47</v>
      </c>
      <c r="K46" s="2">
        <v>59.67</v>
      </c>
      <c r="L46" s="2">
        <v>63.47</v>
      </c>
      <c r="M46" s="4">
        <f t="shared" si="1"/>
        <v>50.847499999999997</v>
      </c>
    </row>
    <row r="47" spans="1:13" ht="24.75" thickBot="1">
      <c r="A47" s="7">
        <v>4</v>
      </c>
      <c r="B47" s="3">
        <v>43</v>
      </c>
      <c r="C47" s="3" t="s">
        <v>57</v>
      </c>
      <c r="D47" s="2">
        <v>9</v>
      </c>
      <c r="E47" s="2">
        <v>50.67</v>
      </c>
      <c r="F47" s="2">
        <v>46.22</v>
      </c>
      <c r="G47" s="2">
        <v>33.89</v>
      </c>
      <c r="H47" s="2">
        <v>42.22</v>
      </c>
      <c r="I47" s="2">
        <v>41</v>
      </c>
      <c r="J47" s="2">
        <v>54.22</v>
      </c>
      <c r="K47" s="2">
        <v>56.67</v>
      </c>
      <c r="L47" s="2">
        <v>55.11</v>
      </c>
      <c r="M47" s="4">
        <f t="shared" si="1"/>
        <v>47.500000000000007</v>
      </c>
    </row>
    <row r="48" spans="1:13" ht="24.75" thickBot="1">
      <c r="A48" s="7">
        <v>4</v>
      </c>
      <c r="B48" s="3">
        <v>44</v>
      </c>
      <c r="C48" s="3" t="s">
        <v>58</v>
      </c>
      <c r="D48" s="2">
        <v>5</v>
      </c>
      <c r="E48" s="2">
        <v>51.2</v>
      </c>
      <c r="F48" s="2">
        <v>34.4</v>
      </c>
      <c r="G48" s="2">
        <v>34</v>
      </c>
      <c r="H48" s="2">
        <v>32</v>
      </c>
      <c r="I48" s="2">
        <v>32.299999999999997</v>
      </c>
      <c r="J48" s="2">
        <v>60.8</v>
      </c>
      <c r="K48" s="2">
        <v>52</v>
      </c>
      <c r="L48" s="2">
        <v>52.8</v>
      </c>
      <c r="M48" s="4">
        <f t="shared" si="1"/>
        <v>43.6875</v>
      </c>
    </row>
    <row r="49" spans="1:13" ht="24.75" thickBot="1">
      <c r="A49" s="7">
        <v>2</v>
      </c>
      <c r="B49" s="3">
        <v>45</v>
      </c>
      <c r="C49" s="3" t="s">
        <v>59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  <c r="L49" s="2" t="s">
        <v>0</v>
      </c>
      <c r="M49" s="4" t="e">
        <f t="shared" si="1"/>
        <v>#VALUE!</v>
      </c>
    </row>
    <row r="50" spans="1:13" ht="24.75" thickBot="1">
      <c r="A50" s="7">
        <v>5</v>
      </c>
      <c r="B50" s="3">
        <v>46</v>
      </c>
      <c r="C50" s="3" t="s">
        <v>60</v>
      </c>
      <c r="D50" s="2">
        <v>17</v>
      </c>
      <c r="E50" s="2">
        <v>43.29</v>
      </c>
      <c r="F50" s="2">
        <v>47.88</v>
      </c>
      <c r="G50" s="2">
        <v>42.21</v>
      </c>
      <c r="H50" s="2">
        <v>37.65</v>
      </c>
      <c r="I50" s="2">
        <v>44.09</v>
      </c>
      <c r="J50" s="2">
        <v>61.88</v>
      </c>
      <c r="K50" s="2">
        <v>55.59</v>
      </c>
      <c r="L50" s="2">
        <v>64</v>
      </c>
      <c r="M50" s="4">
        <f t="shared" si="1"/>
        <v>49.573750000000004</v>
      </c>
    </row>
    <row r="51" spans="1:13" ht="24.75" thickBot="1">
      <c r="A51" s="7">
        <v>5</v>
      </c>
      <c r="B51" s="3">
        <v>47</v>
      </c>
      <c r="C51" s="3" t="s">
        <v>61</v>
      </c>
      <c r="D51" s="2">
        <v>5</v>
      </c>
      <c r="E51" s="2">
        <v>53.2</v>
      </c>
      <c r="F51" s="2">
        <v>59.2</v>
      </c>
      <c r="G51" s="2">
        <v>37.5</v>
      </c>
      <c r="H51" s="2">
        <v>42</v>
      </c>
      <c r="I51" s="2">
        <v>47.5</v>
      </c>
      <c r="J51" s="2">
        <v>78.400000000000006</v>
      </c>
      <c r="K51" s="2">
        <v>61</v>
      </c>
      <c r="L51" s="2">
        <v>64</v>
      </c>
      <c r="M51" s="4">
        <f t="shared" si="1"/>
        <v>55.35</v>
      </c>
    </row>
    <row r="52" spans="1:13" ht="24.75" thickBot="1">
      <c r="A52" s="7">
        <v>5</v>
      </c>
      <c r="B52" s="3">
        <v>48</v>
      </c>
      <c r="C52" s="3" t="s">
        <v>62</v>
      </c>
      <c r="D52" s="2">
        <v>8</v>
      </c>
      <c r="E52" s="2">
        <v>44.75</v>
      </c>
      <c r="F52" s="2">
        <v>40.75</v>
      </c>
      <c r="G52" s="2">
        <v>32.5</v>
      </c>
      <c r="H52" s="2">
        <v>21.88</v>
      </c>
      <c r="I52" s="2">
        <v>37.19</v>
      </c>
      <c r="J52" s="2">
        <v>61.5</v>
      </c>
      <c r="K52" s="2">
        <v>53.13</v>
      </c>
      <c r="L52" s="2">
        <v>54</v>
      </c>
      <c r="M52" s="4">
        <f t="shared" si="1"/>
        <v>43.212499999999999</v>
      </c>
    </row>
    <row r="53" spans="1:13" ht="24.75" thickBot="1">
      <c r="A53" s="7">
        <v>5</v>
      </c>
      <c r="B53" s="3">
        <v>49</v>
      </c>
      <c r="C53" s="3" t="s">
        <v>63</v>
      </c>
      <c r="D53" s="2">
        <v>7</v>
      </c>
      <c r="E53" s="2">
        <v>47.71</v>
      </c>
      <c r="F53" s="2">
        <v>48.57</v>
      </c>
      <c r="G53" s="2">
        <v>43.21</v>
      </c>
      <c r="H53" s="2">
        <v>35.71</v>
      </c>
      <c r="I53" s="2">
        <v>44.07</v>
      </c>
      <c r="J53" s="2">
        <v>60</v>
      </c>
      <c r="K53" s="2">
        <v>56.43</v>
      </c>
      <c r="L53" s="2">
        <v>66.290000000000006</v>
      </c>
      <c r="M53" s="4">
        <f t="shared" si="1"/>
        <v>50.248750000000001</v>
      </c>
    </row>
    <row r="54" spans="1:13" ht="24.75" thickBot="1">
      <c r="A54" s="7">
        <v>4</v>
      </c>
      <c r="B54" s="3">
        <v>50</v>
      </c>
      <c r="C54" s="3" t="s">
        <v>64</v>
      </c>
      <c r="D54" s="2">
        <v>14</v>
      </c>
      <c r="E54" s="2">
        <v>46.71</v>
      </c>
      <c r="F54" s="2">
        <v>45</v>
      </c>
      <c r="G54" s="2">
        <v>37.32</v>
      </c>
      <c r="H54" s="2">
        <v>37.5</v>
      </c>
      <c r="I54" s="2">
        <v>37.61</v>
      </c>
      <c r="J54" s="2">
        <v>61.71</v>
      </c>
      <c r="K54" s="2">
        <v>53.93</v>
      </c>
      <c r="L54" s="2">
        <v>59.14</v>
      </c>
      <c r="M54" s="4">
        <f t="shared" si="1"/>
        <v>47.364999999999995</v>
      </c>
    </row>
    <row r="55" spans="1:13" ht="24.75" thickBot="1">
      <c r="A55" s="7">
        <v>4</v>
      </c>
      <c r="B55" s="3">
        <v>51</v>
      </c>
      <c r="C55" s="3" t="s">
        <v>65</v>
      </c>
      <c r="D55" s="2">
        <v>14</v>
      </c>
      <c r="E55" s="2">
        <v>45.14</v>
      </c>
      <c r="F55" s="2">
        <v>36.57</v>
      </c>
      <c r="G55" s="2">
        <v>30.18</v>
      </c>
      <c r="H55" s="2">
        <v>25.36</v>
      </c>
      <c r="I55" s="2">
        <v>32.79</v>
      </c>
      <c r="J55" s="2">
        <v>53.43</v>
      </c>
      <c r="K55" s="2">
        <v>46.07</v>
      </c>
      <c r="L55" s="2">
        <v>44</v>
      </c>
      <c r="M55" s="4">
        <f t="shared" si="1"/>
        <v>39.192500000000003</v>
      </c>
    </row>
    <row r="56" spans="1:13" ht="24.75" thickBot="1">
      <c r="A56" s="7">
        <v>1</v>
      </c>
      <c r="B56" s="3">
        <v>52</v>
      </c>
      <c r="C56" s="3" t="s">
        <v>66</v>
      </c>
      <c r="D56" s="2">
        <v>9</v>
      </c>
      <c r="E56" s="2">
        <v>55.78</v>
      </c>
      <c r="F56" s="2">
        <v>48</v>
      </c>
      <c r="G56" s="2">
        <v>53.89</v>
      </c>
      <c r="H56" s="2">
        <v>44.44</v>
      </c>
      <c r="I56" s="2">
        <v>42.22</v>
      </c>
      <c r="J56" s="2">
        <v>65.78</v>
      </c>
      <c r="K56" s="2">
        <v>57.22</v>
      </c>
      <c r="L56" s="2">
        <v>58.22</v>
      </c>
      <c r="M56" s="4">
        <f t="shared" si="1"/>
        <v>53.193750000000009</v>
      </c>
    </row>
    <row r="57" spans="1:13" ht="24.75" thickBot="1">
      <c r="A57" s="7">
        <v>1</v>
      </c>
      <c r="B57" s="3">
        <v>53</v>
      </c>
      <c r="C57" s="3" t="s">
        <v>67</v>
      </c>
      <c r="D57" s="2">
        <v>3</v>
      </c>
      <c r="E57" s="2">
        <v>46.67</v>
      </c>
      <c r="F57" s="2">
        <v>48</v>
      </c>
      <c r="G57" s="2">
        <v>32.5</v>
      </c>
      <c r="H57" s="2">
        <v>33.33</v>
      </c>
      <c r="I57" s="2">
        <v>31.83</v>
      </c>
      <c r="J57" s="2">
        <v>58.67</v>
      </c>
      <c r="K57" s="2">
        <v>45</v>
      </c>
      <c r="L57" s="2">
        <v>62.67</v>
      </c>
      <c r="M57" s="4">
        <f t="shared" si="1"/>
        <v>44.833750000000002</v>
      </c>
    </row>
    <row r="58" spans="1:13" ht="24.75" thickBot="1">
      <c r="A58" s="7">
        <v>4</v>
      </c>
      <c r="B58" s="3">
        <v>54</v>
      </c>
      <c r="C58" s="3" t="s">
        <v>68</v>
      </c>
      <c r="D58" s="2">
        <v>10</v>
      </c>
      <c r="E58" s="2">
        <v>51.2</v>
      </c>
      <c r="F58" s="2">
        <v>42.6</v>
      </c>
      <c r="G58" s="2">
        <v>40</v>
      </c>
      <c r="H58" s="2">
        <v>44</v>
      </c>
      <c r="I58" s="2">
        <v>45.1</v>
      </c>
      <c r="J58" s="2">
        <v>63.2</v>
      </c>
      <c r="K58" s="2">
        <v>59</v>
      </c>
      <c r="L58" s="2">
        <v>56.4</v>
      </c>
      <c r="M58" s="4">
        <f t="shared" si="1"/>
        <v>50.1875</v>
      </c>
    </row>
    <row r="59" spans="1:13" ht="24.75" thickBot="1">
      <c r="A59" s="7">
        <v>1</v>
      </c>
      <c r="B59" s="3">
        <v>55</v>
      </c>
      <c r="C59" s="3" t="s">
        <v>69</v>
      </c>
      <c r="D59" s="2">
        <v>20</v>
      </c>
      <c r="E59" s="2">
        <v>41.6</v>
      </c>
      <c r="F59" s="2">
        <v>42.6</v>
      </c>
      <c r="G59" s="2">
        <v>30.38</v>
      </c>
      <c r="H59" s="2">
        <v>31</v>
      </c>
      <c r="I59" s="2">
        <v>33.5</v>
      </c>
      <c r="J59" s="2">
        <v>56.4</v>
      </c>
      <c r="K59" s="2">
        <v>51.75</v>
      </c>
      <c r="L59" s="2">
        <v>55.8</v>
      </c>
      <c r="M59" s="4">
        <f t="shared" si="1"/>
        <v>42.878750000000004</v>
      </c>
    </row>
    <row r="60" spans="1:13" ht="24.75" thickBot="1">
      <c r="A60" s="7">
        <v>6</v>
      </c>
      <c r="B60" s="3">
        <v>56</v>
      </c>
      <c r="C60" s="3" t="s">
        <v>70</v>
      </c>
      <c r="D60" s="2">
        <v>2</v>
      </c>
      <c r="E60" s="2">
        <v>58</v>
      </c>
      <c r="F60" s="2">
        <v>50</v>
      </c>
      <c r="G60" s="2">
        <v>51.25</v>
      </c>
      <c r="H60" s="2">
        <v>37.5</v>
      </c>
      <c r="I60" s="2">
        <v>47.25</v>
      </c>
      <c r="J60" s="2">
        <v>70</v>
      </c>
      <c r="K60" s="2">
        <v>62.5</v>
      </c>
      <c r="L60" s="2">
        <v>64</v>
      </c>
      <c r="M60" s="4">
        <f t="shared" si="1"/>
        <v>55.0625</v>
      </c>
    </row>
    <row r="61" spans="1:13" ht="24.75" thickBot="1">
      <c r="A61" s="7">
        <v>2</v>
      </c>
      <c r="B61" s="3">
        <v>57</v>
      </c>
      <c r="C61" s="3" t="s">
        <v>71</v>
      </c>
      <c r="D61" s="2">
        <v>15</v>
      </c>
      <c r="E61" s="2">
        <v>48.53</v>
      </c>
      <c r="F61" s="2">
        <v>46</v>
      </c>
      <c r="G61" s="2">
        <v>37.67</v>
      </c>
      <c r="H61" s="2">
        <v>37.67</v>
      </c>
      <c r="I61" s="2">
        <v>37.729999999999997</v>
      </c>
      <c r="J61" s="2">
        <v>58.13</v>
      </c>
      <c r="K61" s="2">
        <v>50.33</v>
      </c>
      <c r="L61" s="2">
        <v>56.53</v>
      </c>
      <c r="M61" s="4">
        <f t="shared" si="1"/>
        <v>46.573750000000004</v>
      </c>
    </row>
    <row r="62" spans="1:13" ht="24.75" thickBot="1">
      <c r="A62" s="7">
        <v>5</v>
      </c>
      <c r="B62" s="3">
        <v>58</v>
      </c>
      <c r="C62" s="3" t="s">
        <v>72</v>
      </c>
      <c r="D62" s="2">
        <v>9</v>
      </c>
      <c r="E62" s="2">
        <v>53.78</v>
      </c>
      <c r="F62" s="2">
        <v>54.67</v>
      </c>
      <c r="G62" s="2">
        <v>57.22</v>
      </c>
      <c r="H62" s="2">
        <v>40.56</v>
      </c>
      <c r="I62" s="2">
        <v>50.44</v>
      </c>
      <c r="J62" s="2">
        <v>76</v>
      </c>
      <c r="K62" s="2">
        <v>63.33</v>
      </c>
      <c r="L62" s="2">
        <v>63.11</v>
      </c>
      <c r="M62" s="4">
        <f t="shared" si="1"/>
        <v>57.388750000000002</v>
      </c>
    </row>
    <row r="63" spans="1:13" ht="24.75" thickBot="1">
      <c r="A63" s="7">
        <v>5</v>
      </c>
      <c r="B63" s="3">
        <v>59</v>
      </c>
      <c r="C63" s="3" t="s">
        <v>73</v>
      </c>
      <c r="D63" s="2">
        <v>2</v>
      </c>
      <c r="E63" s="2">
        <v>58</v>
      </c>
      <c r="F63" s="2">
        <v>41</v>
      </c>
      <c r="G63" s="2">
        <v>28.75</v>
      </c>
      <c r="H63" s="2">
        <v>45</v>
      </c>
      <c r="I63" s="2">
        <v>53</v>
      </c>
      <c r="J63" s="2">
        <v>72</v>
      </c>
      <c r="K63" s="2">
        <v>57.5</v>
      </c>
      <c r="L63" s="2">
        <v>72</v>
      </c>
      <c r="M63" s="4">
        <f t="shared" si="1"/>
        <v>53.40625</v>
      </c>
    </row>
    <row r="64" spans="1:13" ht="24.75" thickBot="1">
      <c r="A64" s="7">
        <v>5</v>
      </c>
      <c r="B64" s="3">
        <v>60</v>
      </c>
      <c r="C64" s="3" t="s">
        <v>74</v>
      </c>
      <c r="D64" s="2">
        <v>18</v>
      </c>
      <c r="E64" s="2">
        <v>44.78</v>
      </c>
      <c r="F64" s="2">
        <v>38</v>
      </c>
      <c r="G64" s="2">
        <v>35.97</v>
      </c>
      <c r="H64" s="2">
        <v>33.33</v>
      </c>
      <c r="I64" s="2">
        <v>33.19</v>
      </c>
      <c r="J64" s="2">
        <v>60.44</v>
      </c>
      <c r="K64" s="2">
        <v>50</v>
      </c>
      <c r="L64" s="2">
        <v>50.44</v>
      </c>
      <c r="M64" s="4">
        <f t="shared" si="1"/>
        <v>43.268749999999997</v>
      </c>
    </row>
    <row r="65" spans="1:13" ht="24.75" thickBot="1">
      <c r="A65" s="7">
        <v>2</v>
      </c>
      <c r="B65" s="3">
        <v>61</v>
      </c>
      <c r="C65" s="3" t="s">
        <v>75</v>
      </c>
      <c r="D65" s="2">
        <v>12</v>
      </c>
      <c r="E65" s="2">
        <v>43.5</v>
      </c>
      <c r="F65" s="2">
        <v>37.83</v>
      </c>
      <c r="G65" s="2">
        <v>45.83</v>
      </c>
      <c r="H65" s="2">
        <v>36.25</v>
      </c>
      <c r="I65" s="2">
        <v>34.130000000000003</v>
      </c>
      <c r="J65" s="2">
        <v>52.33</v>
      </c>
      <c r="K65" s="2">
        <v>50.83</v>
      </c>
      <c r="L65" s="2">
        <v>54</v>
      </c>
      <c r="M65" s="4">
        <f t="shared" si="1"/>
        <v>44.337499999999999</v>
      </c>
    </row>
    <row r="66" spans="1:13" ht="24.75" thickBot="1">
      <c r="A66" s="7">
        <v>2</v>
      </c>
      <c r="B66" s="3">
        <v>62</v>
      </c>
      <c r="C66" s="3" t="s">
        <v>76</v>
      </c>
      <c r="D66" s="2">
        <v>8</v>
      </c>
      <c r="E66" s="2">
        <v>50</v>
      </c>
      <c r="F66" s="2">
        <v>46</v>
      </c>
      <c r="G66" s="2">
        <v>41.88</v>
      </c>
      <c r="H66" s="2">
        <v>36.880000000000003</v>
      </c>
      <c r="I66" s="2">
        <v>35</v>
      </c>
      <c r="J66" s="2">
        <v>58</v>
      </c>
      <c r="K66" s="2">
        <v>58.75</v>
      </c>
      <c r="L66" s="2">
        <v>63</v>
      </c>
      <c r="M66" s="4">
        <f t="shared" si="1"/>
        <v>48.688749999999999</v>
      </c>
    </row>
    <row r="67" spans="1:13" ht="24.75" thickBot="1">
      <c r="A67" s="7">
        <v>2</v>
      </c>
      <c r="B67" s="3">
        <v>63</v>
      </c>
      <c r="C67" s="3" t="s">
        <v>77</v>
      </c>
      <c r="D67" s="2">
        <v>12</v>
      </c>
      <c r="E67" s="2">
        <v>46.5</v>
      </c>
      <c r="F67" s="2">
        <v>42.5</v>
      </c>
      <c r="G67" s="2">
        <v>37.92</v>
      </c>
      <c r="H67" s="2">
        <v>34.58</v>
      </c>
      <c r="I67" s="2">
        <v>41</v>
      </c>
      <c r="J67" s="2">
        <v>62.67</v>
      </c>
      <c r="K67" s="2">
        <v>57.92</v>
      </c>
      <c r="L67" s="2">
        <v>57.67</v>
      </c>
      <c r="M67" s="4">
        <f t="shared" si="1"/>
        <v>47.595000000000006</v>
      </c>
    </row>
    <row r="68" spans="1:13" ht="24.75" thickBot="1">
      <c r="A68" s="7">
        <v>1</v>
      </c>
      <c r="B68" s="3">
        <v>64</v>
      </c>
      <c r="C68" s="3" t="s">
        <v>78</v>
      </c>
      <c r="D68" s="2">
        <v>6</v>
      </c>
      <c r="E68" s="2">
        <v>50</v>
      </c>
      <c r="F68" s="2">
        <v>49.67</v>
      </c>
      <c r="G68" s="2">
        <v>37.08</v>
      </c>
      <c r="H68" s="2">
        <v>36.67</v>
      </c>
      <c r="I68" s="2">
        <v>39.75</v>
      </c>
      <c r="J68" s="2">
        <v>59.33</v>
      </c>
      <c r="K68" s="2">
        <v>50</v>
      </c>
      <c r="L68" s="2">
        <v>60.67</v>
      </c>
      <c r="M68" s="4">
        <f t="shared" si="1"/>
        <v>47.896250000000002</v>
      </c>
    </row>
    <row r="69" spans="1:13" ht="24.75" thickBot="1">
      <c r="A69" s="7">
        <v>4</v>
      </c>
      <c r="B69" s="3">
        <v>65</v>
      </c>
      <c r="C69" s="3" t="s">
        <v>79</v>
      </c>
      <c r="D69" s="2">
        <v>2</v>
      </c>
      <c r="E69" s="2">
        <v>44</v>
      </c>
      <c r="F69" s="2">
        <v>38</v>
      </c>
      <c r="G69" s="2">
        <v>35</v>
      </c>
      <c r="H69" s="2">
        <v>37.5</v>
      </c>
      <c r="I69" s="2">
        <v>44.5</v>
      </c>
      <c r="J69" s="2">
        <v>46</v>
      </c>
      <c r="K69" s="2">
        <v>47.5</v>
      </c>
      <c r="L69" s="2">
        <v>38</v>
      </c>
      <c r="M69" s="4">
        <f t="shared" ref="M69:M100" si="2">(E69+F69+G69+H69+I69+J69+K69+L69)/8</f>
        <v>41.3125</v>
      </c>
    </row>
    <row r="70" spans="1:13" ht="24.75" thickBot="1">
      <c r="A70" s="7">
        <v>6</v>
      </c>
      <c r="B70" s="3">
        <v>66</v>
      </c>
      <c r="C70" s="3" t="s">
        <v>80</v>
      </c>
      <c r="D70" s="2">
        <v>8</v>
      </c>
      <c r="E70" s="2">
        <v>54.5</v>
      </c>
      <c r="F70" s="2">
        <v>44.5</v>
      </c>
      <c r="G70" s="2">
        <v>43.13</v>
      </c>
      <c r="H70" s="2">
        <v>36.25</v>
      </c>
      <c r="I70" s="2">
        <v>43.63</v>
      </c>
      <c r="J70" s="2">
        <v>63.5</v>
      </c>
      <c r="K70" s="2">
        <v>56.25</v>
      </c>
      <c r="L70" s="2">
        <v>60</v>
      </c>
      <c r="M70" s="4">
        <f t="shared" si="2"/>
        <v>50.22</v>
      </c>
    </row>
    <row r="71" spans="1:13" ht="24.75" thickBot="1">
      <c r="A71" s="7">
        <v>6</v>
      </c>
      <c r="B71" s="3">
        <v>67</v>
      </c>
      <c r="C71" s="3" t="s">
        <v>81</v>
      </c>
      <c r="D71" s="2">
        <v>8</v>
      </c>
      <c r="E71" s="2">
        <v>42.5</v>
      </c>
      <c r="F71" s="2">
        <v>44.5</v>
      </c>
      <c r="G71" s="2">
        <v>33.130000000000003</v>
      </c>
      <c r="H71" s="2">
        <v>32.5</v>
      </c>
      <c r="I71" s="2">
        <v>36.880000000000003</v>
      </c>
      <c r="J71" s="2">
        <v>49.5</v>
      </c>
      <c r="K71" s="2">
        <v>50</v>
      </c>
      <c r="L71" s="2">
        <v>61</v>
      </c>
      <c r="M71" s="4">
        <f t="shared" si="2"/>
        <v>43.751249999999999</v>
      </c>
    </row>
    <row r="72" spans="1:13" ht="24.75" thickBot="1">
      <c r="A72" s="7">
        <v>2</v>
      </c>
      <c r="B72" s="3">
        <v>68</v>
      </c>
      <c r="C72" s="3" t="s">
        <v>82</v>
      </c>
      <c r="D72" s="2">
        <v>7</v>
      </c>
      <c r="E72" s="2">
        <v>53.14</v>
      </c>
      <c r="F72" s="2">
        <v>44.86</v>
      </c>
      <c r="G72" s="2">
        <v>35</v>
      </c>
      <c r="H72" s="2">
        <v>40.71</v>
      </c>
      <c r="I72" s="2">
        <v>35.36</v>
      </c>
      <c r="J72" s="2">
        <v>62.29</v>
      </c>
      <c r="K72" s="2">
        <v>57.86</v>
      </c>
      <c r="L72" s="2">
        <v>60</v>
      </c>
      <c r="M72" s="4">
        <f t="shared" si="2"/>
        <v>48.652500000000003</v>
      </c>
    </row>
    <row r="73" spans="1:13" ht="24.75" thickBot="1">
      <c r="A73" s="7">
        <v>3</v>
      </c>
      <c r="B73" s="3">
        <v>69</v>
      </c>
      <c r="C73" s="3" t="s">
        <v>83</v>
      </c>
      <c r="D73" s="2">
        <v>16</v>
      </c>
      <c r="E73" s="2">
        <v>45.63</v>
      </c>
      <c r="F73" s="2">
        <v>40</v>
      </c>
      <c r="G73" s="2">
        <v>34.06</v>
      </c>
      <c r="H73" s="2">
        <v>30.31</v>
      </c>
      <c r="I73" s="2">
        <v>32.630000000000003</v>
      </c>
      <c r="J73" s="2">
        <v>48.5</v>
      </c>
      <c r="K73" s="2">
        <v>54.38</v>
      </c>
      <c r="L73" s="2">
        <v>53</v>
      </c>
      <c r="M73" s="4">
        <f t="shared" si="2"/>
        <v>42.313749999999999</v>
      </c>
    </row>
    <row r="74" spans="1:13" ht="24.75" thickBot="1">
      <c r="A74" s="7">
        <v>6</v>
      </c>
      <c r="B74" s="3">
        <v>70</v>
      </c>
      <c r="C74" s="3" t="s">
        <v>84</v>
      </c>
      <c r="D74" s="2">
        <v>7</v>
      </c>
      <c r="E74" s="2">
        <v>45.14</v>
      </c>
      <c r="F74" s="2">
        <v>37.71</v>
      </c>
      <c r="G74" s="2">
        <v>35.71</v>
      </c>
      <c r="H74" s="2">
        <v>32.86</v>
      </c>
      <c r="I74" s="2">
        <v>38.07</v>
      </c>
      <c r="J74" s="2">
        <v>50.29</v>
      </c>
      <c r="K74" s="2">
        <v>50</v>
      </c>
      <c r="L74" s="2">
        <v>58.86</v>
      </c>
      <c r="M74" s="4">
        <f t="shared" si="2"/>
        <v>43.58</v>
      </c>
    </row>
    <row r="75" spans="1:13" ht="24.75" thickBot="1">
      <c r="A75" s="7">
        <v>1</v>
      </c>
      <c r="B75" s="3">
        <v>71</v>
      </c>
      <c r="C75" s="3" t="s">
        <v>85</v>
      </c>
      <c r="D75" s="2">
        <v>17</v>
      </c>
      <c r="E75" s="2">
        <v>47.18</v>
      </c>
      <c r="F75" s="2">
        <v>44.82</v>
      </c>
      <c r="G75" s="2">
        <v>40.15</v>
      </c>
      <c r="H75" s="2">
        <v>37.65</v>
      </c>
      <c r="I75" s="2">
        <v>42.62</v>
      </c>
      <c r="J75" s="2">
        <v>58.35</v>
      </c>
      <c r="K75" s="2">
        <v>53.53</v>
      </c>
      <c r="L75" s="2">
        <v>57.65</v>
      </c>
      <c r="M75" s="4">
        <f t="shared" si="2"/>
        <v>47.743750000000006</v>
      </c>
    </row>
    <row r="76" spans="1:13" ht="24.75" thickBot="1">
      <c r="A76" s="7">
        <v>2</v>
      </c>
      <c r="B76" s="3">
        <v>72</v>
      </c>
      <c r="C76" s="3" t="s">
        <v>86</v>
      </c>
      <c r="D76" s="2">
        <v>7</v>
      </c>
      <c r="E76" s="2">
        <v>47.71</v>
      </c>
      <c r="F76" s="2">
        <v>43.71</v>
      </c>
      <c r="G76" s="2">
        <v>38.21</v>
      </c>
      <c r="H76" s="2">
        <v>30.71</v>
      </c>
      <c r="I76" s="2">
        <v>40.64</v>
      </c>
      <c r="J76" s="2">
        <v>61.71</v>
      </c>
      <c r="K76" s="2">
        <v>60</v>
      </c>
      <c r="L76" s="2">
        <v>58.86</v>
      </c>
      <c r="M76" s="4">
        <f t="shared" si="2"/>
        <v>47.693750000000001</v>
      </c>
    </row>
    <row r="77" spans="1:13" ht="24.75" thickBot="1">
      <c r="A77" s="7">
        <v>5</v>
      </c>
      <c r="B77" s="3">
        <v>73</v>
      </c>
      <c r="C77" s="3" t="s">
        <v>87</v>
      </c>
      <c r="D77" s="2">
        <v>17</v>
      </c>
      <c r="E77" s="2">
        <v>49.88</v>
      </c>
      <c r="F77" s="2">
        <v>50.94</v>
      </c>
      <c r="G77" s="2">
        <v>33.090000000000003</v>
      </c>
      <c r="H77" s="2">
        <v>38.53</v>
      </c>
      <c r="I77" s="2">
        <v>40.47</v>
      </c>
      <c r="J77" s="2">
        <v>61.88</v>
      </c>
      <c r="K77" s="2">
        <v>54.71</v>
      </c>
      <c r="L77" s="2">
        <v>54.59</v>
      </c>
      <c r="M77" s="4">
        <f t="shared" si="2"/>
        <v>48.011250000000004</v>
      </c>
    </row>
    <row r="78" spans="1:13" ht="24.75" thickBot="1">
      <c r="A78" s="7">
        <v>3</v>
      </c>
      <c r="B78" s="3">
        <v>74</v>
      </c>
      <c r="C78" s="3" t="s">
        <v>88</v>
      </c>
      <c r="D78" s="2">
        <v>9</v>
      </c>
      <c r="E78" s="2">
        <v>52.44</v>
      </c>
      <c r="F78" s="2">
        <v>47.11</v>
      </c>
      <c r="G78" s="2">
        <v>31.94</v>
      </c>
      <c r="H78" s="2">
        <v>46.67</v>
      </c>
      <c r="I78" s="2">
        <v>45.17</v>
      </c>
      <c r="J78" s="2">
        <v>68.89</v>
      </c>
      <c r="K78" s="2">
        <v>62.78</v>
      </c>
      <c r="L78" s="2">
        <v>62.67</v>
      </c>
      <c r="M78" s="4">
        <f t="shared" si="2"/>
        <v>52.208750000000002</v>
      </c>
    </row>
    <row r="79" spans="1:13" ht="24.75" thickBot="1">
      <c r="A79" s="7">
        <v>2</v>
      </c>
      <c r="B79" s="3">
        <v>75</v>
      </c>
      <c r="C79" s="3" t="s">
        <v>89</v>
      </c>
      <c r="D79" s="2" t="s">
        <v>0</v>
      </c>
      <c r="E79" s="2" t="s">
        <v>0</v>
      </c>
      <c r="F79" s="2" t="s">
        <v>0</v>
      </c>
      <c r="G79" s="2" t="s">
        <v>0</v>
      </c>
      <c r="H79" s="2" t="s">
        <v>0</v>
      </c>
      <c r="I79" s="2" t="s">
        <v>0</v>
      </c>
      <c r="J79" s="2" t="s">
        <v>0</v>
      </c>
      <c r="K79" s="2" t="s">
        <v>0</v>
      </c>
      <c r="L79" s="2" t="s">
        <v>0</v>
      </c>
      <c r="M79" s="4" t="e">
        <f t="shared" si="2"/>
        <v>#VALUE!</v>
      </c>
    </row>
    <row r="80" spans="1:13" ht="24.75" thickBot="1">
      <c r="A80" s="7">
        <v>1</v>
      </c>
      <c r="B80" s="3">
        <v>76</v>
      </c>
      <c r="C80" s="3" t="s">
        <v>90</v>
      </c>
      <c r="D80" s="2">
        <v>4</v>
      </c>
      <c r="E80" s="2">
        <v>40.5</v>
      </c>
      <c r="F80" s="2">
        <v>33.5</v>
      </c>
      <c r="G80" s="2">
        <v>35.630000000000003</v>
      </c>
      <c r="H80" s="2">
        <v>33.75</v>
      </c>
      <c r="I80" s="2">
        <v>34.630000000000003</v>
      </c>
      <c r="J80" s="2">
        <v>54</v>
      </c>
      <c r="K80" s="2">
        <v>51.25</v>
      </c>
      <c r="L80" s="2">
        <v>47</v>
      </c>
      <c r="M80" s="4">
        <f t="shared" si="2"/>
        <v>41.282499999999999</v>
      </c>
    </row>
    <row r="81" spans="1:13" ht="24.75" thickBot="1">
      <c r="A81" s="7">
        <v>5</v>
      </c>
      <c r="B81" s="3">
        <v>77</v>
      </c>
      <c r="C81" s="3" t="s">
        <v>91</v>
      </c>
      <c r="D81" s="2">
        <v>10</v>
      </c>
      <c r="E81" s="2">
        <v>46</v>
      </c>
      <c r="F81" s="2">
        <v>43.2</v>
      </c>
      <c r="G81" s="2">
        <v>38.5</v>
      </c>
      <c r="H81" s="2">
        <v>32</v>
      </c>
      <c r="I81" s="2">
        <v>35.75</v>
      </c>
      <c r="J81" s="2">
        <v>58</v>
      </c>
      <c r="K81" s="2">
        <v>56</v>
      </c>
      <c r="L81" s="2">
        <v>55.2</v>
      </c>
      <c r="M81" s="4">
        <f t="shared" si="2"/>
        <v>45.581249999999997</v>
      </c>
    </row>
    <row r="82" spans="1:13" ht="24.75" thickBot="1">
      <c r="A82" s="7">
        <v>3</v>
      </c>
      <c r="B82" s="3">
        <v>78</v>
      </c>
      <c r="C82" s="3" t="s">
        <v>92</v>
      </c>
      <c r="D82" s="2">
        <v>6</v>
      </c>
      <c r="E82" s="2">
        <v>47</v>
      </c>
      <c r="F82" s="2">
        <v>45.67</v>
      </c>
      <c r="G82" s="2">
        <v>30.42</v>
      </c>
      <c r="H82" s="2">
        <v>37.5</v>
      </c>
      <c r="I82" s="2">
        <v>39.17</v>
      </c>
      <c r="J82" s="2">
        <v>64.67</v>
      </c>
      <c r="K82" s="2">
        <v>53.33</v>
      </c>
      <c r="L82" s="2">
        <v>63.33</v>
      </c>
      <c r="M82" s="4">
        <f t="shared" si="2"/>
        <v>47.636249999999997</v>
      </c>
    </row>
    <row r="83" spans="1:13" ht="24.75" thickBot="1">
      <c r="A83" s="7">
        <v>4</v>
      </c>
      <c r="B83" s="3">
        <v>79</v>
      </c>
      <c r="C83" s="3" t="s">
        <v>93</v>
      </c>
      <c r="D83" s="2">
        <v>6</v>
      </c>
      <c r="E83" s="2">
        <v>41.67</v>
      </c>
      <c r="F83" s="2">
        <v>42.33</v>
      </c>
      <c r="G83" s="2">
        <v>30.83</v>
      </c>
      <c r="H83" s="2">
        <v>41.67</v>
      </c>
      <c r="I83" s="2">
        <v>37.75</v>
      </c>
      <c r="J83" s="2">
        <v>63.33</v>
      </c>
      <c r="K83" s="2">
        <v>50</v>
      </c>
      <c r="L83" s="2">
        <v>50</v>
      </c>
      <c r="M83" s="4">
        <f t="shared" si="2"/>
        <v>44.697499999999998</v>
      </c>
    </row>
    <row r="84" spans="1:13" ht="24.75" thickBot="1">
      <c r="A84" s="7">
        <v>6</v>
      </c>
      <c r="B84" s="3">
        <v>80</v>
      </c>
      <c r="C84" s="3" t="s">
        <v>94</v>
      </c>
      <c r="D84" s="2">
        <v>8</v>
      </c>
      <c r="E84" s="2">
        <v>43.75</v>
      </c>
      <c r="F84" s="2">
        <v>43</v>
      </c>
      <c r="G84" s="2">
        <v>34.380000000000003</v>
      </c>
      <c r="H84" s="2">
        <v>43.75</v>
      </c>
      <c r="I84" s="2">
        <v>37</v>
      </c>
      <c r="J84" s="2">
        <v>52.5</v>
      </c>
      <c r="K84" s="2">
        <v>51.88</v>
      </c>
      <c r="L84" s="2">
        <v>58</v>
      </c>
      <c r="M84" s="4">
        <f t="shared" si="2"/>
        <v>45.532499999999999</v>
      </c>
    </row>
    <row r="85" spans="1:13" ht="24.75" thickBot="1">
      <c r="A85" s="7">
        <v>5</v>
      </c>
      <c r="B85" s="3">
        <v>81</v>
      </c>
      <c r="C85" s="3" t="s">
        <v>95</v>
      </c>
      <c r="D85" s="2">
        <v>7</v>
      </c>
      <c r="E85" s="2">
        <v>53.14</v>
      </c>
      <c r="F85" s="2">
        <v>54</v>
      </c>
      <c r="G85" s="2">
        <v>42.14</v>
      </c>
      <c r="H85" s="2">
        <v>35.71</v>
      </c>
      <c r="I85" s="2">
        <v>53.71</v>
      </c>
      <c r="J85" s="2">
        <v>69.14</v>
      </c>
      <c r="K85" s="2">
        <v>60</v>
      </c>
      <c r="L85" s="2">
        <v>65.709999999999994</v>
      </c>
      <c r="M85" s="4">
        <f t="shared" si="2"/>
        <v>54.193750000000001</v>
      </c>
    </row>
    <row r="86" spans="1:13" ht="24.75" thickBot="1">
      <c r="A86" s="7">
        <v>6</v>
      </c>
      <c r="B86" s="3">
        <v>82</v>
      </c>
      <c r="C86" s="3" t="s">
        <v>96</v>
      </c>
      <c r="D86" s="2">
        <v>4</v>
      </c>
      <c r="E86" s="2">
        <v>44</v>
      </c>
      <c r="F86" s="2">
        <v>39</v>
      </c>
      <c r="G86" s="2">
        <v>28.13</v>
      </c>
      <c r="H86" s="2">
        <v>40</v>
      </c>
      <c r="I86" s="2">
        <v>28.13</v>
      </c>
      <c r="J86" s="2">
        <v>49</v>
      </c>
      <c r="K86" s="2">
        <v>47.5</v>
      </c>
      <c r="L86" s="2">
        <v>54</v>
      </c>
      <c r="M86" s="4">
        <f t="shared" si="2"/>
        <v>41.22</v>
      </c>
    </row>
    <row r="87" spans="1:13" ht="24.75" thickBot="1">
      <c r="A87" s="7">
        <v>6</v>
      </c>
      <c r="B87" s="3">
        <v>83</v>
      </c>
      <c r="C87" s="3" t="s">
        <v>97</v>
      </c>
      <c r="D87" s="2">
        <v>4</v>
      </c>
      <c r="E87" s="2">
        <v>62</v>
      </c>
      <c r="F87" s="2">
        <v>52</v>
      </c>
      <c r="G87" s="2">
        <v>36.25</v>
      </c>
      <c r="H87" s="2">
        <v>37.5</v>
      </c>
      <c r="I87" s="2">
        <v>45.5</v>
      </c>
      <c r="J87" s="2">
        <v>70</v>
      </c>
      <c r="K87" s="2">
        <v>58.75</v>
      </c>
      <c r="L87" s="2">
        <v>71</v>
      </c>
      <c r="M87" s="4">
        <f t="shared" si="2"/>
        <v>54.125</v>
      </c>
    </row>
    <row r="88" spans="1:13" ht="24.75" thickBot="1">
      <c r="A88" s="7">
        <v>2</v>
      </c>
      <c r="B88" s="3">
        <v>84</v>
      </c>
      <c r="C88" s="3" t="s">
        <v>98</v>
      </c>
      <c r="D88" s="2">
        <v>4</v>
      </c>
      <c r="E88" s="2">
        <v>56</v>
      </c>
      <c r="F88" s="2">
        <v>53.5</v>
      </c>
      <c r="G88" s="2">
        <v>51.25</v>
      </c>
      <c r="H88" s="2">
        <v>61.25</v>
      </c>
      <c r="I88" s="2">
        <v>39.130000000000003</v>
      </c>
      <c r="J88" s="2">
        <v>62</v>
      </c>
      <c r="K88" s="2">
        <v>60</v>
      </c>
      <c r="L88" s="2">
        <v>61</v>
      </c>
      <c r="M88" s="4">
        <f t="shared" si="2"/>
        <v>55.516249999999999</v>
      </c>
    </row>
    <row r="89" spans="1:13" ht="24.75" thickBot="1">
      <c r="A89" s="7">
        <v>1</v>
      </c>
      <c r="B89" s="3">
        <v>85</v>
      </c>
      <c r="C89" s="3" t="s">
        <v>99</v>
      </c>
      <c r="D89" s="2">
        <v>4</v>
      </c>
      <c r="E89" s="2">
        <v>42.5</v>
      </c>
      <c r="F89" s="2">
        <v>41</v>
      </c>
      <c r="G89" s="2">
        <v>38.130000000000003</v>
      </c>
      <c r="H89" s="2">
        <v>38.75</v>
      </c>
      <c r="I89" s="2">
        <v>40.380000000000003</v>
      </c>
      <c r="J89" s="2">
        <v>60</v>
      </c>
      <c r="K89" s="2">
        <v>58.75</v>
      </c>
      <c r="L89" s="2">
        <v>62</v>
      </c>
      <c r="M89" s="4">
        <f t="shared" si="2"/>
        <v>47.688749999999999</v>
      </c>
    </row>
    <row r="90" spans="1:13" ht="24.75" thickBot="1">
      <c r="A90" s="7">
        <v>2</v>
      </c>
      <c r="B90" s="3">
        <v>86</v>
      </c>
      <c r="C90" s="3" t="s">
        <v>124</v>
      </c>
      <c r="D90" s="2">
        <v>5</v>
      </c>
      <c r="E90" s="2">
        <v>52</v>
      </c>
      <c r="F90" s="2">
        <v>53.2</v>
      </c>
      <c r="G90" s="2">
        <v>51.5</v>
      </c>
      <c r="H90" s="2">
        <v>32</v>
      </c>
      <c r="I90" s="2">
        <v>51.4</v>
      </c>
      <c r="J90" s="2">
        <v>71.2</v>
      </c>
      <c r="K90" s="2">
        <v>70</v>
      </c>
      <c r="L90" s="2">
        <v>66.400000000000006</v>
      </c>
      <c r="M90" s="4">
        <f t="shared" si="2"/>
        <v>55.962500000000006</v>
      </c>
    </row>
    <row r="91" spans="1:13" ht="24.75" thickBot="1">
      <c r="A91" s="7">
        <v>1</v>
      </c>
      <c r="B91" s="3">
        <v>87</v>
      </c>
      <c r="C91" s="3" t="s">
        <v>100</v>
      </c>
      <c r="D91" s="2">
        <v>4</v>
      </c>
      <c r="E91" s="2">
        <v>55.5</v>
      </c>
      <c r="F91" s="2">
        <v>52</v>
      </c>
      <c r="G91" s="2">
        <v>59.38</v>
      </c>
      <c r="H91" s="2">
        <v>38.75</v>
      </c>
      <c r="I91" s="2">
        <v>37.25</v>
      </c>
      <c r="J91" s="2">
        <v>61</v>
      </c>
      <c r="K91" s="2">
        <v>62.5</v>
      </c>
      <c r="L91" s="2">
        <v>70</v>
      </c>
      <c r="M91" s="4">
        <f t="shared" si="2"/>
        <v>54.547499999999999</v>
      </c>
    </row>
    <row r="92" spans="1:13" ht="24.75" thickBot="1">
      <c r="A92" s="7">
        <v>1</v>
      </c>
      <c r="B92" s="3">
        <v>88</v>
      </c>
      <c r="C92" s="3" t="s">
        <v>101</v>
      </c>
      <c r="D92" s="2">
        <v>5</v>
      </c>
      <c r="E92" s="2">
        <v>56</v>
      </c>
      <c r="F92" s="2">
        <v>54</v>
      </c>
      <c r="G92" s="2">
        <v>60.5</v>
      </c>
      <c r="H92" s="2">
        <v>42</v>
      </c>
      <c r="I92" s="2">
        <v>42.3</v>
      </c>
      <c r="J92" s="2">
        <v>62.4</v>
      </c>
      <c r="K92" s="2">
        <v>62</v>
      </c>
      <c r="L92" s="2">
        <v>56.8</v>
      </c>
      <c r="M92" s="4">
        <f t="shared" si="2"/>
        <v>54.5</v>
      </c>
    </row>
    <row r="93" spans="1:13" ht="24.75" thickBot="1">
      <c r="A93" s="7">
        <v>1</v>
      </c>
      <c r="B93" s="3">
        <v>89</v>
      </c>
      <c r="C93" s="3" t="s">
        <v>102</v>
      </c>
      <c r="D93" s="2">
        <v>22</v>
      </c>
      <c r="E93" s="2">
        <v>50.36</v>
      </c>
      <c r="F93" s="2">
        <v>47.64</v>
      </c>
      <c r="G93" s="2">
        <v>41.82</v>
      </c>
      <c r="H93" s="2">
        <v>35.68</v>
      </c>
      <c r="I93" s="2">
        <v>36.729999999999997</v>
      </c>
      <c r="J93" s="2">
        <v>62.36</v>
      </c>
      <c r="K93" s="2">
        <v>58.64</v>
      </c>
      <c r="L93" s="2">
        <v>60.91</v>
      </c>
      <c r="M93" s="4">
        <f t="shared" si="2"/>
        <v>49.267499999999998</v>
      </c>
    </row>
    <row r="94" spans="1:13" ht="24.75" thickBot="1">
      <c r="A94" s="7">
        <v>6</v>
      </c>
      <c r="B94" s="3">
        <v>90</v>
      </c>
      <c r="C94" s="3" t="s">
        <v>103</v>
      </c>
      <c r="D94" s="2">
        <v>1</v>
      </c>
      <c r="E94" s="2">
        <v>72</v>
      </c>
      <c r="F94" s="2">
        <v>42</v>
      </c>
      <c r="G94" s="2">
        <v>42.5</v>
      </c>
      <c r="H94" s="2">
        <v>25</v>
      </c>
      <c r="I94" s="2">
        <v>50</v>
      </c>
      <c r="J94" s="2">
        <v>68</v>
      </c>
      <c r="K94" s="2">
        <v>60</v>
      </c>
      <c r="L94" s="2">
        <v>56</v>
      </c>
      <c r="M94" s="4">
        <f t="shared" si="2"/>
        <v>51.9375</v>
      </c>
    </row>
    <row r="95" spans="1:13" ht="24.75" thickBot="1">
      <c r="A95" s="7">
        <v>5</v>
      </c>
      <c r="B95" s="3">
        <v>91</v>
      </c>
      <c r="C95" s="3" t="s">
        <v>104</v>
      </c>
      <c r="D95" s="2">
        <v>6</v>
      </c>
      <c r="E95" s="2">
        <v>55.67</v>
      </c>
      <c r="F95" s="2">
        <v>51.33</v>
      </c>
      <c r="G95" s="2">
        <v>38.33</v>
      </c>
      <c r="H95" s="2">
        <v>34.17</v>
      </c>
      <c r="I95" s="2">
        <v>39.58</v>
      </c>
      <c r="J95" s="2">
        <v>72</v>
      </c>
      <c r="K95" s="2">
        <v>54.17</v>
      </c>
      <c r="L95" s="2">
        <v>62.67</v>
      </c>
      <c r="M95" s="4">
        <f t="shared" si="2"/>
        <v>50.99</v>
      </c>
    </row>
    <row r="96" spans="1:13" ht="24.75" thickBot="1">
      <c r="A96" s="7">
        <v>4</v>
      </c>
      <c r="B96" s="3">
        <v>92</v>
      </c>
      <c r="C96" s="3" t="s">
        <v>105</v>
      </c>
      <c r="D96" s="2">
        <v>9</v>
      </c>
      <c r="E96" s="2">
        <v>39.78</v>
      </c>
      <c r="F96" s="2">
        <v>48.67</v>
      </c>
      <c r="G96" s="2">
        <v>32.22</v>
      </c>
      <c r="H96" s="2">
        <v>37.78</v>
      </c>
      <c r="I96" s="2">
        <v>41</v>
      </c>
      <c r="J96" s="2">
        <v>60.44</v>
      </c>
      <c r="K96" s="2">
        <v>56.11</v>
      </c>
      <c r="L96" s="2">
        <v>59.11</v>
      </c>
      <c r="M96" s="4">
        <f t="shared" si="2"/>
        <v>46.888750000000002</v>
      </c>
    </row>
    <row r="97" spans="1:13" ht="24.75" thickBot="1">
      <c r="A97" s="7">
        <v>6</v>
      </c>
      <c r="B97" s="3">
        <v>93</v>
      </c>
      <c r="C97" s="3" t="s">
        <v>106</v>
      </c>
      <c r="D97" s="2">
        <v>13</v>
      </c>
      <c r="E97" s="2">
        <v>48.92</v>
      </c>
      <c r="F97" s="2">
        <v>42.31</v>
      </c>
      <c r="G97" s="2">
        <v>33.65</v>
      </c>
      <c r="H97" s="2">
        <v>37.69</v>
      </c>
      <c r="I97" s="2">
        <v>42.65</v>
      </c>
      <c r="J97" s="2">
        <v>58.77</v>
      </c>
      <c r="K97" s="2">
        <v>56.92</v>
      </c>
      <c r="L97" s="2">
        <v>58.46</v>
      </c>
      <c r="M97" s="4">
        <f t="shared" si="2"/>
        <v>47.421250000000001</v>
      </c>
    </row>
    <row r="98" spans="1:13" ht="24.75" thickBot="1">
      <c r="A98" s="7">
        <v>2</v>
      </c>
      <c r="B98" s="3">
        <v>94</v>
      </c>
      <c r="C98" s="3" t="s">
        <v>107</v>
      </c>
      <c r="D98" s="2">
        <v>7</v>
      </c>
      <c r="E98" s="2">
        <v>45.43</v>
      </c>
      <c r="F98" s="2">
        <v>43.14</v>
      </c>
      <c r="G98" s="2">
        <v>34.29</v>
      </c>
      <c r="H98" s="2">
        <v>36.43</v>
      </c>
      <c r="I98" s="2">
        <v>41.43</v>
      </c>
      <c r="J98" s="2">
        <v>57.14</v>
      </c>
      <c r="K98" s="2">
        <v>50.71</v>
      </c>
      <c r="L98" s="2">
        <v>56.57</v>
      </c>
      <c r="M98" s="4">
        <f t="shared" si="2"/>
        <v>45.642499999999998</v>
      </c>
    </row>
    <row r="99" spans="1:13" ht="24.75" thickBot="1">
      <c r="A99" s="7">
        <v>5</v>
      </c>
      <c r="B99" s="3">
        <v>95</v>
      </c>
      <c r="C99" s="3" t="s">
        <v>108</v>
      </c>
      <c r="D99" s="2">
        <v>8</v>
      </c>
      <c r="E99" s="2">
        <v>52</v>
      </c>
      <c r="F99" s="2">
        <v>52.25</v>
      </c>
      <c r="G99" s="2">
        <v>49.69</v>
      </c>
      <c r="H99" s="2">
        <v>43.13</v>
      </c>
      <c r="I99" s="2">
        <v>45</v>
      </c>
      <c r="J99" s="2">
        <v>68</v>
      </c>
      <c r="K99" s="2">
        <v>67.5</v>
      </c>
      <c r="L99" s="2">
        <v>70</v>
      </c>
      <c r="M99" s="4">
        <f t="shared" si="2"/>
        <v>55.946249999999999</v>
      </c>
    </row>
    <row r="100" spans="1:13" ht="24.75" thickBot="1">
      <c r="A100" s="7">
        <v>6</v>
      </c>
      <c r="B100" s="3">
        <v>96</v>
      </c>
      <c r="C100" s="3" t="s">
        <v>109</v>
      </c>
      <c r="D100" s="2">
        <v>4</v>
      </c>
      <c r="E100" s="2">
        <v>42</v>
      </c>
      <c r="F100" s="2">
        <v>33</v>
      </c>
      <c r="G100" s="2">
        <v>37.5</v>
      </c>
      <c r="H100" s="2">
        <v>31.25</v>
      </c>
      <c r="I100" s="2">
        <v>23.5</v>
      </c>
      <c r="J100" s="2">
        <v>47</v>
      </c>
      <c r="K100" s="2">
        <v>47.5</v>
      </c>
      <c r="L100" s="2">
        <v>43</v>
      </c>
      <c r="M100" s="4">
        <f t="shared" si="2"/>
        <v>38.09375</v>
      </c>
    </row>
    <row r="101" spans="1:13" ht="24.75" thickBot="1">
      <c r="A101" s="7">
        <v>3</v>
      </c>
      <c r="B101" s="3">
        <v>97</v>
      </c>
      <c r="C101" s="3" t="s">
        <v>110</v>
      </c>
      <c r="D101" s="2">
        <v>6</v>
      </c>
      <c r="E101" s="2">
        <v>37.67</v>
      </c>
      <c r="F101" s="2">
        <v>37</v>
      </c>
      <c r="G101" s="2">
        <v>28.75</v>
      </c>
      <c r="H101" s="2">
        <v>18.329999999999998</v>
      </c>
      <c r="I101" s="2">
        <v>29.25</v>
      </c>
      <c r="J101" s="2">
        <v>46</v>
      </c>
      <c r="K101" s="2">
        <v>45.83</v>
      </c>
      <c r="L101" s="2">
        <v>47.33</v>
      </c>
      <c r="M101" s="4">
        <f t="shared" ref="M101:M111" si="3">(E101+F101+G101+H101+I101+J101+K101+L101)/8</f>
        <v>36.269999999999996</v>
      </c>
    </row>
    <row r="102" spans="1:13" ht="24.75" thickBot="1">
      <c r="A102" s="7">
        <v>1</v>
      </c>
      <c r="B102" s="3">
        <v>98</v>
      </c>
      <c r="C102" s="3" t="s">
        <v>111</v>
      </c>
      <c r="D102" s="2">
        <v>12</v>
      </c>
      <c r="E102" s="2">
        <v>41.17</v>
      </c>
      <c r="F102" s="2">
        <v>40.5</v>
      </c>
      <c r="G102" s="2">
        <v>23.54</v>
      </c>
      <c r="H102" s="2">
        <v>23.33</v>
      </c>
      <c r="I102" s="2">
        <v>33.54</v>
      </c>
      <c r="J102" s="2">
        <v>47</v>
      </c>
      <c r="K102" s="2">
        <v>47.92</v>
      </c>
      <c r="L102" s="2">
        <v>49.33</v>
      </c>
      <c r="M102" s="4">
        <f t="shared" si="3"/>
        <v>38.291249999999998</v>
      </c>
    </row>
    <row r="103" spans="1:13" ht="24.75" thickBot="1">
      <c r="A103" s="7">
        <v>5</v>
      </c>
      <c r="B103" s="3">
        <v>99</v>
      </c>
      <c r="C103" s="3" t="s">
        <v>112</v>
      </c>
      <c r="D103" s="2">
        <v>27</v>
      </c>
      <c r="E103" s="2">
        <v>48.67</v>
      </c>
      <c r="F103" s="2">
        <v>47.78</v>
      </c>
      <c r="G103" s="2">
        <v>39.909999999999997</v>
      </c>
      <c r="H103" s="2">
        <v>39.07</v>
      </c>
      <c r="I103" s="2">
        <v>37.369999999999997</v>
      </c>
      <c r="J103" s="2">
        <v>61.04</v>
      </c>
      <c r="K103" s="2">
        <v>59.26</v>
      </c>
      <c r="L103" s="2">
        <v>62.07</v>
      </c>
      <c r="M103" s="4">
        <f t="shared" si="3"/>
        <v>49.396250000000002</v>
      </c>
    </row>
    <row r="104" spans="1:13" ht="24.75" thickBot="1">
      <c r="A104" s="7">
        <v>4</v>
      </c>
      <c r="B104" s="3">
        <v>100</v>
      </c>
      <c r="C104" s="3" t="s">
        <v>113</v>
      </c>
      <c r="D104" s="2">
        <v>15</v>
      </c>
      <c r="E104" s="2">
        <v>44.27</v>
      </c>
      <c r="F104" s="2">
        <v>45.33</v>
      </c>
      <c r="G104" s="2">
        <v>29.17</v>
      </c>
      <c r="H104" s="2">
        <v>35</v>
      </c>
      <c r="I104" s="2">
        <v>37.97</v>
      </c>
      <c r="J104" s="2">
        <v>56</v>
      </c>
      <c r="K104" s="2">
        <v>50</v>
      </c>
      <c r="L104" s="2">
        <v>50.67</v>
      </c>
      <c r="M104" s="4">
        <f t="shared" si="3"/>
        <v>43.551250000000003</v>
      </c>
    </row>
    <row r="105" spans="1:13" ht="24.75" thickBot="1">
      <c r="A105" s="7">
        <v>1</v>
      </c>
      <c r="B105" s="3">
        <v>101</v>
      </c>
      <c r="C105" s="3" t="s">
        <v>114</v>
      </c>
      <c r="D105" s="2">
        <v>10</v>
      </c>
      <c r="E105" s="2">
        <v>53.8</v>
      </c>
      <c r="F105" s="2">
        <v>48.8</v>
      </c>
      <c r="G105" s="2">
        <v>40.25</v>
      </c>
      <c r="H105" s="2">
        <v>32</v>
      </c>
      <c r="I105" s="2">
        <v>40.950000000000003</v>
      </c>
      <c r="J105" s="2">
        <v>61.6</v>
      </c>
      <c r="K105" s="2">
        <v>57</v>
      </c>
      <c r="L105" s="2">
        <v>61.6</v>
      </c>
      <c r="M105" s="4">
        <f t="shared" si="3"/>
        <v>49.500000000000007</v>
      </c>
    </row>
    <row r="106" spans="1:13" ht="24.75" thickBot="1">
      <c r="A106" s="7">
        <v>6</v>
      </c>
      <c r="B106" s="3">
        <v>102</v>
      </c>
      <c r="C106" s="3" t="s">
        <v>115</v>
      </c>
      <c r="D106" s="2">
        <v>11</v>
      </c>
      <c r="E106" s="2">
        <v>43.09</v>
      </c>
      <c r="F106" s="2">
        <v>37.090000000000003</v>
      </c>
      <c r="G106" s="2">
        <v>30.23</v>
      </c>
      <c r="H106" s="2">
        <v>32.270000000000003</v>
      </c>
      <c r="I106" s="2">
        <v>36.549999999999997</v>
      </c>
      <c r="J106" s="2">
        <v>51.27</v>
      </c>
      <c r="K106" s="2">
        <v>47.27</v>
      </c>
      <c r="L106" s="2">
        <v>54.55</v>
      </c>
      <c r="M106" s="4">
        <f t="shared" si="3"/>
        <v>41.540000000000006</v>
      </c>
    </row>
    <row r="107" spans="1:13" ht="24.75" thickBot="1">
      <c r="A107" s="7">
        <v>4</v>
      </c>
      <c r="B107" s="3">
        <v>103</v>
      </c>
      <c r="C107" s="3" t="s">
        <v>116</v>
      </c>
      <c r="D107" s="2">
        <v>12</v>
      </c>
      <c r="E107" s="2">
        <v>41.67</v>
      </c>
      <c r="F107" s="2">
        <v>34.5</v>
      </c>
      <c r="G107" s="2">
        <v>32.29</v>
      </c>
      <c r="H107" s="2">
        <v>25.83</v>
      </c>
      <c r="I107" s="2">
        <v>35.29</v>
      </c>
      <c r="J107" s="2">
        <v>50.33</v>
      </c>
      <c r="K107" s="2">
        <v>46.25</v>
      </c>
      <c r="L107" s="2">
        <v>52.33</v>
      </c>
      <c r="M107" s="4">
        <f t="shared" si="3"/>
        <v>39.811250000000001</v>
      </c>
    </row>
    <row r="108" spans="1:13" ht="24.75" thickBot="1">
      <c r="A108" s="7">
        <v>2</v>
      </c>
      <c r="B108" s="3">
        <v>104</v>
      </c>
      <c r="C108" s="3" t="s">
        <v>117</v>
      </c>
      <c r="D108" s="2">
        <v>242</v>
      </c>
      <c r="E108" s="2">
        <v>57.2</v>
      </c>
      <c r="F108" s="2">
        <v>54.4</v>
      </c>
      <c r="G108" s="2">
        <v>53.55</v>
      </c>
      <c r="H108" s="2">
        <v>52.79</v>
      </c>
      <c r="I108" s="2">
        <v>44.76</v>
      </c>
      <c r="J108" s="2">
        <v>66.08</v>
      </c>
      <c r="K108" s="2">
        <v>64.239999999999995</v>
      </c>
      <c r="L108" s="2">
        <v>63.11</v>
      </c>
      <c r="M108" s="4">
        <f t="shared" si="3"/>
        <v>57.016249999999999</v>
      </c>
    </row>
    <row r="109" spans="1:13" ht="24.75" thickBot="1">
      <c r="A109" s="7">
        <v>6</v>
      </c>
      <c r="B109" s="3">
        <v>105</v>
      </c>
      <c r="C109" s="3" t="s">
        <v>118</v>
      </c>
      <c r="D109" s="2">
        <v>10</v>
      </c>
      <c r="E109" s="2">
        <v>51.2</v>
      </c>
      <c r="F109" s="2">
        <v>47.8</v>
      </c>
      <c r="G109" s="2">
        <v>42.75</v>
      </c>
      <c r="H109" s="2">
        <v>43</v>
      </c>
      <c r="I109" s="2">
        <v>35.4</v>
      </c>
      <c r="J109" s="2">
        <v>60.4</v>
      </c>
      <c r="K109" s="2">
        <v>60</v>
      </c>
      <c r="L109" s="2">
        <v>70.8</v>
      </c>
      <c r="M109" s="4">
        <f t="shared" si="3"/>
        <v>51.418750000000003</v>
      </c>
    </row>
    <row r="110" spans="1:13" ht="24.75" thickBot="1">
      <c r="A110" s="7">
        <v>2</v>
      </c>
      <c r="B110" s="3">
        <v>106</v>
      </c>
      <c r="C110" s="3" t="s">
        <v>119</v>
      </c>
      <c r="D110" s="2">
        <v>14</v>
      </c>
      <c r="E110" s="2">
        <v>44</v>
      </c>
      <c r="F110" s="2">
        <v>44.86</v>
      </c>
      <c r="G110" s="2">
        <v>37.86</v>
      </c>
      <c r="H110" s="2">
        <v>37.86</v>
      </c>
      <c r="I110" s="2">
        <v>41.75</v>
      </c>
      <c r="J110" s="2">
        <v>59.71</v>
      </c>
      <c r="K110" s="2">
        <v>55.36</v>
      </c>
      <c r="L110" s="2">
        <v>50.86</v>
      </c>
      <c r="M110" s="4">
        <f t="shared" si="3"/>
        <v>46.532499999999999</v>
      </c>
    </row>
    <row r="111" spans="1:13" ht="24.75" thickBot="1">
      <c r="A111" s="7">
        <v>5</v>
      </c>
      <c r="B111" s="3">
        <v>107</v>
      </c>
      <c r="C111" s="3" t="s">
        <v>120</v>
      </c>
      <c r="D111" s="18">
        <v>13</v>
      </c>
      <c r="E111" s="18">
        <v>52.46</v>
      </c>
      <c r="F111" s="18">
        <v>50.62</v>
      </c>
      <c r="G111" s="18">
        <v>46.35</v>
      </c>
      <c r="H111" s="18">
        <v>44.23</v>
      </c>
      <c r="I111" s="18">
        <v>36.619999999999997</v>
      </c>
      <c r="J111" s="18">
        <v>57.85</v>
      </c>
      <c r="K111" s="18">
        <v>57.31</v>
      </c>
      <c r="L111" s="18">
        <v>65.540000000000006</v>
      </c>
      <c r="M111" s="19">
        <f t="shared" si="3"/>
        <v>51.372500000000002</v>
      </c>
    </row>
    <row r="112" spans="1:13" ht="24.75" thickBot="1">
      <c r="A112" s="7">
        <v>4</v>
      </c>
      <c r="B112" s="3">
        <v>108</v>
      </c>
      <c r="C112" s="13" t="s">
        <v>121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</row>
  </sheetData>
  <mergeCells count="2">
    <mergeCell ref="A1:L1"/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89"/>
  <sheetViews>
    <sheetView topLeftCell="A31" zoomScale="160" zoomScaleNormal="160" workbookViewId="0">
      <selection activeCell="V8" sqref="V8"/>
    </sheetView>
  </sheetViews>
  <sheetFormatPr defaultRowHeight="18.75"/>
  <cols>
    <col min="1" max="1" width="2.75" style="186" customWidth="1"/>
    <col min="2" max="2" width="19.625" style="186" bestFit="1" customWidth="1"/>
    <col min="3" max="3" width="4.75" style="186" bestFit="1" customWidth="1"/>
    <col min="4" max="4" width="4.25" style="186" bestFit="1" customWidth="1"/>
    <col min="5" max="5" width="2.625" style="186" customWidth="1"/>
    <col min="6" max="6" width="4.25" style="186" bestFit="1" customWidth="1"/>
    <col min="7" max="7" width="2.625" style="186" customWidth="1"/>
    <col min="8" max="8" width="4.75" style="186" bestFit="1" customWidth="1"/>
    <col min="9" max="9" width="2.625" style="186" customWidth="1"/>
    <col min="10" max="10" width="4.25" style="186" bestFit="1" customWidth="1"/>
    <col min="11" max="11" width="2.625" style="186" customWidth="1"/>
    <col min="12" max="12" width="4.25" style="186" bestFit="1" customWidth="1"/>
    <col min="13" max="13" width="2.625" style="186" customWidth="1"/>
    <col min="14" max="14" width="5.75" style="186" bestFit="1" customWidth="1"/>
    <col min="15" max="15" width="2.625" style="186" customWidth="1"/>
    <col min="16" max="16" width="4.25" style="186" bestFit="1" customWidth="1"/>
    <col min="17" max="17" width="2.625" style="186" customWidth="1"/>
    <col min="18" max="18" width="4.25" style="186" bestFit="1" customWidth="1"/>
    <col min="19" max="19" width="2.625" style="186" customWidth="1"/>
    <col min="20" max="20" width="4.25" style="186" bestFit="1" customWidth="1"/>
    <col min="21" max="21" width="2.625" style="270" customWidth="1"/>
  </cols>
  <sheetData>
    <row r="1" spans="1:21">
      <c r="A1" s="282" t="s">
        <v>223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</row>
    <row r="2" spans="1:21" ht="19.5" thickBot="1">
      <c r="A2" s="282" t="s">
        <v>146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</row>
    <row r="3" spans="1:21" ht="19.5" thickBot="1">
      <c r="A3" s="179" t="s">
        <v>143</v>
      </c>
      <c r="B3" s="179" t="s">
        <v>1</v>
      </c>
      <c r="C3" s="180" t="s">
        <v>2</v>
      </c>
      <c r="D3" s="179" t="s">
        <v>6</v>
      </c>
      <c r="E3" s="179" t="s">
        <v>143</v>
      </c>
      <c r="F3" s="179" t="s">
        <v>7</v>
      </c>
      <c r="G3" s="179" t="s">
        <v>143</v>
      </c>
      <c r="H3" s="179" t="s">
        <v>8</v>
      </c>
      <c r="I3" s="179" t="s">
        <v>143</v>
      </c>
      <c r="J3" s="179" t="s">
        <v>148</v>
      </c>
      <c r="K3" s="179" t="s">
        <v>143</v>
      </c>
      <c r="L3" s="179" t="s">
        <v>149</v>
      </c>
      <c r="M3" s="179" t="s">
        <v>143</v>
      </c>
      <c r="N3" s="179" t="s">
        <v>11</v>
      </c>
      <c r="O3" s="179" t="s">
        <v>143</v>
      </c>
      <c r="P3" s="179" t="s">
        <v>12</v>
      </c>
      <c r="Q3" s="179" t="s">
        <v>143</v>
      </c>
      <c r="R3" s="268" t="s">
        <v>13</v>
      </c>
      <c r="S3" s="220" t="s">
        <v>143</v>
      </c>
      <c r="T3" s="220" t="s">
        <v>190</v>
      </c>
      <c r="U3" s="271" t="s">
        <v>143</v>
      </c>
    </row>
    <row r="4" spans="1:21" ht="19.5" thickBot="1">
      <c r="A4" s="182">
        <v>1</v>
      </c>
      <c r="B4" s="182" t="s">
        <v>108</v>
      </c>
      <c r="C4" s="172">
        <v>17</v>
      </c>
      <c r="D4" s="173">
        <v>54.35</v>
      </c>
      <c r="E4" s="273">
        <v>3</v>
      </c>
      <c r="F4" s="173">
        <v>63.18</v>
      </c>
      <c r="G4" s="273">
        <v>4</v>
      </c>
      <c r="H4" s="173">
        <v>50.88</v>
      </c>
      <c r="I4" s="273">
        <v>4</v>
      </c>
      <c r="J4" s="173">
        <v>54.41</v>
      </c>
      <c r="K4" s="274">
        <v>7</v>
      </c>
      <c r="L4" s="173">
        <v>48.29</v>
      </c>
      <c r="M4" s="274">
        <v>22</v>
      </c>
      <c r="N4" s="173">
        <v>63.76</v>
      </c>
      <c r="O4" s="273">
        <v>3</v>
      </c>
      <c r="P4" s="173">
        <v>54.71</v>
      </c>
      <c r="Q4" s="274">
        <v>11</v>
      </c>
      <c r="R4" s="269">
        <v>65.180000000000007</v>
      </c>
      <c r="S4" s="274">
        <v>14</v>
      </c>
      <c r="T4" s="201">
        <f t="shared" ref="T4:T9" si="0">(D4+F4+H4+J4+L4+N4+P4+R4)/8</f>
        <v>56.844999999999999</v>
      </c>
      <c r="U4" s="277">
        <v>1</v>
      </c>
    </row>
    <row r="5" spans="1:21" ht="19.5" thickBot="1">
      <c r="A5" s="182">
        <v>2</v>
      </c>
      <c r="B5" s="182" t="s">
        <v>84</v>
      </c>
      <c r="C5" s="172">
        <v>3</v>
      </c>
      <c r="D5" s="173">
        <v>52</v>
      </c>
      <c r="E5" s="274">
        <v>8</v>
      </c>
      <c r="F5" s="173">
        <v>64.67</v>
      </c>
      <c r="G5" s="273">
        <v>2</v>
      </c>
      <c r="H5" s="173">
        <v>44.17</v>
      </c>
      <c r="I5" s="274">
        <v>14</v>
      </c>
      <c r="J5" s="173">
        <v>58.33</v>
      </c>
      <c r="K5" s="273">
        <v>4</v>
      </c>
      <c r="L5" s="173">
        <v>58.83</v>
      </c>
      <c r="M5" s="273">
        <v>2</v>
      </c>
      <c r="N5" s="173">
        <v>69.33</v>
      </c>
      <c r="O5" s="273">
        <v>1</v>
      </c>
      <c r="P5" s="173">
        <v>51.67</v>
      </c>
      <c r="Q5" s="274">
        <v>24</v>
      </c>
      <c r="R5" s="269">
        <v>54.67</v>
      </c>
      <c r="S5" s="275">
        <v>69</v>
      </c>
      <c r="T5" s="201">
        <f t="shared" si="0"/>
        <v>56.708750000000002</v>
      </c>
      <c r="U5" s="277">
        <v>2</v>
      </c>
    </row>
    <row r="6" spans="1:21" ht="19.5" thickBot="1">
      <c r="A6" s="182">
        <v>3</v>
      </c>
      <c r="B6" s="182" t="s">
        <v>94</v>
      </c>
      <c r="C6" s="172">
        <v>6</v>
      </c>
      <c r="D6" s="173">
        <v>58.67</v>
      </c>
      <c r="E6" s="273">
        <v>1</v>
      </c>
      <c r="F6" s="173">
        <v>55.67</v>
      </c>
      <c r="G6" s="274">
        <v>28</v>
      </c>
      <c r="H6" s="173">
        <v>47.5</v>
      </c>
      <c r="I6" s="274">
        <v>8</v>
      </c>
      <c r="J6" s="173">
        <v>63.33</v>
      </c>
      <c r="K6" s="273">
        <v>1</v>
      </c>
      <c r="L6" s="173">
        <v>54.58</v>
      </c>
      <c r="M6" s="274">
        <v>6</v>
      </c>
      <c r="N6" s="173">
        <v>55.33</v>
      </c>
      <c r="O6" s="275">
        <v>34</v>
      </c>
      <c r="P6" s="173">
        <v>50</v>
      </c>
      <c r="Q6" s="274">
        <v>29</v>
      </c>
      <c r="R6" s="269">
        <v>62.67</v>
      </c>
      <c r="S6" s="274">
        <v>30</v>
      </c>
      <c r="T6" s="201">
        <f t="shared" si="0"/>
        <v>55.96875</v>
      </c>
      <c r="U6" s="277">
        <v>3</v>
      </c>
    </row>
    <row r="7" spans="1:21" ht="19.5" thickBot="1">
      <c r="A7" s="182">
        <v>4</v>
      </c>
      <c r="B7" s="182" t="s">
        <v>117</v>
      </c>
      <c r="C7" s="172">
        <v>27</v>
      </c>
      <c r="D7" s="173">
        <v>50.74</v>
      </c>
      <c r="E7" s="274">
        <v>19</v>
      </c>
      <c r="F7" s="173">
        <v>59.46</v>
      </c>
      <c r="G7" s="274">
        <v>11</v>
      </c>
      <c r="H7" s="173">
        <v>49.19</v>
      </c>
      <c r="I7" s="274">
        <v>6</v>
      </c>
      <c r="J7" s="173">
        <v>56.56</v>
      </c>
      <c r="K7" s="273">
        <v>5</v>
      </c>
      <c r="L7" s="173">
        <v>50.81</v>
      </c>
      <c r="M7" s="274">
        <v>17</v>
      </c>
      <c r="N7" s="173">
        <v>61.45</v>
      </c>
      <c r="O7" s="274">
        <v>8</v>
      </c>
      <c r="P7" s="173">
        <v>54.04</v>
      </c>
      <c r="Q7" s="274">
        <v>13</v>
      </c>
      <c r="R7" s="269">
        <v>63.5</v>
      </c>
      <c r="S7" s="274">
        <v>25</v>
      </c>
      <c r="T7" s="201">
        <f t="shared" si="0"/>
        <v>55.71875</v>
      </c>
      <c r="U7" s="277">
        <v>4</v>
      </c>
    </row>
    <row r="8" spans="1:21" ht="19.5" thickBot="1">
      <c r="A8" s="182">
        <v>5</v>
      </c>
      <c r="B8" s="182" t="s">
        <v>60</v>
      </c>
      <c r="C8" s="172">
        <v>10</v>
      </c>
      <c r="D8" s="173">
        <v>49.4</v>
      </c>
      <c r="E8" s="274">
        <v>26</v>
      </c>
      <c r="F8" s="173">
        <v>63</v>
      </c>
      <c r="G8" s="273">
        <v>5</v>
      </c>
      <c r="H8" s="173">
        <v>42.25</v>
      </c>
      <c r="I8" s="274">
        <v>18</v>
      </c>
      <c r="J8" s="173">
        <v>59.5</v>
      </c>
      <c r="K8" s="273">
        <v>3</v>
      </c>
      <c r="L8" s="173">
        <v>51.95</v>
      </c>
      <c r="M8" s="274">
        <v>12</v>
      </c>
      <c r="N8" s="173">
        <v>61.6</v>
      </c>
      <c r="O8" s="274">
        <v>7</v>
      </c>
      <c r="P8" s="173">
        <v>49.5</v>
      </c>
      <c r="Q8" s="274">
        <v>34</v>
      </c>
      <c r="R8" s="269">
        <v>66</v>
      </c>
      <c r="S8" s="274">
        <v>9</v>
      </c>
      <c r="T8" s="201">
        <f t="shared" si="0"/>
        <v>55.400000000000006</v>
      </c>
      <c r="U8" s="277">
        <v>5</v>
      </c>
    </row>
    <row r="9" spans="1:21" ht="19.5" thickBot="1">
      <c r="A9" s="182">
        <v>6</v>
      </c>
      <c r="B9" s="182" t="s">
        <v>95</v>
      </c>
      <c r="C9" s="172">
        <v>9</v>
      </c>
      <c r="D9" s="173">
        <v>52.67</v>
      </c>
      <c r="E9" s="274">
        <v>6</v>
      </c>
      <c r="F9" s="173">
        <v>63.78</v>
      </c>
      <c r="G9" s="273">
        <v>3</v>
      </c>
      <c r="H9" s="173">
        <v>40.83</v>
      </c>
      <c r="I9" s="274">
        <v>23</v>
      </c>
      <c r="J9" s="173">
        <v>40</v>
      </c>
      <c r="K9" s="275">
        <v>41</v>
      </c>
      <c r="L9" s="173">
        <v>54.44</v>
      </c>
      <c r="M9" s="274">
        <v>7</v>
      </c>
      <c r="N9" s="173">
        <v>62.22</v>
      </c>
      <c r="O9" s="273">
        <v>5</v>
      </c>
      <c r="P9" s="173">
        <v>56.11</v>
      </c>
      <c r="Q9" s="274">
        <v>7</v>
      </c>
      <c r="R9" s="269">
        <v>71.56</v>
      </c>
      <c r="S9" s="273">
        <v>1</v>
      </c>
      <c r="T9" s="201">
        <f t="shared" si="0"/>
        <v>55.201250000000002</v>
      </c>
      <c r="U9" s="278">
        <v>6</v>
      </c>
    </row>
    <row r="10" spans="1:21" ht="19.5" thickBot="1">
      <c r="A10" s="182">
        <v>7</v>
      </c>
      <c r="B10" s="182" t="s">
        <v>44</v>
      </c>
      <c r="C10" s="172">
        <v>9</v>
      </c>
      <c r="D10" s="173">
        <v>49.554444444444442</v>
      </c>
      <c r="E10" s="274">
        <v>25</v>
      </c>
      <c r="F10" s="173">
        <v>59.776666666666671</v>
      </c>
      <c r="G10" s="274">
        <v>9</v>
      </c>
      <c r="H10" s="173">
        <v>45.833333333333336</v>
      </c>
      <c r="I10" s="274">
        <v>11</v>
      </c>
      <c r="J10" s="173">
        <v>49.443333333333335</v>
      </c>
      <c r="K10" s="274">
        <v>12</v>
      </c>
      <c r="L10" s="173">
        <v>53.276666666666671</v>
      </c>
      <c r="M10" s="274">
        <v>8</v>
      </c>
      <c r="N10" s="173">
        <v>60.445555555555558</v>
      </c>
      <c r="O10" s="274">
        <v>13</v>
      </c>
      <c r="P10" s="173">
        <v>57.776666666666671</v>
      </c>
      <c r="Q10" s="273">
        <v>1</v>
      </c>
      <c r="R10" s="269">
        <v>60.444444444444443</v>
      </c>
      <c r="S10" s="274">
        <v>37</v>
      </c>
      <c r="T10" s="201">
        <v>54.568888888888893</v>
      </c>
      <c r="U10" s="278">
        <v>7</v>
      </c>
    </row>
    <row r="11" spans="1:21" ht="19.5" thickBot="1">
      <c r="A11" s="182">
        <v>8</v>
      </c>
      <c r="B11" s="182" t="s">
        <v>16</v>
      </c>
      <c r="C11" s="172">
        <v>5</v>
      </c>
      <c r="D11" s="173">
        <v>46</v>
      </c>
      <c r="E11" s="275">
        <v>46</v>
      </c>
      <c r="F11" s="173">
        <v>54.4</v>
      </c>
      <c r="G11" s="274">
        <v>32</v>
      </c>
      <c r="H11" s="173">
        <v>52.5</v>
      </c>
      <c r="I11" s="273">
        <v>2</v>
      </c>
      <c r="J11" s="173">
        <v>51</v>
      </c>
      <c r="K11" s="274">
        <v>10</v>
      </c>
      <c r="L11" s="173">
        <v>58.9</v>
      </c>
      <c r="M11" s="273">
        <v>1</v>
      </c>
      <c r="N11" s="173">
        <v>51.2</v>
      </c>
      <c r="O11" s="275">
        <v>59</v>
      </c>
      <c r="P11" s="173">
        <v>44</v>
      </c>
      <c r="Q11" s="275">
        <v>68</v>
      </c>
      <c r="R11" s="269">
        <v>68</v>
      </c>
      <c r="S11" s="273">
        <v>4</v>
      </c>
      <c r="T11" s="201">
        <f t="shared" ref="T11:T20" si="1">(D11+F11+H11+J11+L11+N11+P11+R11)/8</f>
        <v>53.25</v>
      </c>
      <c r="U11" s="278">
        <v>8</v>
      </c>
    </row>
    <row r="12" spans="1:21" ht="19.5" thickBot="1">
      <c r="A12" s="182">
        <v>9</v>
      </c>
      <c r="B12" s="182" t="s">
        <v>61</v>
      </c>
      <c r="C12" s="172">
        <v>11</v>
      </c>
      <c r="D12" s="173">
        <v>50.18</v>
      </c>
      <c r="E12" s="274">
        <v>21</v>
      </c>
      <c r="F12" s="173">
        <v>61.27</v>
      </c>
      <c r="G12" s="274">
        <v>6</v>
      </c>
      <c r="H12" s="173">
        <v>46.14</v>
      </c>
      <c r="I12" s="274">
        <v>10</v>
      </c>
      <c r="J12" s="173">
        <v>39.549999999999997</v>
      </c>
      <c r="K12" s="275">
        <v>46</v>
      </c>
      <c r="L12" s="173">
        <v>47.73</v>
      </c>
      <c r="M12" s="274">
        <v>24</v>
      </c>
      <c r="N12" s="173">
        <v>60.73</v>
      </c>
      <c r="O12" s="274">
        <v>10</v>
      </c>
      <c r="P12" s="173">
        <v>56.36</v>
      </c>
      <c r="Q12" s="273">
        <v>5</v>
      </c>
      <c r="R12" s="269">
        <v>63.64</v>
      </c>
      <c r="S12" s="274">
        <v>22</v>
      </c>
      <c r="T12" s="201">
        <f t="shared" si="1"/>
        <v>53.199999999999996</v>
      </c>
      <c r="U12" s="278">
        <v>9</v>
      </c>
    </row>
    <row r="13" spans="1:21" ht="19.5" thickBot="1">
      <c r="A13" s="182">
        <v>10</v>
      </c>
      <c r="B13" s="182" t="s">
        <v>18</v>
      </c>
      <c r="C13" s="172">
        <v>13</v>
      </c>
      <c r="D13" s="173">
        <v>49.38</v>
      </c>
      <c r="E13" s="274">
        <v>27</v>
      </c>
      <c r="F13" s="173">
        <v>60.62</v>
      </c>
      <c r="G13" s="274">
        <v>7</v>
      </c>
      <c r="H13" s="173">
        <v>41.35</v>
      </c>
      <c r="I13" s="274">
        <v>20</v>
      </c>
      <c r="J13" s="173">
        <v>46.54</v>
      </c>
      <c r="K13" s="274">
        <v>16</v>
      </c>
      <c r="L13" s="173">
        <v>48.31</v>
      </c>
      <c r="M13" s="274">
        <v>21</v>
      </c>
      <c r="N13" s="173">
        <v>59.38</v>
      </c>
      <c r="O13" s="274">
        <v>16</v>
      </c>
      <c r="P13" s="173">
        <v>57.31</v>
      </c>
      <c r="Q13" s="273">
        <v>2</v>
      </c>
      <c r="R13" s="269">
        <v>60</v>
      </c>
      <c r="S13" s="275">
        <v>41</v>
      </c>
      <c r="T13" s="201">
        <f t="shared" si="1"/>
        <v>52.861249999999998</v>
      </c>
      <c r="U13" s="278">
        <v>10</v>
      </c>
    </row>
    <row r="14" spans="1:21" ht="19.5" thickBot="1">
      <c r="A14" s="182">
        <v>11</v>
      </c>
      <c r="B14" s="182" t="s">
        <v>68</v>
      </c>
      <c r="C14" s="172">
        <v>4</v>
      </c>
      <c r="D14" s="173">
        <v>48.5</v>
      </c>
      <c r="E14" s="274">
        <v>34</v>
      </c>
      <c r="F14" s="173">
        <v>55</v>
      </c>
      <c r="G14" s="274">
        <v>29</v>
      </c>
      <c r="H14" s="173">
        <v>36.25</v>
      </c>
      <c r="I14" s="275">
        <v>35</v>
      </c>
      <c r="J14" s="173">
        <v>45</v>
      </c>
      <c r="K14" s="274">
        <v>19</v>
      </c>
      <c r="L14" s="173">
        <v>55.38</v>
      </c>
      <c r="M14" s="273">
        <v>5</v>
      </c>
      <c r="N14" s="173">
        <v>56</v>
      </c>
      <c r="O14" s="275">
        <v>30</v>
      </c>
      <c r="P14" s="173">
        <v>53.75</v>
      </c>
      <c r="Q14" s="274">
        <v>15</v>
      </c>
      <c r="R14" s="269">
        <v>70</v>
      </c>
      <c r="S14" s="273">
        <v>3</v>
      </c>
      <c r="T14" s="201">
        <f t="shared" si="1"/>
        <v>52.484999999999999</v>
      </c>
      <c r="U14" s="278">
        <v>11</v>
      </c>
    </row>
    <row r="15" spans="1:21" ht="19.5" thickBot="1">
      <c r="A15" s="182">
        <v>12</v>
      </c>
      <c r="B15" s="182" t="s">
        <v>101</v>
      </c>
      <c r="C15" s="172">
        <v>15</v>
      </c>
      <c r="D15" s="173">
        <v>48</v>
      </c>
      <c r="E15" s="274">
        <v>38</v>
      </c>
      <c r="F15" s="173">
        <v>59.6</v>
      </c>
      <c r="G15" s="274">
        <v>10</v>
      </c>
      <c r="H15" s="173">
        <v>51.33</v>
      </c>
      <c r="I15" s="273">
        <v>3</v>
      </c>
      <c r="J15" s="173">
        <v>42.67</v>
      </c>
      <c r="K15" s="275">
        <v>30</v>
      </c>
      <c r="L15" s="173">
        <v>46.03</v>
      </c>
      <c r="M15" s="274">
        <v>37</v>
      </c>
      <c r="N15" s="173">
        <v>58.13</v>
      </c>
      <c r="O15" s="274">
        <v>20</v>
      </c>
      <c r="P15" s="173">
        <v>48.67</v>
      </c>
      <c r="Q15" s="275">
        <v>42</v>
      </c>
      <c r="R15" s="269">
        <v>64</v>
      </c>
      <c r="S15" s="274">
        <v>19</v>
      </c>
      <c r="T15" s="201">
        <f t="shared" si="1"/>
        <v>52.303750000000008</v>
      </c>
      <c r="U15" s="278">
        <v>12</v>
      </c>
    </row>
    <row r="16" spans="1:21" ht="19.5" thickBot="1">
      <c r="A16" s="182">
        <v>13</v>
      </c>
      <c r="B16" s="182" t="s">
        <v>63</v>
      </c>
      <c r="C16" s="172">
        <v>10</v>
      </c>
      <c r="D16" s="173">
        <v>49.2</v>
      </c>
      <c r="E16" s="274">
        <v>28</v>
      </c>
      <c r="F16" s="173">
        <v>58</v>
      </c>
      <c r="G16" s="274">
        <v>17</v>
      </c>
      <c r="H16" s="173">
        <v>44.25</v>
      </c>
      <c r="I16" s="274">
        <v>13</v>
      </c>
      <c r="J16" s="173">
        <v>47.5</v>
      </c>
      <c r="K16" s="274">
        <v>14</v>
      </c>
      <c r="L16" s="173">
        <v>44.35</v>
      </c>
      <c r="M16" s="275">
        <v>43</v>
      </c>
      <c r="N16" s="173">
        <v>61.2</v>
      </c>
      <c r="O16" s="274">
        <v>9</v>
      </c>
      <c r="P16" s="173">
        <v>50</v>
      </c>
      <c r="Q16" s="274">
        <v>27</v>
      </c>
      <c r="R16" s="269">
        <v>63.6</v>
      </c>
      <c r="S16" s="274">
        <v>23</v>
      </c>
      <c r="T16" s="201">
        <f t="shared" si="1"/>
        <v>52.262500000000003</v>
      </c>
      <c r="U16" s="278">
        <v>13</v>
      </c>
    </row>
    <row r="17" spans="1:21" ht="19.5" thickBot="1">
      <c r="A17" s="182">
        <v>14</v>
      </c>
      <c r="B17" s="182" t="s">
        <v>72</v>
      </c>
      <c r="C17" s="172">
        <v>10</v>
      </c>
      <c r="D17" s="173">
        <v>51.8</v>
      </c>
      <c r="E17" s="274">
        <v>9</v>
      </c>
      <c r="F17" s="173">
        <v>60.6</v>
      </c>
      <c r="G17" s="274">
        <v>8</v>
      </c>
      <c r="H17" s="173">
        <v>40</v>
      </c>
      <c r="I17" s="274">
        <v>25</v>
      </c>
      <c r="J17" s="173">
        <v>42.5</v>
      </c>
      <c r="K17" s="275">
        <v>31</v>
      </c>
      <c r="L17" s="173">
        <v>51.1</v>
      </c>
      <c r="M17" s="274">
        <v>16</v>
      </c>
      <c r="N17" s="173">
        <v>57.2</v>
      </c>
      <c r="O17" s="274">
        <v>26</v>
      </c>
      <c r="P17" s="173">
        <v>55.5</v>
      </c>
      <c r="Q17" s="274">
        <v>8</v>
      </c>
      <c r="R17" s="269">
        <v>59.2</v>
      </c>
      <c r="S17" s="275">
        <v>47</v>
      </c>
      <c r="T17" s="201">
        <f t="shared" si="1"/>
        <v>52.237499999999997</v>
      </c>
      <c r="U17" s="278">
        <v>14</v>
      </c>
    </row>
    <row r="18" spans="1:21" ht="19.5" thickBot="1">
      <c r="A18" s="182">
        <v>15</v>
      </c>
      <c r="B18" s="182" t="s">
        <v>39</v>
      </c>
      <c r="C18" s="172">
        <v>6</v>
      </c>
      <c r="D18" s="173">
        <v>44</v>
      </c>
      <c r="E18" s="275">
        <v>65</v>
      </c>
      <c r="F18" s="173">
        <v>59.33</v>
      </c>
      <c r="G18" s="274">
        <v>12</v>
      </c>
      <c r="H18" s="173">
        <v>36.25</v>
      </c>
      <c r="I18" s="275">
        <v>34</v>
      </c>
      <c r="J18" s="173">
        <v>43.33</v>
      </c>
      <c r="K18" s="275">
        <v>29</v>
      </c>
      <c r="L18" s="173">
        <v>51.92</v>
      </c>
      <c r="M18" s="274">
        <v>13</v>
      </c>
      <c r="N18" s="173">
        <v>62.67</v>
      </c>
      <c r="O18" s="273">
        <v>4</v>
      </c>
      <c r="P18" s="173">
        <v>54.17</v>
      </c>
      <c r="Q18" s="274">
        <v>12</v>
      </c>
      <c r="R18" s="269">
        <v>65.33</v>
      </c>
      <c r="S18" s="274">
        <v>11</v>
      </c>
      <c r="T18" s="201">
        <f t="shared" si="1"/>
        <v>52.125</v>
      </c>
      <c r="U18" s="278">
        <v>15</v>
      </c>
    </row>
    <row r="19" spans="1:21" ht="19.5" thickBot="1">
      <c r="A19" s="182">
        <v>16</v>
      </c>
      <c r="B19" s="182" t="s">
        <v>31</v>
      </c>
      <c r="C19" s="172">
        <v>15</v>
      </c>
      <c r="D19" s="173">
        <v>52.4</v>
      </c>
      <c r="E19" s="274">
        <v>7</v>
      </c>
      <c r="F19" s="173">
        <v>55.73</v>
      </c>
      <c r="G19" s="274">
        <v>25</v>
      </c>
      <c r="H19" s="173">
        <v>33.33</v>
      </c>
      <c r="I19" s="275">
        <v>45</v>
      </c>
      <c r="J19" s="173">
        <v>56.33</v>
      </c>
      <c r="K19" s="274">
        <v>6</v>
      </c>
      <c r="L19" s="173">
        <v>47.57</v>
      </c>
      <c r="M19" s="274">
        <v>25</v>
      </c>
      <c r="N19" s="173">
        <v>55.73</v>
      </c>
      <c r="O19" s="275">
        <v>31</v>
      </c>
      <c r="P19" s="173">
        <v>52</v>
      </c>
      <c r="Q19" s="274">
        <v>21</v>
      </c>
      <c r="R19" s="269">
        <v>63.47</v>
      </c>
      <c r="S19" s="274">
        <v>26</v>
      </c>
      <c r="T19" s="201">
        <f t="shared" si="1"/>
        <v>52.069999999999993</v>
      </c>
      <c r="U19" s="278">
        <v>16</v>
      </c>
    </row>
    <row r="20" spans="1:21" ht="19.5" thickBot="1">
      <c r="A20" s="182">
        <v>17</v>
      </c>
      <c r="B20" s="182" t="s">
        <v>114</v>
      </c>
      <c r="C20" s="172">
        <v>11</v>
      </c>
      <c r="D20" s="173">
        <v>47.64</v>
      </c>
      <c r="E20" s="275">
        <v>40</v>
      </c>
      <c r="F20" s="173">
        <v>57.09</v>
      </c>
      <c r="G20" s="274">
        <v>19</v>
      </c>
      <c r="H20" s="173">
        <v>41.14</v>
      </c>
      <c r="I20" s="274">
        <v>21</v>
      </c>
      <c r="J20" s="173">
        <v>47.73</v>
      </c>
      <c r="K20" s="274">
        <v>13</v>
      </c>
      <c r="L20" s="173">
        <v>46.95</v>
      </c>
      <c r="M20" s="274">
        <v>30</v>
      </c>
      <c r="N20" s="173">
        <v>60.36</v>
      </c>
      <c r="O20" s="274">
        <v>14</v>
      </c>
      <c r="P20" s="173">
        <v>48.64</v>
      </c>
      <c r="Q20" s="275">
        <v>43</v>
      </c>
      <c r="R20" s="269">
        <v>66.180000000000007</v>
      </c>
      <c r="S20" s="274">
        <v>8</v>
      </c>
      <c r="T20" s="201">
        <f t="shared" si="1"/>
        <v>51.966250000000002</v>
      </c>
      <c r="U20" s="278">
        <v>17</v>
      </c>
    </row>
    <row r="21" spans="1:21" ht="19.5" thickBot="1">
      <c r="A21" s="182">
        <v>18</v>
      </c>
      <c r="B21" s="182" t="s">
        <v>86</v>
      </c>
      <c r="C21" s="172">
        <v>12</v>
      </c>
      <c r="D21" s="173">
        <v>51.666666666666664</v>
      </c>
      <c r="E21" s="274">
        <v>10</v>
      </c>
      <c r="F21" s="173">
        <v>52.169166666666662</v>
      </c>
      <c r="G21" s="275">
        <v>46</v>
      </c>
      <c r="H21" s="173">
        <v>54.164999999999999</v>
      </c>
      <c r="I21" s="273">
        <v>1</v>
      </c>
      <c r="J21" s="173">
        <v>28.747500000000002</v>
      </c>
      <c r="K21" s="272">
        <v>83</v>
      </c>
      <c r="L21" s="173">
        <v>51.372500000000002</v>
      </c>
      <c r="M21" s="274">
        <v>15</v>
      </c>
      <c r="N21" s="173">
        <v>61.667499999999997</v>
      </c>
      <c r="O21" s="274">
        <v>6</v>
      </c>
      <c r="P21" s="173">
        <v>49.581666666666671</v>
      </c>
      <c r="Q21" s="274">
        <v>32</v>
      </c>
      <c r="R21" s="269">
        <v>63.000833333333333</v>
      </c>
      <c r="S21" s="274">
        <v>28</v>
      </c>
      <c r="T21" s="201">
        <v>51.546354166666667</v>
      </c>
      <c r="U21" s="278">
        <v>18</v>
      </c>
    </row>
    <row r="22" spans="1:21" ht="19.5" thickBot="1">
      <c r="A22" s="182">
        <v>19</v>
      </c>
      <c r="B22" s="182" t="s">
        <v>17</v>
      </c>
      <c r="C22" s="172">
        <v>12</v>
      </c>
      <c r="D22" s="173">
        <v>50.83</v>
      </c>
      <c r="E22" s="274">
        <v>18</v>
      </c>
      <c r="F22" s="173">
        <v>56.67</v>
      </c>
      <c r="G22" s="274">
        <v>20</v>
      </c>
      <c r="H22" s="173">
        <v>31.25</v>
      </c>
      <c r="I22" s="275">
        <v>61</v>
      </c>
      <c r="J22" s="173">
        <v>53.33</v>
      </c>
      <c r="K22" s="274">
        <v>9</v>
      </c>
      <c r="L22" s="173">
        <v>41.92</v>
      </c>
      <c r="M22" s="275">
        <v>60</v>
      </c>
      <c r="N22" s="173">
        <v>58</v>
      </c>
      <c r="O22" s="274">
        <v>22</v>
      </c>
      <c r="P22" s="173">
        <v>53.75</v>
      </c>
      <c r="Q22" s="274">
        <v>14</v>
      </c>
      <c r="R22" s="269">
        <v>65.33</v>
      </c>
      <c r="S22" s="274">
        <v>12</v>
      </c>
      <c r="T22" s="201">
        <f t="shared" ref="T22:T33" si="2">(D22+F22+H22+J22+L22+N22+P22+R22)/8</f>
        <v>51.384999999999998</v>
      </c>
      <c r="U22" s="278">
        <v>19</v>
      </c>
    </row>
    <row r="23" spans="1:21" ht="19.5" thickBot="1">
      <c r="A23" s="182">
        <v>20</v>
      </c>
      <c r="B23" s="182" t="s">
        <v>66</v>
      </c>
      <c r="C23" s="172">
        <v>8</v>
      </c>
      <c r="D23" s="173">
        <v>44</v>
      </c>
      <c r="E23" s="275">
        <v>66</v>
      </c>
      <c r="F23" s="173">
        <v>53.5</v>
      </c>
      <c r="G23" s="275">
        <v>37</v>
      </c>
      <c r="H23" s="173">
        <v>50</v>
      </c>
      <c r="I23" s="273">
        <v>5</v>
      </c>
      <c r="J23" s="173">
        <v>46.88</v>
      </c>
      <c r="K23" s="274">
        <v>15</v>
      </c>
      <c r="L23" s="173">
        <v>50.38</v>
      </c>
      <c r="M23" s="274">
        <v>18</v>
      </c>
      <c r="N23" s="173">
        <v>52.5</v>
      </c>
      <c r="O23" s="275">
        <v>52</v>
      </c>
      <c r="P23" s="173">
        <v>46.88</v>
      </c>
      <c r="Q23" s="275">
        <v>53</v>
      </c>
      <c r="R23" s="269">
        <v>64</v>
      </c>
      <c r="S23" s="274">
        <v>20</v>
      </c>
      <c r="T23" s="201">
        <f t="shared" si="2"/>
        <v>51.017499999999998</v>
      </c>
      <c r="U23" s="278">
        <v>20</v>
      </c>
    </row>
    <row r="24" spans="1:21" ht="19.5" thickBot="1">
      <c r="A24" s="182">
        <v>21</v>
      </c>
      <c r="B24" s="182" t="s">
        <v>111</v>
      </c>
      <c r="C24" s="172">
        <v>20</v>
      </c>
      <c r="D24" s="173">
        <v>51.6</v>
      </c>
      <c r="E24" s="274">
        <v>11</v>
      </c>
      <c r="F24" s="173">
        <v>54.4</v>
      </c>
      <c r="G24" s="274">
        <v>31</v>
      </c>
      <c r="H24" s="173">
        <v>35.25</v>
      </c>
      <c r="I24" s="275">
        <v>38</v>
      </c>
      <c r="J24" s="173">
        <v>40.5</v>
      </c>
      <c r="K24" s="275">
        <v>40</v>
      </c>
      <c r="L24" s="173">
        <v>52.83</v>
      </c>
      <c r="M24" s="274">
        <v>10</v>
      </c>
      <c r="N24" s="173">
        <v>59.2</v>
      </c>
      <c r="O24" s="274">
        <v>17</v>
      </c>
      <c r="P24" s="173">
        <v>50.75</v>
      </c>
      <c r="Q24" s="274">
        <v>26</v>
      </c>
      <c r="R24" s="269">
        <v>63.2</v>
      </c>
      <c r="S24" s="274">
        <v>27</v>
      </c>
      <c r="T24" s="201">
        <f t="shared" si="2"/>
        <v>50.966249999999995</v>
      </c>
      <c r="U24" s="278">
        <v>21</v>
      </c>
    </row>
    <row r="25" spans="1:21" ht="19.5" thickBot="1">
      <c r="A25" s="182">
        <v>22</v>
      </c>
      <c r="B25" s="182" t="s">
        <v>56</v>
      </c>
      <c r="C25" s="172">
        <v>14</v>
      </c>
      <c r="D25" s="173">
        <v>50</v>
      </c>
      <c r="E25" s="274">
        <v>22</v>
      </c>
      <c r="F25" s="173">
        <v>53.43</v>
      </c>
      <c r="G25" s="275">
        <v>38</v>
      </c>
      <c r="H25" s="173">
        <v>28.75</v>
      </c>
      <c r="I25" s="275">
        <v>71</v>
      </c>
      <c r="J25" s="173">
        <v>45.71</v>
      </c>
      <c r="K25" s="274">
        <v>17</v>
      </c>
      <c r="L25" s="173">
        <v>52.89</v>
      </c>
      <c r="M25" s="274">
        <v>9</v>
      </c>
      <c r="N25" s="173">
        <v>57.43</v>
      </c>
      <c r="O25" s="274">
        <v>25</v>
      </c>
      <c r="P25" s="173">
        <v>57.14</v>
      </c>
      <c r="Q25" s="273">
        <v>3</v>
      </c>
      <c r="R25" s="269">
        <v>61.71</v>
      </c>
      <c r="S25" s="274">
        <v>33</v>
      </c>
      <c r="T25" s="201">
        <f t="shared" si="2"/>
        <v>50.8825</v>
      </c>
      <c r="U25" s="278">
        <v>22</v>
      </c>
    </row>
    <row r="26" spans="1:21" ht="19.5" thickBot="1">
      <c r="A26" s="182">
        <v>23</v>
      </c>
      <c r="B26" s="182" t="s">
        <v>93</v>
      </c>
      <c r="C26" s="172">
        <v>8</v>
      </c>
      <c r="D26" s="173">
        <v>48.5</v>
      </c>
      <c r="E26" s="274">
        <v>35</v>
      </c>
      <c r="F26" s="173">
        <v>46.75</v>
      </c>
      <c r="G26" s="275">
        <v>68</v>
      </c>
      <c r="H26" s="173">
        <v>38.75</v>
      </c>
      <c r="I26" s="275">
        <v>28</v>
      </c>
      <c r="J26" s="173">
        <v>60.63</v>
      </c>
      <c r="K26" s="273">
        <v>2</v>
      </c>
      <c r="L26" s="173">
        <v>40.75</v>
      </c>
      <c r="M26" s="275">
        <v>64</v>
      </c>
      <c r="N26" s="173">
        <v>53</v>
      </c>
      <c r="O26" s="275">
        <v>49</v>
      </c>
      <c r="P26" s="173">
        <v>51.88</v>
      </c>
      <c r="Q26" s="274">
        <v>23</v>
      </c>
      <c r="R26" s="269">
        <v>66.5</v>
      </c>
      <c r="S26" s="274">
        <v>7</v>
      </c>
      <c r="T26" s="201">
        <f t="shared" si="2"/>
        <v>50.844999999999999</v>
      </c>
      <c r="U26" s="278">
        <v>23</v>
      </c>
    </row>
    <row r="27" spans="1:21" ht="19.5" thickBot="1">
      <c r="A27" s="182">
        <v>24</v>
      </c>
      <c r="B27" s="182" t="s">
        <v>51</v>
      </c>
      <c r="C27" s="172">
        <v>8</v>
      </c>
      <c r="D27" s="173">
        <v>49.75</v>
      </c>
      <c r="E27" s="274">
        <v>23</v>
      </c>
      <c r="F27" s="173">
        <v>58</v>
      </c>
      <c r="G27" s="274">
        <v>16</v>
      </c>
      <c r="H27" s="173">
        <v>40.94</v>
      </c>
      <c r="I27" s="274">
        <v>22</v>
      </c>
      <c r="J27" s="173">
        <v>35.630000000000003</v>
      </c>
      <c r="K27" s="275">
        <v>62</v>
      </c>
      <c r="L27" s="173">
        <v>46.38</v>
      </c>
      <c r="M27" s="274">
        <v>33</v>
      </c>
      <c r="N27" s="173">
        <v>56.5</v>
      </c>
      <c r="O27" s="274">
        <v>28</v>
      </c>
      <c r="P27" s="173">
        <v>52.5</v>
      </c>
      <c r="Q27" s="274">
        <v>19</v>
      </c>
      <c r="R27" s="269">
        <v>65.5</v>
      </c>
      <c r="S27" s="274">
        <v>10</v>
      </c>
      <c r="T27" s="201">
        <f t="shared" si="2"/>
        <v>50.65</v>
      </c>
      <c r="U27" s="278">
        <v>24</v>
      </c>
    </row>
    <row r="28" spans="1:21" ht="19.5" thickBot="1">
      <c r="A28" s="182">
        <v>25</v>
      </c>
      <c r="B28" s="182" t="s">
        <v>87</v>
      </c>
      <c r="C28" s="172">
        <v>16</v>
      </c>
      <c r="D28" s="173">
        <v>48.75</v>
      </c>
      <c r="E28" s="274">
        <v>32</v>
      </c>
      <c r="F28" s="173">
        <v>56.5</v>
      </c>
      <c r="G28" s="274">
        <v>21</v>
      </c>
      <c r="H28" s="173">
        <v>37.19</v>
      </c>
      <c r="I28" s="275">
        <v>31</v>
      </c>
      <c r="J28" s="173">
        <v>44.69</v>
      </c>
      <c r="K28" s="274">
        <v>22</v>
      </c>
      <c r="L28" s="173">
        <v>46.47</v>
      </c>
      <c r="M28" s="274">
        <v>32</v>
      </c>
      <c r="N28" s="173">
        <v>58.25</v>
      </c>
      <c r="O28" s="274">
        <v>19</v>
      </c>
      <c r="P28" s="173">
        <v>51.88</v>
      </c>
      <c r="Q28" s="274">
        <v>22</v>
      </c>
      <c r="R28" s="269">
        <v>60.25</v>
      </c>
      <c r="S28" s="274">
        <v>40</v>
      </c>
      <c r="T28" s="201">
        <f t="shared" si="2"/>
        <v>50.497500000000002</v>
      </c>
      <c r="U28" s="278">
        <v>25</v>
      </c>
    </row>
    <row r="29" spans="1:21" ht="19.5" thickBot="1">
      <c r="A29" s="182">
        <v>26</v>
      </c>
      <c r="B29" s="182" t="s">
        <v>112</v>
      </c>
      <c r="C29" s="172">
        <v>19</v>
      </c>
      <c r="D29" s="173">
        <v>48.84</v>
      </c>
      <c r="E29" s="274">
        <v>30</v>
      </c>
      <c r="F29" s="173">
        <v>53.37</v>
      </c>
      <c r="G29" s="275">
        <v>40</v>
      </c>
      <c r="H29" s="173">
        <v>45.26</v>
      </c>
      <c r="I29" s="274">
        <v>12</v>
      </c>
      <c r="J29" s="173">
        <v>49.74</v>
      </c>
      <c r="K29" s="274">
        <v>11</v>
      </c>
      <c r="L29" s="173">
        <v>45.16</v>
      </c>
      <c r="M29" s="275">
        <v>40</v>
      </c>
      <c r="N29" s="173">
        <v>54.11</v>
      </c>
      <c r="O29" s="275">
        <v>44</v>
      </c>
      <c r="P29" s="173">
        <v>48.42</v>
      </c>
      <c r="Q29" s="275">
        <v>45</v>
      </c>
      <c r="R29" s="269">
        <v>57.68</v>
      </c>
      <c r="S29" s="275">
        <v>53</v>
      </c>
      <c r="T29" s="201">
        <f t="shared" si="2"/>
        <v>50.322500000000005</v>
      </c>
      <c r="U29" s="278">
        <v>26</v>
      </c>
    </row>
    <row r="30" spans="1:21" ht="19.5" thickBot="1">
      <c r="A30" s="182">
        <v>27</v>
      </c>
      <c r="B30" s="182" t="s">
        <v>20</v>
      </c>
      <c r="C30" s="172">
        <v>22</v>
      </c>
      <c r="D30" s="173">
        <v>51.45</v>
      </c>
      <c r="E30" s="274">
        <v>13</v>
      </c>
      <c r="F30" s="173">
        <v>55.82</v>
      </c>
      <c r="G30" s="274">
        <v>24</v>
      </c>
      <c r="H30" s="173">
        <v>43.18</v>
      </c>
      <c r="I30" s="274">
        <v>16</v>
      </c>
      <c r="J30" s="173">
        <v>34.32</v>
      </c>
      <c r="K30" s="275">
        <v>68</v>
      </c>
      <c r="L30" s="173">
        <v>46.3</v>
      </c>
      <c r="M30" s="274">
        <v>36</v>
      </c>
      <c r="N30" s="173">
        <v>55.64</v>
      </c>
      <c r="O30" s="275">
        <v>32</v>
      </c>
      <c r="P30" s="173">
        <v>52.05</v>
      </c>
      <c r="Q30" s="274">
        <v>20</v>
      </c>
      <c r="R30" s="269">
        <v>63.82</v>
      </c>
      <c r="S30" s="274">
        <v>21</v>
      </c>
      <c r="T30" s="201">
        <f t="shared" si="2"/>
        <v>50.322499999999998</v>
      </c>
      <c r="U30" s="278">
        <v>27</v>
      </c>
    </row>
    <row r="31" spans="1:21" ht="19.5" thickBot="1">
      <c r="A31" s="182">
        <v>28</v>
      </c>
      <c r="B31" s="182" t="s">
        <v>119</v>
      </c>
      <c r="C31" s="172">
        <v>16</v>
      </c>
      <c r="D31" s="173">
        <v>45.75</v>
      </c>
      <c r="E31" s="275">
        <v>50</v>
      </c>
      <c r="F31" s="173">
        <v>58.25</v>
      </c>
      <c r="G31" s="274">
        <v>15</v>
      </c>
      <c r="H31" s="173">
        <v>36.880000000000003</v>
      </c>
      <c r="I31" s="275">
        <v>33</v>
      </c>
      <c r="J31" s="173">
        <v>44.06</v>
      </c>
      <c r="K31" s="274">
        <v>25</v>
      </c>
      <c r="L31" s="173">
        <v>48.22</v>
      </c>
      <c r="M31" s="274">
        <v>23</v>
      </c>
      <c r="N31" s="173">
        <v>53.25</v>
      </c>
      <c r="O31" s="275">
        <v>48</v>
      </c>
      <c r="P31" s="173">
        <v>49.06</v>
      </c>
      <c r="Q31" s="275">
        <v>36</v>
      </c>
      <c r="R31" s="269">
        <v>65.25</v>
      </c>
      <c r="S31" s="274">
        <v>13</v>
      </c>
      <c r="T31" s="201">
        <f t="shared" si="2"/>
        <v>50.089999999999996</v>
      </c>
      <c r="U31" s="278">
        <v>28</v>
      </c>
    </row>
    <row r="32" spans="1:21" ht="19.5" thickBot="1">
      <c r="A32" s="182">
        <v>29</v>
      </c>
      <c r="B32" s="182" t="s">
        <v>104</v>
      </c>
      <c r="C32" s="172">
        <v>7</v>
      </c>
      <c r="D32" s="173">
        <v>45.43</v>
      </c>
      <c r="E32" s="275">
        <v>54</v>
      </c>
      <c r="F32" s="173">
        <v>55.71</v>
      </c>
      <c r="G32" s="274">
        <v>27</v>
      </c>
      <c r="H32" s="173">
        <v>37.86</v>
      </c>
      <c r="I32" s="275">
        <v>29</v>
      </c>
      <c r="J32" s="173">
        <v>42.14</v>
      </c>
      <c r="K32" s="275">
        <v>33</v>
      </c>
      <c r="L32" s="173">
        <v>45.29</v>
      </c>
      <c r="M32" s="275">
        <v>39</v>
      </c>
      <c r="N32" s="173">
        <v>60.57</v>
      </c>
      <c r="O32" s="274">
        <v>11</v>
      </c>
      <c r="P32" s="173">
        <v>48.57</v>
      </c>
      <c r="Q32" s="275">
        <v>44</v>
      </c>
      <c r="R32" s="269">
        <v>65.14</v>
      </c>
      <c r="S32" s="274">
        <v>15</v>
      </c>
      <c r="T32" s="201">
        <f t="shared" si="2"/>
        <v>50.088749999999997</v>
      </c>
      <c r="U32" s="278">
        <v>29</v>
      </c>
    </row>
    <row r="33" spans="1:21" ht="19.5" thickBot="1">
      <c r="A33" s="182">
        <v>30</v>
      </c>
      <c r="B33" s="182" t="s">
        <v>47</v>
      </c>
      <c r="C33" s="172">
        <v>22</v>
      </c>
      <c r="D33" s="173">
        <v>48.82</v>
      </c>
      <c r="E33" s="274">
        <v>31</v>
      </c>
      <c r="F33" s="173">
        <v>51.82</v>
      </c>
      <c r="G33" s="275">
        <v>50</v>
      </c>
      <c r="H33" s="173">
        <v>41.82</v>
      </c>
      <c r="I33" s="274">
        <v>19</v>
      </c>
      <c r="J33" s="173">
        <v>41.36</v>
      </c>
      <c r="K33" s="275">
        <v>36</v>
      </c>
      <c r="L33" s="173">
        <v>51.43</v>
      </c>
      <c r="M33" s="274">
        <v>14</v>
      </c>
      <c r="N33" s="173">
        <v>54.36</v>
      </c>
      <c r="O33" s="275">
        <v>42</v>
      </c>
      <c r="P33" s="173">
        <v>52.73</v>
      </c>
      <c r="Q33" s="274">
        <v>18</v>
      </c>
      <c r="R33" s="269">
        <v>57.82</v>
      </c>
      <c r="S33" s="275">
        <v>51</v>
      </c>
      <c r="T33" s="201">
        <f t="shared" si="2"/>
        <v>50.02</v>
      </c>
      <c r="U33" s="278">
        <v>30</v>
      </c>
    </row>
    <row r="34" spans="1:21" ht="19.5" thickBot="1">
      <c r="A34" s="182">
        <v>31</v>
      </c>
      <c r="B34" s="182" t="s">
        <v>118</v>
      </c>
      <c r="C34" s="172">
        <v>17</v>
      </c>
      <c r="D34" s="173">
        <v>48.467058823529413</v>
      </c>
      <c r="E34" s="274">
        <v>36</v>
      </c>
      <c r="F34" s="173">
        <v>58.702352941176471</v>
      </c>
      <c r="G34" s="274">
        <v>14</v>
      </c>
      <c r="H34" s="173">
        <v>36.032941176470587</v>
      </c>
      <c r="I34" s="275">
        <v>37</v>
      </c>
      <c r="J34" s="173">
        <v>36.174117647058829</v>
      </c>
      <c r="K34" s="275">
        <v>58</v>
      </c>
      <c r="L34" s="173">
        <v>43.79529411764706</v>
      </c>
      <c r="M34" s="275">
        <v>47</v>
      </c>
      <c r="N34" s="173">
        <v>60.236470588235292</v>
      </c>
      <c r="O34" s="274">
        <v>15</v>
      </c>
      <c r="P34" s="173">
        <v>55.292941176470592</v>
      </c>
      <c r="Q34" s="274">
        <v>9</v>
      </c>
      <c r="R34" s="269">
        <v>61.410588235294121</v>
      </c>
      <c r="S34" s="274">
        <v>36</v>
      </c>
      <c r="T34" s="201">
        <v>50.013970588235303</v>
      </c>
      <c r="U34" s="278">
        <v>31</v>
      </c>
    </row>
    <row r="35" spans="1:21" ht="19.5" thickBot="1">
      <c r="A35" s="182">
        <v>32</v>
      </c>
      <c r="B35" s="182" t="s">
        <v>52</v>
      </c>
      <c r="C35" s="172">
        <v>4</v>
      </c>
      <c r="D35" s="173">
        <v>51</v>
      </c>
      <c r="E35" s="274">
        <v>15</v>
      </c>
      <c r="F35" s="173">
        <v>53</v>
      </c>
      <c r="G35" s="275">
        <v>43</v>
      </c>
      <c r="H35" s="173">
        <v>34.380000000000003</v>
      </c>
      <c r="I35" s="275">
        <v>41</v>
      </c>
      <c r="J35" s="173">
        <v>43.75</v>
      </c>
      <c r="K35" s="275">
        <v>27</v>
      </c>
      <c r="L35" s="173">
        <v>56</v>
      </c>
      <c r="M35" s="273">
        <v>4</v>
      </c>
      <c r="N35" s="173">
        <v>52</v>
      </c>
      <c r="O35" s="275">
        <v>54</v>
      </c>
      <c r="P35" s="173">
        <v>42.5</v>
      </c>
      <c r="Q35" s="275">
        <v>73</v>
      </c>
      <c r="R35" s="269">
        <v>65</v>
      </c>
      <c r="S35" s="274">
        <v>16</v>
      </c>
      <c r="T35" s="201">
        <f t="shared" ref="T35:T43" si="3">(D35+F35+H35+J35+L35+N35+P35+R35)/8</f>
        <v>49.703749999999999</v>
      </c>
      <c r="U35" s="278">
        <v>32</v>
      </c>
    </row>
    <row r="36" spans="1:21" ht="19.5" thickBot="1">
      <c r="A36" s="182">
        <v>33</v>
      </c>
      <c r="B36" s="182" t="s">
        <v>105</v>
      </c>
      <c r="C36" s="172">
        <v>4</v>
      </c>
      <c r="D36" s="173">
        <v>55</v>
      </c>
      <c r="E36" s="273">
        <v>2</v>
      </c>
      <c r="F36" s="173">
        <v>56</v>
      </c>
      <c r="G36" s="274">
        <v>22</v>
      </c>
      <c r="H36" s="173">
        <v>28.13</v>
      </c>
      <c r="I36" s="275">
        <v>72</v>
      </c>
      <c r="J36" s="173">
        <v>40</v>
      </c>
      <c r="K36" s="275">
        <v>45</v>
      </c>
      <c r="L36" s="173">
        <v>48.63</v>
      </c>
      <c r="M36" s="274">
        <v>19</v>
      </c>
      <c r="N36" s="173">
        <v>59</v>
      </c>
      <c r="O36" s="274">
        <v>18</v>
      </c>
      <c r="P36" s="173">
        <v>50</v>
      </c>
      <c r="Q36" s="274">
        <v>28</v>
      </c>
      <c r="R36" s="269">
        <v>60</v>
      </c>
      <c r="S36" s="275">
        <v>42</v>
      </c>
      <c r="T36" s="201">
        <f t="shared" si="3"/>
        <v>49.594999999999999</v>
      </c>
      <c r="U36" s="278">
        <v>33</v>
      </c>
    </row>
    <row r="37" spans="1:21" ht="19.5" thickBot="1">
      <c r="A37" s="182">
        <v>34</v>
      </c>
      <c r="B37" s="182" t="s">
        <v>50</v>
      </c>
      <c r="C37" s="172">
        <v>10</v>
      </c>
      <c r="D37" s="173">
        <v>50.2</v>
      </c>
      <c r="E37" s="274">
        <v>20</v>
      </c>
      <c r="F37" s="173">
        <v>67.8</v>
      </c>
      <c r="G37" s="273">
        <v>1</v>
      </c>
      <c r="H37" s="173">
        <v>32</v>
      </c>
      <c r="I37" s="275">
        <v>54</v>
      </c>
      <c r="J37" s="173">
        <v>37</v>
      </c>
      <c r="K37" s="275">
        <v>56</v>
      </c>
      <c r="L37" s="173">
        <v>42.75</v>
      </c>
      <c r="M37" s="275">
        <v>55</v>
      </c>
      <c r="N37" s="173">
        <v>55.2</v>
      </c>
      <c r="O37" s="275">
        <v>36</v>
      </c>
      <c r="P37" s="173">
        <v>47</v>
      </c>
      <c r="Q37" s="275">
        <v>52</v>
      </c>
      <c r="R37" s="269">
        <v>63.6</v>
      </c>
      <c r="S37" s="274">
        <v>24</v>
      </c>
      <c r="T37" s="201">
        <f t="shared" si="3"/>
        <v>49.443750000000001</v>
      </c>
      <c r="U37" s="279">
        <v>34</v>
      </c>
    </row>
    <row r="38" spans="1:21" ht="19.5" thickBot="1">
      <c r="A38" s="182">
        <v>35</v>
      </c>
      <c r="B38" s="182" t="s">
        <v>82</v>
      </c>
      <c r="C38" s="172">
        <v>14</v>
      </c>
      <c r="D38" s="173">
        <v>53.29</v>
      </c>
      <c r="E38" s="273">
        <v>5</v>
      </c>
      <c r="F38" s="173">
        <v>55.71</v>
      </c>
      <c r="G38" s="274">
        <v>26</v>
      </c>
      <c r="H38" s="173">
        <v>38.75</v>
      </c>
      <c r="I38" s="275">
        <v>27</v>
      </c>
      <c r="J38" s="173">
        <v>31.43</v>
      </c>
      <c r="K38" s="275">
        <v>78</v>
      </c>
      <c r="L38" s="173">
        <v>44.71</v>
      </c>
      <c r="M38" s="275">
        <v>42</v>
      </c>
      <c r="N38" s="173">
        <v>57.71</v>
      </c>
      <c r="O38" s="274">
        <v>24</v>
      </c>
      <c r="P38" s="173">
        <v>51.07</v>
      </c>
      <c r="Q38" s="274">
        <v>25</v>
      </c>
      <c r="R38" s="269">
        <v>61.71</v>
      </c>
      <c r="S38" s="274">
        <v>34</v>
      </c>
      <c r="T38" s="201">
        <f t="shared" si="3"/>
        <v>49.297499999999999</v>
      </c>
      <c r="U38" s="279">
        <v>35</v>
      </c>
    </row>
    <row r="39" spans="1:21" ht="19.5" thickBot="1">
      <c r="A39" s="182">
        <v>36</v>
      </c>
      <c r="B39" s="182" t="s">
        <v>102</v>
      </c>
      <c r="C39" s="172">
        <v>15</v>
      </c>
      <c r="D39" s="173">
        <v>45.33</v>
      </c>
      <c r="E39" s="275">
        <v>56</v>
      </c>
      <c r="F39" s="173">
        <v>53.33</v>
      </c>
      <c r="G39" s="275">
        <v>41</v>
      </c>
      <c r="H39" s="173">
        <v>46.5</v>
      </c>
      <c r="I39" s="274">
        <v>9</v>
      </c>
      <c r="J39" s="173">
        <v>37</v>
      </c>
      <c r="K39" s="275">
        <v>54</v>
      </c>
      <c r="L39" s="173">
        <v>48.53</v>
      </c>
      <c r="M39" s="274">
        <v>20</v>
      </c>
      <c r="N39" s="173">
        <v>52.8</v>
      </c>
      <c r="O39" s="275">
        <v>50</v>
      </c>
      <c r="P39" s="173">
        <v>45</v>
      </c>
      <c r="Q39" s="275">
        <v>63</v>
      </c>
      <c r="R39" s="269">
        <v>62.67</v>
      </c>
      <c r="S39" s="274">
        <v>31</v>
      </c>
      <c r="T39" s="201">
        <f t="shared" si="3"/>
        <v>48.895000000000003</v>
      </c>
      <c r="U39" s="279">
        <v>36</v>
      </c>
    </row>
    <row r="40" spans="1:21" ht="19.5" thickBot="1">
      <c r="A40" s="182">
        <v>37</v>
      </c>
      <c r="B40" s="182" t="s">
        <v>109</v>
      </c>
      <c r="C40" s="172">
        <v>8</v>
      </c>
      <c r="D40" s="173">
        <v>53.5</v>
      </c>
      <c r="E40" s="273">
        <v>4</v>
      </c>
      <c r="F40" s="173">
        <v>53.75</v>
      </c>
      <c r="G40" s="275">
        <v>36</v>
      </c>
      <c r="H40" s="173">
        <v>30</v>
      </c>
      <c r="I40" s="275">
        <v>66</v>
      </c>
      <c r="J40" s="173">
        <v>37.5</v>
      </c>
      <c r="K40" s="275">
        <v>52</v>
      </c>
      <c r="L40" s="173">
        <v>47</v>
      </c>
      <c r="M40" s="274">
        <v>29</v>
      </c>
      <c r="N40" s="173">
        <v>57</v>
      </c>
      <c r="O40" s="274">
        <v>27</v>
      </c>
      <c r="P40" s="173">
        <v>48.75</v>
      </c>
      <c r="Q40" s="275">
        <v>41</v>
      </c>
      <c r="R40" s="269">
        <v>63</v>
      </c>
      <c r="S40" s="274">
        <v>29</v>
      </c>
      <c r="T40" s="201">
        <f t="shared" si="3"/>
        <v>48.8125</v>
      </c>
      <c r="U40" s="279">
        <v>37</v>
      </c>
    </row>
    <row r="41" spans="1:21" ht="19.5" thickBot="1">
      <c r="A41" s="182">
        <v>38</v>
      </c>
      <c r="B41" s="182" t="s">
        <v>34</v>
      </c>
      <c r="C41" s="172">
        <v>1</v>
      </c>
      <c r="D41" s="173">
        <v>48</v>
      </c>
      <c r="E41" s="274">
        <v>37</v>
      </c>
      <c r="F41" s="173">
        <v>52</v>
      </c>
      <c r="G41" s="275">
        <v>49</v>
      </c>
      <c r="H41" s="173">
        <v>40</v>
      </c>
      <c r="I41" s="274">
        <v>26</v>
      </c>
      <c r="J41" s="173">
        <v>40</v>
      </c>
      <c r="K41" s="275">
        <v>42</v>
      </c>
      <c r="L41" s="173">
        <v>45</v>
      </c>
      <c r="M41" s="275">
        <v>41</v>
      </c>
      <c r="N41" s="173">
        <v>44</v>
      </c>
      <c r="O41" s="272">
        <v>83</v>
      </c>
      <c r="P41" s="173">
        <v>55</v>
      </c>
      <c r="Q41" s="274">
        <v>10</v>
      </c>
      <c r="R41" s="269">
        <v>64</v>
      </c>
      <c r="S41" s="274">
        <v>17</v>
      </c>
      <c r="T41" s="201">
        <f t="shared" si="3"/>
        <v>48.5</v>
      </c>
      <c r="U41" s="279">
        <v>38</v>
      </c>
    </row>
    <row r="42" spans="1:21" ht="19.5" thickBot="1">
      <c r="A42" s="182">
        <v>39</v>
      </c>
      <c r="B42" s="182" t="s">
        <v>74</v>
      </c>
      <c r="C42" s="172">
        <v>15</v>
      </c>
      <c r="D42" s="173">
        <v>46.53</v>
      </c>
      <c r="E42" s="275">
        <v>44</v>
      </c>
      <c r="F42" s="173">
        <v>50.93</v>
      </c>
      <c r="G42" s="275">
        <v>53</v>
      </c>
      <c r="H42" s="173">
        <v>30.83</v>
      </c>
      <c r="I42" s="275">
        <v>64</v>
      </c>
      <c r="J42" s="173">
        <v>42</v>
      </c>
      <c r="K42" s="275">
        <v>34</v>
      </c>
      <c r="L42" s="173">
        <v>46.3</v>
      </c>
      <c r="M42" s="274">
        <v>35</v>
      </c>
      <c r="N42" s="173">
        <v>60.53</v>
      </c>
      <c r="O42" s="274">
        <v>12</v>
      </c>
      <c r="P42" s="173">
        <v>49</v>
      </c>
      <c r="Q42" s="275">
        <v>38</v>
      </c>
      <c r="R42" s="269">
        <v>60.27</v>
      </c>
      <c r="S42" s="274">
        <v>39</v>
      </c>
      <c r="T42" s="201">
        <f t="shared" si="3"/>
        <v>48.298749999999998</v>
      </c>
      <c r="U42" s="279">
        <v>39</v>
      </c>
    </row>
    <row r="43" spans="1:21" ht="19.5" thickBot="1">
      <c r="A43" s="182">
        <v>40</v>
      </c>
      <c r="B43" s="182" t="s">
        <v>73</v>
      </c>
      <c r="C43" s="172">
        <v>5</v>
      </c>
      <c r="D43" s="173">
        <v>42.4</v>
      </c>
      <c r="E43" s="275">
        <v>71</v>
      </c>
      <c r="F43" s="173">
        <v>58.8</v>
      </c>
      <c r="G43" s="274">
        <v>13</v>
      </c>
      <c r="H43" s="173">
        <v>35</v>
      </c>
      <c r="I43" s="275">
        <v>39</v>
      </c>
      <c r="J43" s="173">
        <v>36</v>
      </c>
      <c r="K43" s="275">
        <v>59</v>
      </c>
      <c r="L43" s="173">
        <v>44.1</v>
      </c>
      <c r="M43" s="275">
        <v>45</v>
      </c>
      <c r="N43" s="173">
        <v>64</v>
      </c>
      <c r="O43" s="273">
        <v>2</v>
      </c>
      <c r="P43" s="173">
        <v>49</v>
      </c>
      <c r="Q43" s="275">
        <v>37</v>
      </c>
      <c r="R43" s="269">
        <v>56.8</v>
      </c>
      <c r="S43" s="275">
        <v>57</v>
      </c>
      <c r="T43" s="201">
        <f t="shared" si="3"/>
        <v>48.262499999999996</v>
      </c>
      <c r="U43" s="279">
        <v>40</v>
      </c>
    </row>
    <row r="44" spans="1:21" ht="19.5" thickBot="1">
      <c r="A44" s="182">
        <v>41</v>
      </c>
      <c r="B44" s="182" t="s">
        <v>19</v>
      </c>
      <c r="C44" s="172">
        <v>19</v>
      </c>
      <c r="D44" s="173">
        <v>45.792631578947372</v>
      </c>
      <c r="E44" s="275">
        <v>48</v>
      </c>
      <c r="F44" s="173">
        <v>49.576842105263161</v>
      </c>
      <c r="G44" s="275">
        <v>60</v>
      </c>
      <c r="H44" s="173">
        <v>48.55263157894737</v>
      </c>
      <c r="I44" s="274">
        <v>7</v>
      </c>
      <c r="J44" s="173">
        <v>32.368421052631582</v>
      </c>
      <c r="K44" s="275">
        <v>75</v>
      </c>
      <c r="L44" s="173">
        <v>42.31894736842105</v>
      </c>
      <c r="M44" s="275">
        <v>56</v>
      </c>
      <c r="N44" s="173">
        <v>58.102105263157895</v>
      </c>
      <c r="O44" s="274">
        <v>21</v>
      </c>
      <c r="P44" s="173">
        <v>47.108421052631584</v>
      </c>
      <c r="Q44" s="275">
        <v>51</v>
      </c>
      <c r="R44" s="269">
        <v>59.792631578947365</v>
      </c>
      <c r="S44" s="275">
        <v>44</v>
      </c>
      <c r="T44" s="173">
        <v>47.951578947368418</v>
      </c>
      <c r="U44" s="279">
        <v>41</v>
      </c>
    </row>
    <row r="45" spans="1:21" ht="19.5" thickBot="1">
      <c r="A45" s="182">
        <v>42</v>
      </c>
      <c r="B45" s="182" t="s">
        <v>26</v>
      </c>
      <c r="C45" s="172">
        <v>20</v>
      </c>
      <c r="D45" s="173">
        <v>44.799500000000002</v>
      </c>
      <c r="E45" s="275">
        <v>60</v>
      </c>
      <c r="F45" s="173">
        <v>53.3035</v>
      </c>
      <c r="G45" s="275">
        <v>42</v>
      </c>
      <c r="H45" s="173">
        <v>31.999500000000001</v>
      </c>
      <c r="I45" s="275">
        <v>55</v>
      </c>
      <c r="J45" s="173">
        <v>37.996500000000005</v>
      </c>
      <c r="K45" s="275">
        <v>51</v>
      </c>
      <c r="L45" s="173">
        <v>47.499499999999998</v>
      </c>
      <c r="M45" s="274">
        <v>26</v>
      </c>
      <c r="N45" s="173">
        <v>56.1965</v>
      </c>
      <c r="O45" s="274">
        <v>29</v>
      </c>
      <c r="P45" s="173">
        <v>49.503</v>
      </c>
      <c r="Q45" s="274">
        <v>33</v>
      </c>
      <c r="R45" s="269">
        <v>59.403499999999994</v>
      </c>
      <c r="S45" s="275">
        <v>45</v>
      </c>
      <c r="T45" s="201">
        <v>47.587687500000001</v>
      </c>
      <c r="U45" s="279">
        <v>42</v>
      </c>
    </row>
    <row r="46" spans="1:21" ht="19.5" thickBot="1">
      <c r="A46" s="182">
        <v>43</v>
      </c>
      <c r="B46" s="182" t="s">
        <v>115</v>
      </c>
      <c r="C46" s="172">
        <v>8</v>
      </c>
      <c r="D46" s="173">
        <v>51.5</v>
      </c>
      <c r="E46" s="274">
        <v>12</v>
      </c>
      <c r="F46" s="173">
        <v>56</v>
      </c>
      <c r="G46" s="274">
        <v>23</v>
      </c>
      <c r="H46" s="173">
        <v>25.94</v>
      </c>
      <c r="I46" s="275">
        <v>79</v>
      </c>
      <c r="J46" s="173">
        <v>34.380000000000003</v>
      </c>
      <c r="K46" s="275">
        <v>67</v>
      </c>
      <c r="L46" s="173">
        <v>43.25</v>
      </c>
      <c r="M46" s="275">
        <v>49</v>
      </c>
      <c r="N46" s="173">
        <v>52.5</v>
      </c>
      <c r="O46" s="275">
        <v>53</v>
      </c>
      <c r="P46" s="173">
        <v>53.13</v>
      </c>
      <c r="Q46" s="274">
        <v>17</v>
      </c>
      <c r="R46" s="269">
        <v>64</v>
      </c>
      <c r="S46" s="274">
        <v>18</v>
      </c>
      <c r="T46" s="201">
        <f t="shared" ref="T46:T58" si="4">(D46+F46+H46+J46+L46+N46+P46+R46)/8</f>
        <v>47.587499999999999</v>
      </c>
      <c r="U46" s="279">
        <v>43</v>
      </c>
    </row>
    <row r="47" spans="1:21" ht="19.5" thickBot="1">
      <c r="A47" s="182">
        <v>44</v>
      </c>
      <c r="B47" s="182" t="s">
        <v>32</v>
      </c>
      <c r="C47" s="172">
        <v>4</v>
      </c>
      <c r="D47" s="173">
        <v>45.5</v>
      </c>
      <c r="E47" s="275">
        <v>52</v>
      </c>
      <c r="F47" s="173">
        <v>49</v>
      </c>
      <c r="G47" s="275">
        <v>64</v>
      </c>
      <c r="H47" s="173">
        <v>40.630000000000003</v>
      </c>
      <c r="I47" s="274">
        <v>24</v>
      </c>
      <c r="J47" s="173">
        <v>43.75</v>
      </c>
      <c r="K47" s="275">
        <v>26</v>
      </c>
      <c r="L47" s="173">
        <v>39.880000000000003</v>
      </c>
      <c r="M47" s="275">
        <v>66</v>
      </c>
      <c r="N47" s="173">
        <v>48</v>
      </c>
      <c r="O47" s="275">
        <v>73</v>
      </c>
      <c r="P47" s="173">
        <v>56.25</v>
      </c>
      <c r="Q47" s="274">
        <v>6</v>
      </c>
      <c r="R47" s="269">
        <v>57</v>
      </c>
      <c r="S47" s="275">
        <v>55</v>
      </c>
      <c r="T47" s="201">
        <f t="shared" si="4"/>
        <v>47.501249999999999</v>
      </c>
      <c r="U47" s="279">
        <v>44</v>
      </c>
    </row>
    <row r="48" spans="1:21" ht="19.5" thickBot="1">
      <c r="A48" s="182">
        <v>45</v>
      </c>
      <c r="B48" s="182" t="s">
        <v>28</v>
      </c>
      <c r="C48" s="172">
        <v>3</v>
      </c>
      <c r="D48" s="173">
        <v>51.33</v>
      </c>
      <c r="E48" s="274">
        <v>14</v>
      </c>
      <c r="F48" s="173">
        <v>52.67</v>
      </c>
      <c r="G48" s="275">
        <v>44</v>
      </c>
      <c r="H48" s="173">
        <v>31.67</v>
      </c>
      <c r="I48" s="275">
        <v>58</v>
      </c>
      <c r="J48" s="173">
        <v>40</v>
      </c>
      <c r="K48" s="275">
        <v>44</v>
      </c>
      <c r="L48" s="173">
        <v>56.33</v>
      </c>
      <c r="M48" s="273">
        <v>3</v>
      </c>
      <c r="N48" s="173">
        <v>45.33</v>
      </c>
      <c r="O48" s="275">
        <v>81</v>
      </c>
      <c r="P48" s="173">
        <v>46.67</v>
      </c>
      <c r="Q48" s="275">
        <v>55</v>
      </c>
      <c r="R48" s="269">
        <v>56</v>
      </c>
      <c r="S48" s="275">
        <v>63</v>
      </c>
      <c r="T48" s="201">
        <f t="shared" si="4"/>
        <v>47.5</v>
      </c>
      <c r="U48" s="279">
        <v>45</v>
      </c>
    </row>
    <row r="49" spans="1:21" ht="19.5" thickBot="1">
      <c r="A49" s="182">
        <v>46</v>
      </c>
      <c r="B49" s="182" t="s">
        <v>88</v>
      </c>
      <c r="C49" s="172">
        <v>4</v>
      </c>
      <c r="D49" s="173">
        <v>42</v>
      </c>
      <c r="E49" s="275">
        <v>75</v>
      </c>
      <c r="F49" s="173">
        <v>55</v>
      </c>
      <c r="G49" s="274">
        <v>30</v>
      </c>
      <c r="H49" s="173">
        <v>35</v>
      </c>
      <c r="I49" s="275">
        <v>40</v>
      </c>
      <c r="J49" s="173">
        <v>38.75</v>
      </c>
      <c r="K49" s="275">
        <v>47</v>
      </c>
      <c r="L49" s="173">
        <v>42.88</v>
      </c>
      <c r="M49" s="275">
        <v>53</v>
      </c>
      <c r="N49" s="173">
        <v>55</v>
      </c>
      <c r="O49" s="275">
        <v>38</v>
      </c>
      <c r="P49" s="173">
        <v>53.75</v>
      </c>
      <c r="Q49" s="274">
        <v>16</v>
      </c>
      <c r="R49" s="269">
        <v>57</v>
      </c>
      <c r="S49" s="275">
        <v>56</v>
      </c>
      <c r="T49" s="201">
        <f t="shared" si="4"/>
        <v>47.422499999999999</v>
      </c>
      <c r="U49" s="279">
        <v>46</v>
      </c>
    </row>
    <row r="50" spans="1:21" ht="19.5" thickBot="1">
      <c r="A50" s="182">
        <v>47</v>
      </c>
      <c r="B50" s="182" t="s">
        <v>75</v>
      </c>
      <c r="C50" s="172">
        <v>3</v>
      </c>
      <c r="D50" s="173">
        <v>45.33</v>
      </c>
      <c r="E50" s="275">
        <v>55</v>
      </c>
      <c r="F50" s="173">
        <v>52.67</v>
      </c>
      <c r="G50" s="275">
        <v>45</v>
      </c>
      <c r="H50" s="173">
        <v>44.17</v>
      </c>
      <c r="I50" s="274">
        <v>15</v>
      </c>
      <c r="J50" s="173">
        <v>26.67</v>
      </c>
      <c r="K50" s="272">
        <v>85</v>
      </c>
      <c r="L50" s="173">
        <v>44.17</v>
      </c>
      <c r="M50" s="275">
        <v>44</v>
      </c>
      <c r="N50" s="173">
        <v>53.33</v>
      </c>
      <c r="O50" s="275">
        <v>47</v>
      </c>
      <c r="P50" s="173">
        <v>56.67</v>
      </c>
      <c r="Q50" s="273">
        <v>4</v>
      </c>
      <c r="R50" s="269">
        <v>56</v>
      </c>
      <c r="S50" s="275">
        <v>61</v>
      </c>
      <c r="T50" s="201">
        <f t="shared" si="4"/>
        <v>47.376250000000006</v>
      </c>
      <c r="U50" s="279">
        <v>47</v>
      </c>
    </row>
    <row r="51" spans="1:21" ht="19.5" thickBot="1">
      <c r="A51" s="182">
        <v>48</v>
      </c>
      <c r="B51" s="182" t="s">
        <v>42</v>
      </c>
      <c r="C51" s="172">
        <v>20</v>
      </c>
      <c r="D51" s="173">
        <v>45.3</v>
      </c>
      <c r="E51" s="275">
        <v>57</v>
      </c>
      <c r="F51" s="173">
        <v>54.2</v>
      </c>
      <c r="G51" s="274">
        <v>35</v>
      </c>
      <c r="H51" s="173">
        <v>31.88</v>
      </c>
      <c r="I51" s="275">
        <v>56</v>
      </c>
      <c r="J51" s="173">
        <v>42.5</v>
      </c>
      <c r="K51" s="275">
        <v>32</v>
      </c>
      <c r="L51" s="173">
        <v>47.13</v>
      </c>
      <c r="M51" s="274">
        <v>27</v>
      </c>
      <c r="N51" s="173">
        <v>52</v>
      </c>
      <c r="O51" s="275">
        <v>56</v>
      </c>
      <c r="P51" s="173">
        <v>46.25</v>
      </c>
      <c r="Q51" s="275">
        <v>56</v>
      </c>
      <c r="R51" s="269">
        <v>59.4</v>
      </c>
      <c r="S51" s="275">
        <v>46</v>
      </c>
      <c r="T51" s="201">
        <f t="shared" si="4"/>
        <v>47.332499999999996</v>
      </c>
      <c r="U51" s="279">
        <v>48</v>
      </c>
    </row>
    <row r="52" spans="1:21" ht="19.5" thickBot="1">
      <c r="A52" s="182">
        <v>49</v>
      </c>
      <c r="B52" s="182" t="s">
        <v>22</v>
      </c>
      <c r="C52" s="172">
        <v>5</v>
      </c>
      <c r="D52" s="173">
        <v>44.8</v>
      </c>
      <c r="E52" s="275">
        <v>59</v>
      </c>
      <c r="F52" s="173">
        <v>57.2</v>
      </c>
      <c r="G52" s="274">
        <v>18</v>
      </c>
      <c r="H52" s="173">
        <v>32.5</v>
      </c>
      <c r="I52" s="275">
        <v>49</v>
      </c>
      <c r="J52" s="173">
        <v>37</v>
      </c>
      <c r="K52" s="275">
        <v>55</v>
      </c>
      <c r="L52" s="173">
        <v>41.5</v>
      </c>
      <c r="M52" s="275">
        <v>62</v>
      </c>
      <c r="N52" s="173">
        <v>48.8</v>
      </c>
      <c r="O52" s="275">
        <v>69</v>
      </c>
      <c r="P52" s="173">
        <v>49</v>
      </c>
      <c r="Q52" s="275">
        <v>39</v>
      </c>
      <c r="R52" s="269">
        <v>67.2</v>
      </c>
      <c r="S52" s="274">
        <v>6</v>
      </c>
      <c r="T52" s="201">
        <f t="shared" si="4"/>
        <v>47.25</v>
      </c>
      <c r="U52" s="279">
        <v>49</v>
      </c>
    </row>
    <row r="53" spans="1:21" ht="19.5" thickBot="1">
      <c r="A53" s="182">
        <v>50</v>
      </c>
      <c r="B53" s="182" t="s">
        <v>120</v>
      </c>
      <c r="C53" s="172">
        <v>15</v>
      </c>
      <c r="D53" s="173">
        <v>48.93</v>
      </c>
      <c r="E53" s="274">
        <v>29</v>
      </c>
      <c r="F53" s="173">
        <v>52.13</v>
      </c>
      <c r="G53" s="275">
        <v>48</v>
      </c>
      <c r="H53" s="173">
        <v>31.5</v>
      </c>
      <c r="I53" s="275">
        <v>59</v>
      </c>
      <c r="J53" s="173">
        <v>38.33</v>
      </c>
      <c r="K53" s="275">
        <v>49</v>
      </c>
      <c r="L53" s="173">
        <v>41.63</v>
      </c>
      <c r="M53" s="275">
        <v>61</v>
      </c>
      <c r="N53" s="173">
        <v>55.47</v>
      </c>
      <c r="O53" s="275">
        <v>33</v>
      </c>
      <c r="P53" s="173">
        <v>45</v>
      </c>
      <c r="Q53" s="275">
        <v>62</v>
      </c>
      <c r="R53" s="269">
        <v>62.4</v>
      </c>
      <c r="S53" s="274">
        <v>32</v>
      </c>
      <c r="T53" s="201">
        <f t="shared" si="4"/>
        <v>46.923749999999998</v>
      </c>
      <c r="U53" s="279">
        <v>50</v>
      </c>
    </row>
    <row r="54" spans="1:21" ht="19.5" thickBot="1">
      <c r="A54" s="182">
        <v>51</v>
      </c>
      <c r="B54" s="182" t="s">
        <v>33</v>
      </c>
      <c r="C54" s="172">
        <v>2</v>
      </c>
      <c r="D54" s="173">
        <v>42</v>
      </c>
      <c r="E54" s="275">
        <v>74</v>
      </c>
      <c r="F54" s="173">
        <v>49</v>
      </c>
      <c r="G54" s="275">
        <v>65</v>
      </c>
      <c r="H54" s="173">
        <v>32.5</v>
      </c>
      <c r="I54" s="275">
        <v>50</v>
      </c>
      <c r="J54" s="173">
        <v>45</v>
      </c>
      <c r="K54" s="274">
        <v>20</v>
      </c>
      <c r="L54" s="173">
        <v>39.5</v>
      </c>
      <c r="M54" s="275">
        <v>72</v>
      </c>
      <c r="N54" s="173">
        <v>54</v>
      </c>
      <c r="O54" s="275">
        <v>45</v>
      </c>
      <c r="P54" s="173">
        <v>42.5</v>
      </c>
      <c r="Q54" s="275">
        <v>72</v>
      </c>
      <c r="R54" s="269">
        <v>68</v>
      </c>
      <c r="S54" s="273">
        <v>5</v>
      </c>
      <c r="T54" s="201">
        <f t="shared" si="4"/>
        <v>46.5625</v>
      </c>
      <c r="U54" s="279">
        <v>51</v>
      </c>
    </row>
    <row r="55" spans="1:21" ht="19.5" thickBot="1">
      <c r="A55" s="182">
        <v>52</v>
      </c>
      <c r="B55" s="182" t="s">
        <v>38</v>
      </c>
      <c r="C55" s="172">
        <v>25</v>
      </c>
      <c r="D55" s="173">
        <v>45.76</v>
      </c>
      <c r="E55" s="275">
        <v>49</v>
      </c>
      <c r="F55" s="173">
        <v>49.6</v>
      </c>
      <c r="G55" s="275">
        <v>58</v>
      </c>
      <c r="H55" s="173">
        <v>31.5</v>
      </c>
      <c r="I55" s="275">
        <v>60</v>
      </c>
      <c r="J55" s="173">
        <v>44.6</v>
      </c>
      <c r="K55" s="274">
        <v>23</v>
      </c>
      <c r="L55" s="173">
        <v>38.659999999999997</v>
      </c>
      <c r="M55" s="275">
        <v>74</v>
      </c>
      <c r="N55" s="173">
        <v>54.56</v>
      </c>
      <c r="O55" s="275">
        <v>40</v>
      </c>
      <c r="P55" s="173">
        <v>47.8</v>
      </c>
      <c r="Q55" s="275">
        <v>49</v>
      </c>
      <c r="R55" s="269">
        <v>57.44</v>
      </c>
      <c r="S55" s="275">
        <v>54</v>
      </c>
      <c r="T55" s="201">
        <f t="shared" si="4"/>
        <v>46.24</v>
      </c>
      <c r="U55" s="279">
        <v>52</v>
      </c>
    </row>
    <row r="56" spans="1:21" ht="19.5" thickBot="1">
      <c r="A56" s="182">
        <v>53</v>
      </c>
      <c r="B56" s="182" t="s">
        <v>85</v>
      </c>
      <c r="C56" s="172">
        <v>10</v>
      </c>
      <c r="D56" s="173">
        <v>45</v>
      </c>
      <c r="E56" s="275">
        <v>58</v>
      </c>
      <c r="F56" s="173">
        <v>51.4</v>
      </c>
      <c r="G56" s="275">
        <v>52</v>
      </c>
      <c r="H56" s="173">
        <v>31.75</v>
      </c>
      <c r="I56" s="275">
        <v>57</v>
      </c>
      <c r="J56" s="173">
        <v>45.5</v>
      </c>
      <c r="K56" s="274">
        <v>18</v>
      </c>
      <c r="L56" s="173">
        <v>43.9</v>
      </c>
      <c r="M56" s="275">
        <v>46</v>
      </c>
      <c r="N56" s="173">
        <v>51.2</v>
      </c>
      <c r="O56" s="275">
        <v>60</v>
      </c>
      <c r="P56" s="173">
        <v>46</v>
      </c>
      <c r="Q56" s="275">
        <v>57</v>
      </c>
      <c r="R56" s="269">
        <v>54.4</v>
      </c>
      <c r="S56" s="275">
        <v>70</v>
      </c>
      <c r="T56" s="201">
        <f t="shared" si="4"/>
        <v>46.143749999999997</v>
      </c>
      <c r="U56" s="279">
        <v>53</v>
      </c>
    </row>
    <row r="57" spans="1:21" ht="19.5" thickBot="1">
      <c r="A57" s="182">
        <v>54</v>
      </c>
      <c r="B57" s="182" t="s">
        <v>37</v>
      </c>
      <c r="C57" s="172">
        <v>3</v>
      </c>
      <c r="D57" s="173">
        <v>44.67</v>
      </c>
      <c r="E57" s="275">
        <v>61</v>
      </c>
      <c r="F57" s="173">
        <v>46.67</v>
      </c>
      <c r="G57" s="275">
        <v>69</v>
      </c>
      <c r="H57" s="173">
        <v>33.33</v>
      </c>
      <c r="I57" s="275">
        <v>46</v>
      </c>
      <c r="J57" s="173">
        <v>53.33</v>
      </c>
      <c r="K57" s="274">
        <v>8</v>
      </c>
      <c r="L57" s="173">
        <v>46.33</v>
      </c>
      <c r="M57" s="274">
        <v>34</v>
      </c>
      <c r="N57" s="173">
        <v>44</v>
      </c>
      <c r="O57" s="272">
        <v>82</v>
      </c>
      <c r="P57" s="173">
        <v>48.33</v>
      </c>
      <c r="Q57" s="275">
        <v>47</v>
      </c>
      <c r="R57" s="269">
        <v>52</v>
      </c>
      <c r="S57" s="275">
        <v>78</v>
      </c>
      <c r="T57" s="201">
        <f t="shared" si="4"/>
        <v>46.082499999999996</v>
      </c>
      <c r="U57" s="279">
        <v>54</v>
      </c>
    </row>
    <row r="58" spans="1:21" ht="19.5" thickBot="1">
      <c r="A58" s="182">
        <v>55</v>
      </c>
      <c r="B58" s="182" t="s">
        <v>188</v>
      </c>
      <c r="C58" s="172">
        <v>5</v>
      </c>
      <c r="D58" s="173">
        <v>40.799999999999997</v>
      </c>
      <c r="E58" s="275">
        <v>80</v>
      </c>
      <c r="F58" s="173">
        <v>54.4</v>
      </c>
      <c r="G58" s="274">
        <v>33</v>
      </c>
      <c r="H58" s="173">
        <v>22</v>
      </c>
      <c r="I58" s="272">
        <v>84</v>
      </c>
      <c r="J58" s="173">
        <v>41</v>
      </c>
      <c r="K58" s="275">
        <v>39</v>
      </c>
      <c r="L58" s="173">
        <v>40.6</v>
      </c>
      <c r="M58" s="275">
        <v>65</v>
      </c>
      <c r="N58" s="173">
        <v>55.2</v>
      </c>
      <c r="O58" s="275">
        <v>37</v>
      </c>
      <c r="P58" s="173">
        <v>50</v>
      </c>
      <c r="Q58" s="274">
        <v>30</v>
      </c>
      <c r="R58" s="269">
        <v>61.6</v>
      </c>
      <c r="S58" s="274">
        <v>35</v>
      </c>
      <c r="T58" s="201">
        <f t="shared" si="4"/>
        <v>45.7</v>
      </c>
      <c r="U58" s="279">
        <v>55</v>
      </c>
    </row>
    <row r="59" spans="1:21" ht="19.5" thickBot="1">
      <c r="A59" s="182">
        <v>56</v>
      </c>
      <c r="B59" s="182" t="s">
        <v>71</v>
      </c>
      <c r="C59" s="172">
        <v>11</v>
      </c>
      <c r="D59" s="173">
        <v>48.542727272727276</v>
      </c>
      <c r="E59" s="274">
        <v>33</v>
      </c>
      <c r="F59" s="173">
        <v>54.366363636363637</v>
      </c>
      <c r="G59" s="274">
        <v>34</v>
      </c>
      <c r="H59" s="173">
        <v>27.5</v>
      </c>
      <c r="I59" s="275">
        <v>74</v>
      </c>
      <c r="J59" s="173">
        <v>30.452727272727273</v>
      </c>
      <c r="K59" s="275">
        <v>80</v>
      </c>
      <c r="L59" s="173">
        <v>46.55</v>
      </c>
      <c r="M59" s="274">
        <v>31</v>
      </c>
      <c r="N59" s="173">
        <v>50.906363636363636</v>
      </c>
      <c r="O59" s="275">
        <v>61</v>
      </c>
      <c r="P59" s="173">
        <v>46.81727272727273</v>
      </c>
      <c r="Q59" s="275">
        <v>54</v>
      </c>
      <c r="R59" s="269">
        <v>60.360909090909097</v>
      </c>
      <c r="S59" s="274">
        <v>38</v>
      </c>
      <c r="T59" s="201">
        <v>45.687045454545462</v>
      </c>
      <c r="U59" s="279">
        <v>56</v>
      </c>
    </row>
    <row r="60" spans="1:21" ht="19.5" thickBot="1">
      <c r="A60" s="182">
        <v>57</v>
      </c>
      <c r="B60" s="182" t="s">
        <v>107</v>
      </c>
      <c r="C60" s="172">
        <v>10</v>
      </c>
      <c r="D60" s="173">
        <v>44.4</v>
      </c>
      <c r="E60" s="275">
        <v>63</v>
      </c>
      <c r="F60" s="173">
        <v>53.4</v>
      </c>
      <c r="G60" s="275">
        <v>39</v>
      </c>
      <c r="H60" s="173">
        <v>33.25</v>
      </c>
      <c r="I60" s="275">
        <v>47</v>
      </c>
      <c r="J60" s="173">
        <v>32.5</v>
      </c>
      <c r="K60" s="275">
        <v>72</v>
      </c>
      <c r="L60" s="173">
        <v>42.8</v>
      </c>
      <c r="M60" s="275">
        <v>54</v>
      </c>
      <c r="N60" s="173">
        <v>54.4</v>
      </c>
      <c r="O60" s="275">
        <v>41</v>
      </c>
      <c r="P60" s="173">
        <v>44.5</v>
      </c>
      <c r="Q60" s="275">
        <v>65</v>
      </c>
      <c r="R60" s="269">
        <v>60</v>
      </c>
      <c r="S60" s="275">
        <v>43</v>
      </c>
      <c r="T60" s="201">
        <f>(D60+F60+H60+J60+L60+N60+P60+R60)/8</f>
        <v>45.65625</v>
      </c>
      <c r="U60" s="279">
        <v>57</v>
      </c>
    </row>
    <row r="61" spans="1:21" ht="19.5" thickBot="1">
      <c r="A61" s="182">
        <v>58</v>
      </c>
      <c r="B61" s="182" t="s">
        <v>62</v>
      </c>
      <c r="C61" s="172">
        <v>12</v>
      </c>
      <c r="D61" s="173">
        <v>46.5</v>
      </c>
      <c r="E61" s="275">
        <v>45</v>
      </c>
      <c r="F61" s="173">
        <v>49</v>
      </c>
      <c r="G61" s="275">
        <v>63</v>
      </c>
      <c r="H61" s="173">
        <v>32.29</v>
      </c>
      <c r="I61" s="275">
        <v>52</v>
      </c>
      <c r="J61" s="173">
        <v>32.5</v>
      </c>
      <c r="K61" s="275">
        <v>73</v>
      </c>
      <c r="L61" s="173">
        <v>43.29</v>
      </c>
      <c r="M61" s="275">
        <v>48</v>
      </c>
      <c r="N61" s="173">
        <v>54.33</v>
      </c>
      <c r="O61" s="275">
        <v>43</v>
      </c>
      <c r="P61" s="173">
        <v>49.17</v>
      </c>
      <c r="Q61" s="275">
        <v>35</v>
      </c>
      <c r="R61" s="269">
        <v>56.33</v>
      </c>
      <c r="S61" s="275">
        <v>60</v>
      </c>
      <c r="T61" s="201">
        <f>(D61+F61+H61+J61+L61+N61+P61+R61)/8</f>
        <v>45.426249999999996</v>
      </c>
      <c r="U61" s="279">
        <v>58</v>
      </c>
    </row>
    <row r="62" spans="1:21" ht="19.5" thickBot="1">
      <c r="A62" s="182">
        <v>59</v>
      </c>
      <c r="B62" s="182" t="s">
        <v>35</v>
      </c>
      <c r="C62" s="172">
        <v>25</v>
      </c>
      <c r="D62" s="173">
        <v>46.881999999999998</v>
      </c>
      <c r="E62" s="275">
        <v>42</v>
      </c>
      <c r="F62" s="173">
        <v>49.122000000000007</v>
      </c>
      <c r="G62" s="275">
        <v>62</v>
      </c>
      <c r="H62" s="173">
        <v>29.701999999999998</v>
      </c>
      <c r="I62" s="275">
        <v>68</v>
      </c>
      <c r="J62" s="173">
        <v>43.597999999999992</v>
      </c>
      <c r="K62" s="275">
        <v>28</v>
      </c>
      <c r="L62" s="173">
        <v>47.02</v>
      </c>
      <c r="M62" s="274">
        <v>28</v>
      </c>
      <c r="N62" s="173">
        <v>50.88</v>
      </c>
      <c r="O62" s="275">
        <v>62</v>
      </c>
      <c r="P62" s="173">
        <v>42.2</v>
      </c>
      <c r="Q62" s="275">
        <v>74</v>
      </c>
      <c r="R62" s="269">
        <v>53.758000000000003</v>
      </c>
      <c r="S62" s="275">
        <v>71</v>
      </c>
      <c r="T62" s="173">
        <v>45.395249999999997</v>
      </c>
      <c r="U62" s="279">
        <v>59</v>
      </c>
    </row>
    <row r="63" spans="1:21" ht="19.5" thickBot="1">
      <c r="A63" s="182">
        <v>60</v>
      </c>
      <c r="B63" s="182" t="s">
        <v>25</v>
      </c>
      <c r="C63" s="172">
        <v>13</v>
      </c>
      <c r="D63" s="173">
        <v>45.54</v>
      </c>
      <c r="E63" s="275">
        <v>51</v>
      </c>
      <c r="F63" s="173">
        <v>52.15</v>
      </c>
      <c r="G63" s="275">
        <v>47</v>
      </c>
      <c r="H63" s="173">
        <v>34.229999999999997</v>
      </c>
      <c r="I63" s="275">
        <v>42</v>
      </c>
      <c r="J63" s="173">
        <v>33.85</v>
      </c>
      <c r="K63" s="275">
        <v>70</v>
      </c>
      <c r="L63" s="173">
        <v>42.15</v>
      </c>
      <c r="M63" s="275">
        <v>59</v>
      </c>
      <c r="N63" s="173">
        <v>54.77</v>
      </c>
      <c r="O63" s="275">
        <v>39</v>
      </c>
      <c r="P63" s="173">
        <v>39.619999999999997</v>
      </c>
      <c r="Q63" s="275">
        <v>80</v>
      </c>
      <c r="R63" s="269">
        <v>59.08</v>
      </c>
      <c r="S63" s="275">
        <v>48</v>
      </c>
      <c r="T63" s="201">
        <f>(D63+F63+H63+J63+L63+N63+P63+R63)/8</f>
        <v>45.173749999999998</v>
      </c>
      <c r="U63" s="279">
        <v>60</v>
      </c>
    </row>
    <row r="64" spans="1:21" ht="19.5" thickBot="1">
      <c r="A64" s="182">
        <v>61</v>
      </c>
      <c r="B64" s="182" t="s">
        <v>76</v>
      </c>
      <c r="C64" s="172">
        <v>6</v>
      </c>
      <c r="D64" s="173">
        <v>49.67</v>
      </c>
      <c r="E64" s="274">
        <v>24</v>
      </c>
      <c r="F64" s="173">
        <v>44.67</v>
      </c>
      <c r="G64" s="275">
        <v>79</v>
      </c>
      <c r="H64" s="173">
        <v>42.5</v>
      </c>
      <c r="I64" s="274">
        <v>17</v>
      </c>
      <c r="J64" s="173">
        <v>44.17</v>
      </c>
      <c r="K64" s="274">
        <v>24</v>
      </c>
      <c r="L64" s="173">
        <v>39.83</v>
      </c>
      <c r="M64" s="275">
        <v>67</v>
      </c>
      <c r="N64" s="173">
        <v>43.33</v>
      </c>
      <c r="O64" s="272">
        <v>84</v>
      </c>
      <c r="P64" s="173">
        <v>45.83</v>
      </c>
      <c r="Q64" s="275">
        <v>58</v>
      </c>
      <c r="R64" s="269">
        <v>50</v>
      </c>
      <c r="S64" s="272">
        <v>82</v>
      </c>
      <c r="T64" s="201">
        <f>(D64+F64+H64+J64+L64+N64+P64+R64)/8</f>
        <v>44.999999999999993</v>
      </c>
      <c r="U64" s="279">
        <v>61</v>
      </c>
    </row>
    <row r="65" spans="1:21" ht="19.5" thickBot="1">
      <c r="A65" s="182">
        <v>62</v>
      </c>
      <c r="B65" s="182" t="s">
        <v>91</v>
      </c>
      <c r="C65" s="172">
        <v>2</v>
      </c>
      <c r="D65" s="173">
        <v>46</v>
      </c>
      <c r="E65" s="275">
        <v>47</v>
      </c>
      <c r="F65" s="173">
        <v>46</v>
      </c>
      <c r="G65" s="275">
        <v>75</v>
      </c>
      <c r="H65" s="173">
        <v>36.25</v>
      </c>
      <c r="I65" s="275">
        <v>36</v>
      </c>
      <c r="J65" s="173">
        <v>40</v>
      </c>
      <c r="K65" s="275">
        <v>43</v>
      </c>
      <c r="L65" s="173">
        <v>34.5</v>
      </c>
      <c r="M65" s="272">
        <v>84</v>
      </c>
      <c r="N65" s="173">
        <v>58</v>
      </c>
      <c r="O65" s="274">
        <v>23</v>
      </c>
      <c r="P65" s="173">
        <v>42.5</v>
      </c>
      <c r="Q65" s="275">
        <v>71</v>
      </c>
      <c r="R65" s="269">
        <v>56</v>
      </c>
      <c r="S65" s="275">
        <v>64</v>
      </c>
      <c r="T65" s="201">
        <f>(D65+F65+H65+J65+L65+N65+P65+R65)/8</f>
        <v>44.90625</v>
      </c>
      <c r="U65" s="279">
        <v>62</v>
      </c>
    </row>
    <row r="66" spans="1:21" ht="19.5" thickBot="1">
      <c r="A66" s="182">
        <v>63</v>
      </c>
      <c r="B66" s="182" t="s">
        <v>77</v>
      </c>
      <c r="C66" s="172">
        <v>6</v>
      </c>
      <c r="D66" s="173">
        <v>47</v>
      </c>
      <c r="E66" s="275">
        <v>41</v>
      </c>
      <c r="F66" s="173">
        <v>46.33</v>
      </c>
      <c r="G66" s="275">
        <v>73</v>
      </c>
      <c r="H66" s="173">
        <v>37.5</v>
      </c>
      <c r="I66" s="275">
        <v>30</v>
      </c>
      <c r="J66" s="173">
        <v>38.33</v>
      </c>
      <c r="K66" s="275">
        <v>48</v>
      </c>
      <c r="L66" s="173">
        <v>37.92</v>
      </c>
      <c r="M66" s="275">
        <v>75</v>
      </c>
      <c r="N66" s="173">
        <v>55.33</v>
      </c>
      <c r="O66" s="275">
        <v>35</v>
      </c>
      <c r="P66" s="173">
        <v>48.33</v>
      </c>
      <c r="Q66" s="275">
        <v>46</v>
      </c>
      <c r="R66" s="269">
        <v>48</v>
      </c>
      <c r="S66" s="272">
        <v>84</v>
      </c>
      <c r="T66" s="201">
        <f>(D66+F66+H66+J66+L66+N66+P66+R66)/8</f>
        <v>44.842499999999994</v>
      </c>
      <c r="U66" s="279">
        <v>63</v>
      </c>
    </row>
    <row r="67" spans="1:21" ht="19.5" thickBot="1">
      <c r="A67" s="182">
        <v>64</v>
      </c>
      <c r="B67" s="182" t="s">
        <v>48</v>
      </c>
      <c r="C67" s="172">
        <v>6</v>
      </c>
      <c r="D67" s="173">
        <v>47.67</v>
      </c>
      <c r="E67" s="275">
        <v>39</v>
      </c>
      <c r="F67" s="173">
        <v>43.33</v>
      </c>
      <c r="G67" s="272">
        <v>82</v>
      </c>
      <c r="H67" s="173">
        <v>37.08</v>
      </c>
      <c r="I67" s="275">
        <v>32</v>
      </c>
      <c r="J67" s="173">
        <v>41.67</v>
      </c>
      <c r="K67" s="275">
        <v>35</v>
      </c>
      <c r="L67" s="173">
        <v>45.42</v>
      </c>
      <c r="M67" s="275">
        <v>38</v>
      </c>
      <c r="N67" s="173">
        <v>48.67</v>
      </c>
      <c r="O67" s="275">
        <v>72</v>
      </c>
      <c r="P67" s="173">
        <v>44.17</v>
      </c>
      <c r="Q67" s="275">
        <v>66</v>
      </c>
      <c r="R67" s="269">
        <v>50.67</v>
      </c>
      <c r="S67" s="275">
        <v>81</v>
      </c>
      <c r="T67" s="201">
        <f>(D67+F67+H67+J67+L67+N67+P67+R67)/8</f>
        <v>44.835000000000008</v>
      </c>
      <c r="U67" s="279">
        <v>64</v>
      </c>
    </row>
    <row r="68" spans="1:21" ht="19.5" thickBot="1">
      <c r="A68" s="182">
        <v>65</v>
      </c>
      <c r="B68" s="182" t="s">
        <v>21</v>
      </c>
      <c r="C68" s="172">
        <v>37</v>
      </c>
      <c r="D68" s="173">
        <v>42.216216216216218</v>
      </c>
      <c r="E68" s="275">
        <v>72</v>
      </c>
      <c r="F68" s="173">
        <v>49.780810810810813</v>
      </c>
      <c r="G68" s="275">
        <v>57</v>
      </c>
      <c r="H68" s="173">
        <v>32.976486486486486</v>
      </c>
      <c r="I68" s="275">
        <v>48</v>
      </c>
      <c r="J68" s="173">
        <v>36.891081081081083</v>
      </c>
      <c r="K68" s="275">
        <v>57</v>
      </c>
      <c r="L68" s="173">
        <v>42.279999999999994</v>
      </c>
      <c r="M68" s="275">
        <v>57</v>
      </c>
      <c r="N68" s="173">
        <v>53.403783783783787</v>
      </c>
      <c r="O68" s="275">
        <v>46</v>
      </c>
      <c r="P68" s="173">
        <v>45.8154054054054</v>
      </c>
      <c r="Q68" s="275">
        <v>59</v>
      </c>
      <c r="R68" s="269">
        <v>55.027837837837836</v>
      </c>
      <c r="S68" s="275">
        <v>67</v>
      </c>
      <c r="T68" s="201">
        <v>44.798952702702707</v>
      </c>
      <c r="U68" s="279">
        <v>65</v>
      </c>
    </row>
    <row r="69" spans="1:21" ht="19.5" thickBot="1">
      <c r="A69" s="182">
        <v>66</v>
      </c>
      <c r="B69" s="182" t="s">
        <v>79</v>
      </c>
      <c r="C69" s="172">
        <v>4</v>
      </c>
      <c r="D69" s="173">
        <v>45.5</v>
      </c>
      <c r="E69" s="275">
        <v>53</v>
      </c>
      <c r="F69" s="173">
        <v>46</v>
      </c>
      <c r="G69" s="275">
        <v>76</v>
      </c>
      <c r="H69" s="173">
        <v>24.38</v>
      </c>
      <c r="I69" s="272">
        <v>83</v>
      </c>
      <c r="J69" s="173">
        <v>41.25</v>
      </c>
      <c r="K69" s="275">
        <v>37</v>
      </c>
      <c r="L69" s="173">
        <v>42.25</v>
      </c>
      <c r="M69" s="275">
        <v>58</v>
      </c>
      <c r="N69" s="173">
        <v>47</v>
      </c>
      <c r="O69" s="275">
        <v>78</v>
      </c>
      <c r="P69" s="173">
        <v>36.25</v>
      </c>
      <c r="Q69" s="272">
        <v>85</v>
      </c>
      <c r="R69" s="269">
        <v>71</v>
      </c>
      <c r="S69" s="273">
        <v>2</v>
      </c>
      <c r="T69" s="201">
        <f t="shared" ref="T69:T76" si="5">(D69+F69+H69+J69+L69+N69+P69+R69)/8</f>
        <v>44.203749999999999</v>
      </c>
      <c r="U69" s="279">
        <v>66</v>
      </c>
    </row>
    <row r="70" spans="1:21" ht="19.5" thickBot="1">
      <c r="A70" s="182">
        <v>67</v>
      </c>
      <c r="B70" s="182" t="s">
        <v>65</v>
      </c>
      <c r="C70" s="172">
        <v>6</v>
      </c>
      <c r="D70" s="173">
        <v>51</v>
      </c>
      <c r="E70" s="274">
        <v>16</v>
      </c>
      <c r="F70" s="173">
        <v>50.33</v>
      </c>
      <c r="G70" s="275">
        <v>54</v>
      </c>
      <c r="H70" s="173">
        <v>25.42</v>
      </c>
      <c r="I70" s="275">
        <v>80</v>
      </c>
      <c r="J70" s="173">
        <v>32.5</v>
      </c>
      <c r="K70" s="275">
        <v>74</v>
      </c>
      <c r="L70" s="173">
        <v>43.25</v>
      </c>
      <c r="M70" s="275">
        <v>50</v>
      </c>
      <c r="N70" s="173">
        <v>46.67</v>
      </c>
      <c r="O70" s="275">
        <v>79</v>
      </c>
      <c r="P70" s="173">
        <v>45</v>
      </c>
      <c r="Q70" s="275">
        <v>64</v>
      </c>
      <c r="R70" s="269">
        <v>58.67</v>
      </c>
      <c r="S70" s="275">
        <v>49</v>
      </c>
      <c r="T70" s="201">
        <f t="shared" si="5"/>
        <v>44.105000000000004</v>
      </c>
      <c r="U70" s="279">
        <v>67</v>
      </c>
    </row>
    <row r="71" spans="1:21" ht="19.5" thickBot="1">
      <c r="A71" s="182">
        <v>68</v>
      </c>
      <c r="B71" s="182" t="s">
        <v>80</v>
      </c>
      <c r="C71" s="172">
        <v>2</v>
      </c>
      <c r="D71" s="173">
        <v>51</v>
      </c>
      <c r="E71" s="274">
        <v>17</v>
      </c>
      <c r="F71" s="173">
        <v>44</v>
      </c>
      <c r="G71" s="275">
        <v>80</v>
      </c>
      <c r="H71" s="173">
        <v>26.25</v>
      </c>
      <c r="I71" s="275">
        <v>77</v>
      </c>
      <c r="J71" s="173">
        <v>22.5</v>
      </c>
      <c r="K71" s="272">
        <v>86</v>
      </c>
      <c r="L71" s="173">
        <v>52.75</v>
      </c>
      <c r="M71" s="274">
        <v>11</v>
      </c>
      <c r="N71" s="173">
        <v>52</v>
      </c>
      <c r="O71" s="275">
        <v>55</v>
      </c>
      <c r="P71" s="173">
        <v>47.5</v>
      </c>
      <c r="Q71" s="275">
        <v>50</v>
      </c>
      <c r="R71" s="269">
        <v>56</v>
      </c>
      <c r="S71" s="275">
        <v>62</v>
      </c>
      <c r="T71" s="201">
        <f t="shared" si="5"/>
        <v>44</v>
      </c>
      <c r="U71" s="279">
        <v>68</v>
      </c>
    </row>
    <row r="72" spans="1:21" ht="19.5" thickBot="1">
      <c r="A72" s="182">
        <v>69</v>
      </c>
      <c r="B72" s="182" t="s">
        <v>113</v>
      </c>
      <c r="C72" s="172">
        <v>14</v>
      </c>
      <c r="D72" s="173">
        <v>42.57</v>
      </c>
      <c r="E72" s="275">
        <v>70</v>
      </c>
      <c r="F72" s="173">
        <v>46</v>
      </c>
      <c r="G72" s="275">
        <v>77</v>
      </c>
      <c r="H72" s="173">
        <v>29.64</v>
      </c>
      <c r="I72" s="275">
        <v>69</v>
      </c>
      <c r="J72" s="173">
        <v>37.14</v>
      </c>
      <c r="K72" s="275">
        <v>53</v>
      </c>
      <c r="L72" s="173">
        <v>43</v>
      </c>
      <c r="M72" s="275">
        <v>51</v>
      </c>
      <c r="N72" s="173">
        <v>49.71</v>
      </c>
      <c r="O72" s="275">
        <v>64</v>
      </c>
      <c r="P72" s="173">
        <v>45.71</v>
      </c>
      <c r="Q72" s="275">
        <v>60</v>
      </c>
      <c r="R72" s="269">
        <v>53.14</v>
      </c>
      <c r="S72" s="275">
        <v>74</v>
      </c>
      <c r="T72" s="201">
        <f t="shared" si="5"/>
        <v>43.363749999999996</v>
      </c>
      <c r="U72" s="279">
        <v>69</v>
      </c>
    </row>
    <row r="73" spans="1:21" ht="19.5" thickBot="1">
      <c r="A73" s="182">
        <v>70</v>
      </c>
      <c r="B73" s="182" t="s">
        <v>24</v>
      </c>
      <c r="C73" s="172">
        <v>28</v>
      </c>
      <c r="D73" s="173">
        <v>43.71</v>
      </c>
      <c r="E73" s="275">
        <v>67</v>
      </c>
      <c r="F73" s="173">
        <v>46.57</v>
      </c>
      <c r="G73" s="275">
        <v>70</v>
      </c>
      <c r="H73" s="173">
        <v>33.75</v>
      </c>
      <c r="I73" s="275">
        <v>43</v>
      </c>
      <c r="J73" s="173">
        <v>35.18</v>
      </c>
      <c r="K73" s="275">
        <v>63</v>
      </c>
      <c r="L73" s="173">
        <v>37.729999999999997</v>
      </c>
      <c r="M73" s="275">
        <v>77</v>
      </c>
      <c r="N73" s="173">
        <v>49.29</v>
      </c>
      <c r="O73" s="275">
        <v>68</v>
      </c>
      <c r="P73" s="173">
        <v>45.71</v>
      </c>
      <c r="Q73" s="275">
        <v>61</v>
      </c>
      <c r="R73" s="269">
        <v>52.29</v>
      </c>
      <c r="S73" s="275">
        <v>76</v>
      </c>
      <c r="T73" s="201">
        <f t="shared" si="5"/>
        <v>43.028750000000002</v>
      </c>
      <c r="U73" s="279">
        <v>70</v>
      </c>
    </row>
    <row r="74" spans="1:21" ht="19.5" thickBot="1">
      <c r="A74" s="182">
        <v>71</v>
      </c>
      <c r="B74" s="182" t="s">
        <v>53</v>
      </c>
      <c r="C74" s="172">
        <v>5</v>
      </c>
      <c r="D74" s="173">
        <v>38</v>
      </c>
      <c r="E74" s="272">
        <v>83</v>
      </c>
      <c r="F74" s="173">
        <v>49.6</v>
      </c>
      <c r="G74" s="275">
        <v>59</v>
      </c>
      <c r="H74" s="173">
        <v>27</v>
      </c>
      <c r="I74" s="275">
        <v>75</v>
      </c>
      <c r="J74" s="173">
        <v>36</v>
      </c>
      <c r="K74" s="275">
        <v>60</v>
      </c>
      <c r="L74" s="173">
        <v>39.799999999999997</v>
      </c>
      <c r="M74" s="275">
        <v>68</v>
      </c>
      <c r="N74" s="173">
        <v>52.8</v>
      </c>
      <c r="O74" s="275">
        <v>51</v>
      </c>
      <c r="P74" s="173">
        <v>44</v>
      </c>
      <c r="Q74" s="275">
        <v>67</v>
      </c>
      <c r="R74" s="269">
        <v>56.8</v>
      </c>
      <c r="S74" s="275">
        <v>58</v>
      </c>
      <c r="T74" s="201">
        <f t="shared" si="5"/>
        <v>43</v>
      </c>
      <c r="U74" s="279">
        <v>71</v>
      </c>
    </row>
    <row r="75" spans="1:21" ht="19.5" thickBot="1">
      <c r="A75" s="182">
        <v>72</v>
      </c>
      <c r="B75" s="182" t="s">
        <v>30</v>
      </c>
      <c r="C75" s="172">
        <v>14</v>
      </c>
      <c r="D75" s="173">
        <v>42.86</v>
      </c>
      <c r="E75" s="275">
        <v>69</v>
      </c>
      <c r="F75" s="173">
        <v>50</v>
      </c>
      <c r="G75" s="275">
        <v>55</v>
      </c>
      <c r="H75" s="173">
        <v>26.43</v>
      </c>
      <c r="I75" s="275">
        <v>76</v>
      </c>
      <c r="J75" s="173">
        <v>31.79</v>
      </c>
      <c r="K75" s="275">
        <v>77</v>
      </c>
      <c r="L75" s="173">
        <v>36.39</v>
      </c>
      <c r="M75" s="272">
        <v>83</v>
      </c>
      <c r="N75" s="173">
        <v>49.71</v>
      </c>
      <c r="O75" s="275">
        <v>65</v>
      </c>
      <c r="P75" s="173">
        <v>48.93</v>
      </c>
      <c r="Q75" s="275">
        <v>40</v>
      </c>
      <c r="R75" s="269">
        <v>57.71</v>
      </c>
      <c r="S75" s="275">
        <v>52</v>
      </c>
      <c r="T75" s="201">
        <f t="shared" si="5"/>
        <v>42.977499999999992</v>
      </c>
      <c r="U75" s="279">
        <v>72</v>
      </c>
    </row>
    <row r="76" spans="1:21" ht="19.5" thickBot="1">
      <c r="A76" s="182">
        <v>73</v>
      </c>
      <c r="B76" s="182" t="s">
        <v>89</v>
      </c>
      <c r="C76" s="172">
        <v>11</v>
      </c>
      <c r="D76" s="173">
        <v>40</v>
      </c>
      <c r="E76" s="275">
        <v>81</v>
      </c>
      <c r="F76" s="173">
        <v>48.91</v>
      </c>
      <c r="G76" s="275">
        <v>66</v>
      </c>
      <c r="H76" s="173">
        <v>29.32</v>
      </c>
      <c r="I76" s="275">
        <v>70</v>
      </c>
      <c r="J76" s="173">
        <v>35.909999999999997</v>
      </c>
      <c r="K76" s="275">
        <v>61</v>
      </c>
      <c r="L76" s="173">
        <v>37.5</v>
      </c>
      <c r="M76" s="275">
        <v>78</v>
      </c>
      <c r="N76" s="173">
        <v>51.64</v>
      </c>
      <c r="O76" s="275">
        <v>58</v>
      </c>
      <c r="P76" s="173">
        <v>40.909999999999997</v>
      </c>
      <c r="Q76" s="275">
        <v>76</v>
      </c>
      <c r="R76" s="269">
        <v>58.55</v>
      </c>
      <c r="S76" s="275">
        <v>50</v>
      </c>
      <c r="T76" s="201">
        <f t="shared" si="5"/>
        <v>42.842499999999994</v>
      </c>
      <c r="U76" s="279">
        <v>73</v>
      </c>
    </row>
    <row r="77" spans="1:21" ht="19.5" thickBot="1">
      <c r="A77" s="182">
        <v>74</v>
      </c>
      <c r="B77" s="182" t="s">
        <v>116</v>
      </c>
      <c r="C77" s="172">
        <v>13</v>
      </c>
      <c r="D77" s="173">
        <v>44.304615384615389</v>
      </c>
      <c r="E77" s="275">
        <v>64</v>
      </c>
      <c r="F77" s="173">
        <v>46.153846153846153</v>
      </c>
      <c r="G77" s="275">
        <v>74</v>
      </c>
      <c r="H77" s="173">
        <v>32.307692307692307</v>
      </c>
      <c r="I77" s="275">
        <v>51</v>
      </c>
      <c r="J77" s="173">
        <v>35</v>
      </c>
      <c r="K77" s="275">
        <v>65</v>
      </c>
      <c r="L77" s="173">
        <v>39.503076923076918</v>
      </c>
      <c r="M77" s="275">
        <v>71</v>
      </c>
      <c r="N77" s="173">
        <v>51.689230769230775</v>
      </c>
      <c r="O77" s="275">
        <v>57</v>
      </c>
      <c r="P77" s="173">
        <v>39.612307692307695</v>
      </c>
      <c r="Q77" s="275">
        <v>81</v>
      </c>
      <c r="R77" s="269">
        <v>52.92</v>
      </c>
      <c r="S77" s="275">
        <v>75</v>
      </c>
      <c r="T77" s="201">
        <v>42.686346153846152</v>
      </c>
      <c r="U77" s="279">
        <v>74</v>
      </c>
    </row>
    <row r="78" spans="1:21" ht="19.5" thickBot="1">
      <c r="A78" s="182">
        <v>75</v>
      </c>
      <c r="B78" s="182" t="s">
        <v>64</v>
      </c>
      <c r="C78" s="172">
        <v>12</v>
      </c>
      <c r="D78" s="173">
        <v>44.67</v>
      </c>
      <c r="E78" s="275">
        <v>62</v>
      </c>
      <c r="F78" s="173">
        <v>48.17</v>
      </c>
      <c r="G78" s="275">
        <v>67</v>
      </c>
      <c r="H78" s="173">
        <v>32.29</v>
      </c>
      <c r="I78" s="275">
        <v>53</v>
      </c>
      <c r="J78" s="173">
        <v>30.83</v>
      </c>
      <c r="K78" s="275">
        <v>79</v>
      </c>
      <c r="L78" s="173">
        <v>36.46</v>
      </c>
      <c r="M78" s="275">
        <v>81</v>
      </c>
      <c r="N78" s="173">
        <v>47.67</v>
      </c>
      <c r="O78" s="275">
        <v>75</v>
      </c>
      <c r="P78" s="173">
        <v>47.92</v>
      </c>
      <c r="Q78" s="275">
        <v>48</v>
      </c>
      <c r="R78" s="269">
        <v>53.33</v>
      </c>
      <c r="S78" s="275">
        <v>73</v>
      </c>
      <c r="T78" s="201">
        <f t="shared" ref="T78:T83" si="6">(D78+F78+H78+J78+L78+N78+P78+R78)/8</f>
        <v>42.667499999999997</v>
      </c>
      <c r="U78" s="279">
        <v>75</v>
      </c>
    </row>
    <row r="79" spans="1:21" ht="19.5" thickBot="1">
      <c r="A79" s="182">
        <v>76</v>
      </c>
      <c r="B79" s="182" t="s">
        <v>23</v>
      </c>
      <c r="C79" s="172">
        <v>5</v>
      </c>
      <c r="D79" s="173">
        <v>38.4</v>
      </c>
      <c r="E79" s="272">
        <v>82</v>
      </c>
      <c r="F79" s="173">
        <v>42</v>
      </c>
      <c r="G79" s="272">
        <v>83</v>
      </c>
      <c r="H79" s="173">
        <v>31</v>
      </c>
      <c r="I79" s="275">
        <v>63</v>
      </c>
      <c r="J79" s="173">
        <v>41</v>
      </c>
      <c r="K79" s="275">
        <v>38</v>
      </c>
      <c r="L79" s="173">
        <v>41.4</v>
      </c>
      <c r="M79" s="275">
        <v>63</v>
      </c>
      <c r="N79" s="173">
        <v>50.4</v>
      </c>
      <c r="O79" s="275">
        <v>63</v>
      </c>
      <c r="P79" s="173">
        <v>40</v>
      </c>
      <c r="Q79" s="275">
        <v>78</v>
      </c>
      <c r="R79" s="269">
        <v>56.8</v>
      </c>
      <c r="S79" s="275">
        <v>59</v>
      </c>
      <c r="T79" s="201">
        <f t="shared" si="6"/>
        <v>42.625000000000007</v>
      </c>
      <c r="U79" s="279">
        <v>76</v>
      </c>
    </row>
    <row r="80" spans="1:21" ht="19.5" thickBot="1">
      <c r="A80" s="182">
        <v>77</v>
      </c>
      <c r="B80" s="182" t="s">
        <v>70</v>
      </c>
      <c r="C80" s="172">
        <v>4</v>
      </c>
      <c r="D80" s="173">
        <v>41</v>
      </c>
      <c r="E80" s="275">
        <v>77</v>
      </c>
      <c r="F80" s="173">
        <v>49.5</v>
      </c>
      <c r="G80" s="275">
        <v>61</v>
      </c>
      <c r="H80" s="173">
        <v>31.25</v>
      </c>
      <c r="I80" s="275">
        <v>62</v>
      </c>
      <c r="J80" s="173">
        <v>45</v>
      </c>
      <c r="K80" s="274">
        <v>21</v>
      </c>
      <c r="L80" s="173">
        <v>37.75</v>
      </c>
      <c r="M80" s="275">
        <v>76</v>
      </c>
      <c r="N80" s="173">
        <v>42</v>
      </c>
      <c r="O80" s="272">
        <v>86</v>
      </c>
      <c r="P80" s="173">
        <v>37.5</v>
      </c>
      <c r="Q80" s="272">
        <v>83</v>
      </c>
      <c r="R80" s="269">
        <v>56</v>
      </c>
      <c r="S80" s="275">
        <v>66</v>
      </c>
      <c r="T80" s="201">
        <f t="shared" si="6"/>
        <v>42.5</v>
      </c>
      <c r="U80" s="279">
        <v>77</v>
      </c>
    </row>
    <row r="81" spans="1:21" ht="19.5" thickBot="1">
      <c r="A81" s="182">
        <v>78</v>
      </c>
      <c r="B81" s="182" t="s">
        <v>27</v>
      </c>
      <c r="C81" s="172">
        <v>31</v>
      </c>
      <c r="D81" s="173">
        <v>46.58</v>
      </c>
      <c r="E81" s="275">
        <v>43</v>
      </c>
      <c r="F81" s="173">
        <v>46.39</v>
      </c>
      <c r="G81" s="275">
        <v>72</v>
      </c>
      <c r="H81" s="173">
        <v>26.21</v>
      </c>
      <c r="I81" s="275">
        <v>78</v>
      </c>
      <c r="J81" s="173">
        <v>33.06</v>
      </c>
      <c r="K81" s="275">
        <v>71</v>
      </c>
      <c r="L81" s="173">
        <v>36.729999999999997</v>
      </c>
      <c r="M81" s="275">
        <v>80</v>
      </c>
      <c r="N81" s="173">
        <v>49.68</v>
      </c>
      <c r="O81" s="275">
        <v>66</v>
      </c>
      <c r="P81" s="173">
        <v>43.39</v>
      </c>
      <c r="Q81" s="275">
        <v>70</v>
      </c>
      <c r="R81" s="269">
        <v>51.74</v>
      </c>
      <c r="S81" s="275">
        <v>80</v>
      </c>
      <c r="T81" s="201">
        <f t="shared" si="6"/>
        <v>41.722500000000004</v>
      </c>
      <c r="U81" s="279">
        <v>78</v>
      </c>
    </row>
    <row r="82" spans="1:21" ht="19.5" thickBot="1">
      <c r="A82" s="182">
        <v>79</v>
      </c>
      <c r="B82" s="182" t="s">
        <v>96</v>
      </c>
      <c r="C82" s="172">
        <v>2</v>
      </c>
      <c r="D82" s="173">
        <v>42</v>
      </c>
      <c r="E82" s="275">
        <v>76</v>
      </c>
      <c r="F82" s="173">
        <v>50</v>
      </c>
      <c r="G82" s="275">
        <v>56</v>
      </c>
      <c r="H82" s="173">
        <v>25</v>
      </c>
      <c r="I82" s="275">
        <v>81</v>
      </c>
      <c r="J82" s="173">
        <v>27.5</v>
      </c>
      <c r="K82" s="272">
        <v>84</v>
      </c>
      <c r="L82" s="173">
        <v>43</v>
      </c>
      <c r="M82" s="275">
        <v>52</v>
      </c>
      <c r="N82" s="173">
        <v>42</v>
      </c>
      <c r="O82" s="272">
        <v>85</v>
      </c>
      <c r="P82" s="173">
        <v>50</v>
      </c>
      <c r="Q82" s="274">
        <v>31</v>
      </c>
      <c r="R82" s="269">
        <v>52</v>
      </c>
      <c r="S82" s="275">
        <v>77</v>
      </c>
      <c r="T82" s="201">
        <f t="shared" si="6"/>
        <v>41.4375</v>
      </c>
      <c r="U82" s="279">
        <v>79</v>
      </c>
    </row>
    <row r="83" spans="1:21" ht="19.5" thickBot="1">
      <c r="A83" s="182">
        <v>80</v>
      </c>
      <c r="B83" s="182" t="s">
        <v>83</v>
      </c>
      <c r="C83" s="172">
        <v>11</v>
      </c>
      <c r="D83" s="173">
        <v>40.909999999999997</v>
      </c>
      <c r="E83" s="275">
        <v>78</v>
      </c>
      <c r="F83" s="173">
        <v>51.45</v>
      </c>
      <c r="G83" s="275">
        <v>51</v>
      </c>
      <c r="H83" s="173">
        <v>30</v>
      </c>
      <c r="I83" s="275">
        <v>67</v>
      </c>
      <c r="J83" s="173">
        <v>34.090000000000003</v>
      </c>
      <c r="K83" s="275">
        <v>69</v>
      </c>
      <c r="L83" s="173">
        <v>39.68</v>
      </c>
      <c r="M83" s="275">
        <v>69</v>
      </c>
      <c r="N83" s="173">
        <v>48.73</v>
      </c>
      <c r="O83" s="275">
        <v>71</v>
      </c>
      <c r="P83" s="173">
        <v>36.36</v>
      </c>
      <c r="Q83" s="272">
        <v>84</v>
      </c>
      <c r="R83" s="269">
        <v>49.82</v>
      </c>
      <c r="S83" s="272">
        <v>83</v>
      </c>
      <c r="T83" s="201">
        <f t="shared" si="6"/>
        <v>41.379999999999995</v>
      </c>
      <c r="U83" s="279">
        <v>80</v>
      </c>
    </row>
    <row r="84" spans="1:21" ht="19.5" thickBot="1">
      <c r="A84" s="182">
        <v>81</v>
      </c>
      <c r="B84" s="182" t="s">
        <v>106</v>
      </c>
      <c r="C84" s="172">
        <v>7</v>
      </c>
      <c r="D84" s="173">
        <v>40.855714285714285</v>
      </c>
      <c r="E84" s="275">
        <v>79</v>
      </c>
      <c r="F84" s="173">
        <v>40</v>
      </c>
      <c r="G84" s="272">
        <v>84</v>
      </c>
      <c r="H84" s="173">
        <v>30.717142857142857</v>
      </c>
      <c r="I84" s="275">
        <v>65</v>
      </c>
      <c r="J84" s="173">
        <v>35.001428571428569</v>
      </c>
      <c r="K84" s="275">
        <v>64</v>
      </c>
      <c r="L84" s="173">
        <v>37.288571428571423</v>
      </c>
      <c r="M84" s="275">
        <v>79</v>
      </c>
      <c r="N84" s="173">
        <v>47.428571428571431</v>
      </c>
      <c r="O84" s="275">
        <v>77</v>
      </c>
      <c r="P84" s="173">
        <v>43.572857142857139</v>
      </c>
      <c r="Q84" s="275">
        <v>69</v>
      </c>
      <c r="R84" s="269">
        <v>54.855714285714285</v>
      </c>
      <c r="S84" s="275">
        <v>68</v>
      </c>
      <c r="T84" s="201">
        <v>41.214999999999996</v>
      </c>
      <c r="U84" s="279">
        <v>81</v>
      </c>
    </row>
    <row r="85" spans="1:21" ht="19.5" thickBot="1">
      <c r="A85" s="182">
        <v>82</v>
      </c>
      <c r="B85" s="182" t="s">
        <v>69</v>
      </c>
      <c r="C85" s="172">
        <v>16</v>
      </c>
      <c r="D85" s="173">
        <v>42.13</v>
      </c>
      <c r="E85" s="275">
        <v>73</v>
      </c>
      <c r="F85" s="173">
        <v>45.25</v>
      </c>
      <c r="G85" s="275">
        <v>78</v>
      </c>
      <c r="H85" s="173">
        <v>27.81</v>
      </c>
      <c r="I85" s="275">
        <v>73</v>
      </c>
      <c r="J85" s="173">
        <v>32.19</v>
      </c>
      <c r="K85" s="275">
        <v>76</v>
      </c>
      <c r="L85" s="173">
        <v>36.409999999999997</v>
      </c>
      <c r="M85" s="272">
        <v>82</v>
      </c>
      <c r="N85" s="173">
        <v>48</v>
      </c>
      <c r="O85" s="275">
        <v>74</v>
      </c>
      <c r="P85" s="173">
        <v>40.31</v>
      </c>
      <c r="Q85" s="275">
        <v>77</v>
      </c>
      <c r="R85" s="269">
        <v>56</v>
      </c>
      <c r="S85" s="275">
        <v>65</v>
      </c>
      <c r="T85" s="201">
        <f>(D85+F85+H85+J85+L85+N85+P85+R85)/8</f>
        <v>41.012500000000003</v>
      </c>
      <c r="U85" s="276">
        <v>82</v>
      </c>
    </row>
    <row r="86" spans="1:21" ht="19.5" thickBot="1">
      <c r="A86" s="182">
        <v>83</v>
      </c>
      <c r="B86" s="182" t="s">
        <v>55</v>
      </c>
      <c r="C86" s="172">
        <v>8</v>
      </c>
      <c r="D86" s="173">
        <v>43.25</v>
      </c>
      <c r="E86" s="275">
        <v>68</v>
      </c>
      <c r="F86" s="173">
        <v>46.5</v>
      </c>
      <c r="G86" s="275">
        <v>71</v>
      </c>
      <c r="H86" s="173">
        <v>33.44</v>
      </c>
      <c r="I86" s="275">
        <v>44</v>
      </c>
      <c r="J86" s="173">
        <v>28.75</v>
      </c>
      <c r="K86" s="272">
        <v>82</v>
      </c>
      <c r="L86" s="173">
        <v>39.630000000000003</v>
      </c>
      <c r="M86" s="275">
        <v>70</v>
      </c>
      <c r="N86" s="173">
        <v>49.5</v>
      </c>
      <c r="O86" s="275">
        <v>67</v>
      </c>
      <c r="P86" s="173">
        <v>39.380000000000003</v>
      </c>
      <c r="Q86" s="272">
        <v>82</v>
      </c>
      <c r="R86" s="269">
        <v>43.5</v>
      </c>
      <c r="S86" s="272">
        <v>86</v>
      </c>
      <c r="T86" s="201">
        <f>(D86+F86+H86+J86+L86+N86+P86+R86)/8</f>
        <v>40.493749999999999</v>
      </c>
      <c r="U86" s="276">
        <v>83</v>
      </c>
    </row>
    <row r="87" spans="1:21" ht="19.5" thickBot="1">
      <c r="A87" s="182">
        <v>84</v>
      </c>
      <c r="B87" s="182" t="s">
        <v>57</v>
      </c>
      <c r="C87" s="172">
        <v>5</v>
      </c>
      <c r="D87" s="173">
        <v>37.6</v>
      </c>
      <c r="E87" s="272">
        <v>84</v>
      </c>
      <c r="F87" s="173">
        <v>44</v>
      </c>
      <c r="G87" s="275">
        <v>81</v>
      </c>
      <c r="H87" s="173">
        <v>25</v>
      </c>
      <c r="I87" s="272">
        <v>82</v>
      </c>
      <c r="J87" s="173">
        <v>38</v>
      </c>
      <c r="K87" s="275">
        <v>50</v>
      </c>
      <c r="L87" s="173">
        <v>39</v>
      </c>
      <c r="M87" s="275">
        <v>73</v>
      </c>
      <c r="N87" s="173">
        <v>48.8</v>
      </c>
      <c r="O87" s="275">
        <v>70</v>
      </c>
      <c r="P87" s="173">
        <v>30</v>
      </c>
      <c r="Q87" s="272">
        <v>86</v>
      </c>
      <c r="R87" s="269">
        <v>53.6</v>
      </c>
      <c r="S87" s="275">
        <v>72</v>
      </c>
      <c r="T87" s="201">
        <f>(D87+F87+H87+J87+L87+N87+P87+R87)/8</f>
        <v>39.5</v>
      </c>
      <c r="U87" s="276">
        <v>84</v>
      </c>
    </row>
    <row r="88" spans="1:21" ht="19.5" thickBot="1">
      <c r="A88" s="182">
        <v>85</v>
      </c>
      <c r="B88" s="182" t="s">
        <v>58</v>
      </c>
      <c r="C88" s="172">
        <v>3</v>
      </c>
      <c r="D88" s="173">
        <v>34.67</v>
      </c>
      <c r="E88" s="272">
        <v>85</v>
      </c>
      <c r="F88" s="173">
        <v>28.67</v>
      </c>
      <c r="G88" s="272">
        <v>86</v>
      </c>
      <c r="H88" s="173">
        <v>21.67</v>
      </c>
      <c r="I88" s="272">
        <v>85</v>
      </c>
      <c r="J88" s="173">
        <v>35</v>
      </c>
      <c r="K88" s="275">
        <v>66</v>
      </c>
      <c r="L88" s="173">
        <v>30.67</v>
      </c>
      <c r="M88" s="272">
        <v>86</v>
      </c>
      <c r="N88" s="173">
        <v>46.67</v>
      </c>
      <c r="O88" s="275">
        <v>80</v>
      </c>
      <c r="P88" s="173">
        <v>41.67</v>
      </c>
      <c r="Q88" s="275">
        <v>75</v>
      </c>
      <c r="R88" s="269">
        <v>52</v>
      </c>
      <c r="S88" s="275">
        <v>79</v>
      </c>
      <c r="T88" s="201">
        <f>(D88+F88+H88+J88+L88+N88+P88+R88)/8</f>
        <v>36.377500000000005</v>
      </c>
      <c r="U88" s="276">
        <v>85</v>
      </c>
    </row>
    <row r="89" spans="1:21" ht="19.5" thickBot="1">
      <c r="A89" s="182">
        <v>86</v>
      </c>
      <c r="B89" s="182" t="s">
        <v>15</v>
      </c>
      <c r="C89" s="172">
        <v>7</v>
      </c>
      <c r="D89" s="173">
        <v>34</v>
      </c>
      <c r="E89" s="272">
        <v>86</v>
      </c>
      <c r="F89" s="173">
        <v>35.43</v>
      </c>
      <c r="G89" s="272">
        <v>85</v>
      </c>
      <c r="H89" s="173">
        <v>20.71</v>
      </c>
      <c r="I89" s="272">
        <v>86</v>
      </c>
      <c r="J89" s="173">
        <v>29.29</v>
      </c>
      <c r="K89" s="275">
        <v>81</v>
      </c>
      <c r="L89" s="173">
        <v>33.07</v>
      </c>
      <c r="M89" s="272">
        <v>85</v>
      </c>
      <c r="N89" s="173">
        <v>47.43</v>
      </c>
      <c r="O89" s="275">
        <v>76</v>
      </c>
      <c r="P89" s="173">
        <v>40</v>
      </c>
      <c r="Q89" s="275">
        <v>79</v>
      </c>
      <c r="R89" s="269">
        <v>44.57</v>
      </c>
      <c r="S89" s="272">
        <v>85</v>
      </c>
      <c r="T89" s="201">
        <f>(D89+F89+H89+J89+L89+N89+P89+R89)/8</f>
        <v>35.5625</v>
      </c>
      <c r="U89" s="276">
        <v>86</v>
      </c>
    </row>
  </sheetData>
  <mergeCells count="2">
    <mergeCell ref="A1:U1"/>
    <mergeCell ref="A2:U2"/>
  </mergeCells>
  <pageMargins left="0.23622047244094491" right="0.2362204724409449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89"/>
  <sheetViews>
    <sheetView zoomScale="160" zoomScaleNormal="160" workbookViewId="0">
      <selection activeCell="A2" sqref="A2:S2"/>
    </sheetView>
  </sheetViews>
  <sheetFormatPr defaultRowHeight="18.75"/>
  <cols>
    <col min="1" max="1" width="7.625" style="186" bestFit="1" customWidth="1"/>
    <col min="2" max="2" width="7.5" style="186" bestFit="1" customWidth="1"/>
    <col min="3" max="3" width="19.625" style="186" bestFit="1" customWidth="1"/>
    <col min="4" max="4" width="4.75" style="186" bestFit="1" customWidth="1"/>
    <col min="5" max="5" width="4.25" style="186" bestFit="1" customWidth="1"/>
    <col min="6" max="6" width="2.625" style="186" customWidth="1"/>
    <col min="7" max="7" width="4.25" style="186" bestFit="1" customWidth="1"/>
    <col min="8" max="8" width="2.625" style="186" customWidth="1"/>
    <col min="9" max="9" width="4.75" style="186" bestFit="1" customWidth="1"/>
    <col min="10" max="10" width="2.625" style="186" customWidth="1"/>
    <col min="11" max="11" width="4.25" style="186" bestFit="1" customWidth="1"/>
    <col min="12" max="12" width="2.625" style="186" customWidth="1"/>
    <col min="13" max="13" width="4.25" style="186" bestFit="1" customWidth="1"/>
    <col min="14" max="14" width="2.625" style="186" customWidth="1"/>
    <col min="15" max="15" width="5.75" style="186" bestFit="1" customWidth="1"/>
    <col min="16" max="16" width="2.625" style="186" customWidth="1"/>
    <col min="17" max="17" width="4.25" style="186" bestFit="1" customWidth="1"/>
    <col min="18" max="18" width="2.625" style="186" customWidth="1"/>
    <col min="19" max="19" width="4.25" style="186" bestFit="1" customWidth="1"/>
    <col min="20" max="20" width="2.625" style="186" customWidth="1"/>
    <col min="21" max="21" width="4.25" style="186" bestFit="1" customWidth="1"/>
    <col min="22" max="22" width="2.625" style="270" customWidth="1"/>
  </cols>
  <sheetData>
    <row r="1" spans="1:22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18"/>
      <c r="U1" s="175"/>
    </row>
    <row r="2" spans="1:22" ht="19.5" thickBot="1">
      <c r="A2" s="282" t="s">
        <v>146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18"/>
      <c r="U2" s="175"/>
    </row>
    <row r="3" spans="1:22" ht="19.5" thickBot="1">
      <c r="A3" s="219" t="s">
        <v>4</v>
      </c>
      <c r="B3" s="179" t="s">
        <v>3</v>
      </c>
      <c r="C3" s="179" t="s">
        <v>1</v>
      </c>
      <c r="D3" s="180" t="s">
        <v>2</v>
      </c>
      <c r="E3" s="179" t="s">
        <v>6</v>
      </c>
      <c r="F3" s="179" t="s">
        <v>143</v>
      </c>
      <c r="G3" s="179" t="s">
        <v>7</v>
      </c>
      <c r="H3" s="179" t="s">
        <v>143</v>
      </c>
      <c r="I3" s="179" t="s">
        <v>8</v>
      </c>
      <c r="J3" s="179" t="s">
        <v>143</v>
      </c>
      <c r="K3" s="179" t="s">
        <v>148</v>
      </c>
      <c r="L3" s="179" t="s">
        <v>143</v>
      </c>
      <c r="M3" s="179" t="s">
        <v>149</v>
      </c>
      <c r="N3" s="179" t="s">
        <v>143</v>
      </c>
      <c r="O3" s="179" t="s">
        <v>11</v>
      </c>
      <c r="P3" s="179" t="s">
        <v>143</v>
      </c>
      <c r="Q3" s="179" t="s">
        <v>12</v>
      </c>
      <c r="R3" s="179" t="s">
        <v>143</v>
      </c>
      <c r="S3" s="268" t="s">
        <v>13</v>
      </c>
      <c r="T3" s="220" t="s">
        <v>143</v>
      </c>
      <c r="U3" s="220" t="s">
        <v>190</v>
      </c>
      <c r="V3" s="271" t="s">
        <v>143</v>
      </c>
    </row>
    <row r="4" spans="1:22" ht="19.5" thickBot="1">
      <c r="A4" s="181">
        <v>5</v>
      </c>
      <c r="B4" s="182">
        <v>87</v>
      </c>
      <c r="C4" s="182" t="s">
        <v>108</v>
      </c>
      <c r="D4" s="172">
        <v>17</v>
      </c>
      <c r="E4" s="173">
        <v>54.35</v>
      </c>
      <c r="F4" s="273">
        <v>3</v>
      </c>
      <c r="G4" s="173">
        <v>63.18</v>
      </c>
      <c r="H4" s="273">
        <v>4</v>
      </c>
      <c r="I4" s="173">
        <v>50.88</v>
      </c>
      <c r="J4" s="273">
        <v>4</v>
      </c>
      <c r="K4" s="173">
        <v>54.41</v>
      </c>
      <c r="L4" s="274">
        <v>7</v>
      </c>
      <c r="M4" s="173">
        <v>48.29</v>
      </c>
      <c r="N4" s="274">
        <v>22</v>
      </c>
      <c r="O4" s="173">
        <v>63.76</v>
      </c>
      <c r="P4" s="273">
        <v>3</v>
      </c>
      <c r="Q4" s="173">
        <v>54.71</v>
      </c>
      <c r="R4" s="274">
        <v>11</v>
      </c>
      <c r="S4" s="269">
        <v>65.180000000000007</v>
      </c>
      <c r="T4" s="274">
        <v>14</v>
      </c>
      <c r="U4" s="201">
        <f t="shared" ref="U4:U9" si="0">(E4+G4+I4+K4+M4+O4+Q4+S4)/8</f>
        <v>56.844999999999999</v>
      </c>
      <c r="V4" s="277">
        <v>1</v>
      </c>
    </row>
    <row r="5" spans="1:22" ht="19.5" thickBot="1">
      <c r="A5" s="181">
        <v>6</v>
      </c>
      <c r="B5" s="182">
        <v>64</v>
      </c>
      <c r="C5" s="182" t="s">
        <v>84</v>
      </c>
      <c r="D5" s="172">
        <v>3</v>
      </c>
      <c r="E5" s="173">
        <v>52</v>
      </c>
      <c r="F5" s="274">
        <v>8</v>
      </c>
      <c r="G5" s="173">
        <v>64.67</v>
      </c>
      <c r="H5" s="273">
        <v>2</v>
      </c>
      <c r="I5" s="173">
        <v>44.17</v>
      </c>
      <c r="J5" s="274">
        <v>14</v>
      </c>
      <c r="K5" s="173">
        <v>58.33</v>
      </c>
      <c r="L5" s="273">
        <v>4</v>
      </c>
      <c r="M5" s="173">
        <v>58.83</v>
      </c>
      <c r="N5" s="273">
        <v>2</v>
      </c>
      <c r="O5" s="173">
        <v>69.33</v>
      </c>
      <c r="P5" s="273">
        <v>1</v>
      </c>
      <c r="Q5" s="173">
        <v>51.67</v>
      </c>
      <c r="R5" s="274">
        <v>24</v>
      </c>
      <c r="S5" s="269">
        <v>54.67</v>
      </c>
      <c r="T5" s="275">
        <v>69</v>
      </c>
      <c r="U5" s="201">
        <f t="shared" si="0"/>
        <v>56.708750000000002</v>
      </c>
      <c r="V5" s="277">
        <v>2</v>
      </c>
    </row>
    <row r="6" spans="1:22" ht="19.5" thickBot="1">
      <c r="A6" s="181">
        <v>6</v>
      </c>
      <c r="B6" s="182">
        <v>74</v>
      </c>
      <c r="C6" s="182" t="s">
        <v>94</v>
      </c>
      <c r="D6" s="172">
        <v>6</v>
      </c>
      <c r="E6" s="173">
        <v>58.67</v>
      </c>
      <c r="F6" s="273">
        <v>1</v>
      </c>
      <c r="G6" s="173">
        <v>55.67</v>
      </c>
      <c r="H6" s="274">
        <v>28</v>
      </c>
      <c r="I6" s="173">
        <v>47.5</v>
      </c>
      <c r="J6" s="274">
        <v>8</v>
      </c>
      <c r="K6" s="173">
        <v>63.33</v>
      </c>
      <c r="L6" s="273">
        <v>1</v>
      </c>
      <c r="M6" s="173">
        <v>54.58</v>
      </c>
      <c r="N6" s="274">
        <v>6</v>
      </c>
      <c r="O6" s="173">
        <v>55.33</v>
      </c>
      <c r="P6" s="275">
        <v>34</v>
      </c>
      <c r="Q6" s="173">
        <v>50</v>
      </c>
      <c r="R6" s="274">
        <v>29</v>
      </c>
      <c r="S6" s="269">
        <v>62.67</v>
      </c>
      <c r="T6" s="274">
        <v>30</v>
      </c>
      <c r="U6" s="201">
        <f t="shared" si="0"/>
        <v>55.96875</v>
      </c>
      <c r="V6" s="277">
        <v>3</v>
      </c>
    </row>
    <row r="7" spans="1:22" ht="19.5" thickBot="1">
      <c r="A7" s="181">
        <v>2</v>
      </c>
      <c r="B7" s="182">
        <v>97</v>
      </c>
      <c r="C7" s="182" t="s">
        <v>117</v>
      </c>
      <c r="D7" s="172">
        <v>27</v>
      </c>
      <c r="E7" s="173">
        <v>50.74</v>
      </c>
      <c r="F7" s="274">
        <v>19</v>
      </c>
      <c r="G7" s="173">
        <v>59.46</v>
      </c>
      <c r="H7" s="274">
        <v>11</v>
      </c>
      <c r="I7" s="173">
        <v>49.19</v>
      </c>
      <c r="J7" s="274">
        <v>6</v>
      </c>
      <c r="K7" s="173">
        <v>56.56</v>
      </c>
      <c r="L7" s="273">
        <v>5</v>
      </c>
      <c r="M7" s="173">
        <v>50.81</v>
      </c>
      <c r="N7" s="274">
        <v>17</v>
      </c>
      <c r="O7" s="173">
        <v>61.45</v>
      </c>
      <c r="P7" s="274">
        <v>8</v>
      </c>
      <c r="Q7" s="173">
        <v>54.04</v>
      </c>
      <c r="R7" s="274">
        <v>13</v>
      </c>
      <c r="S7" s="269">
        <v>63.5</v>
      </c>
      <c r="T7" s="274">
        <v>25</v>
      </c>
      <c r="U7" s="201">
        <f t="shared" si="0"/>
        <v>55.71875</v>
      </c>
      <c r="V7" s="277">
        <v>4</v>
      </c>
    </row>
    <row r="8" spans="1:22" ht="19.5" thickBot="1">
      <c r="A8" s="181">
        <v>5</v>
      </c>
      <c r="B8" s="182">
        <v>41</v>
      </c>
      <c r="C8" s="182" t="s">
        <v>60</v>
      </c>
      <c r="D8" s="172">
        <v>10</v>
      </c>
      <c r="E8" s="173">
        <v>49.4</v>
      </c>
      <c r="F8" s="274">
        <v>26</v>
      </c>
      <c r="G8" s="173">
        <v>63</v>
      </c>
      <c r="H8" s="273">
        <v>5</v>
      </c>
      <c r="I8" s="173">
        <v>42.25</v>
      </c>
      <c r="J8" s="274">
        <v>18</v>
      </c>
      <c r="K8" s="173">
        <v>59.5</v>
      </c>
      <c r="L8" s="273">
        <v>3</v>
      </c>
      <c r="M8" s="173">
        <v>51.95</v>
      </c>
      <c r="N8" s="274">
        <v>12</v>
      </c>
      <c r="O8" s="173">
        <v>61.6</v>
      </c>
      <c r="P8" s="274">
        <v>7</v>
      </c>
      <c r="Q8" s="173">
        <v>49.5</v>
      </c>
      <c r="R8" s="274">
        <v>34</v>
      </c>
      <c r="S8" s="269">
        <v>66</v>
      </c>
      <c r="T8" s="274">
        <v>9</v>
      </c>
      <c r="U8" s="201">
        <f t="shared" si="0"/>
        <v>55.400000000000006</v>
      </c>
      <c r="V8" s="277">
        <v>5</v>
      </c>
    </row>
    <row r="9" spans="1:22" ht="19.5" thickBot="1">
      <c r="A9" s="181">
        <v>5</v>
      </c>
      <c r="B9" s="182">
        <v>75</v>
      </c>
      <c r="C9" s="182" t="s">
        <v>95</v>
      </c>
      <c r="D9" s="172">
        <v>9</v>
      </c>
      <c r="E9" s="173">
        <v>52.67</v>
      </c>
      <c r="F9" s="274">
        <v>6</v>
      </c>
      <c r="G9" s="173">
        <v>63.78</v>
      </c>
      <c r="H9" s="273">
        <v>3</v>
      </c>
      <c r="I9" s="173">
        <v>40.83</v>
      </c>
      <c r="J9" s="274">
        <v>23</v>
      </c>
      <c r="K9" s="173">
        <v>40</v>
      </c>
      <c r="L9" s="275">
        <v>41</v>
      </c>
      <c r="M9" s="173">
        <v>54.44</v>
      </c>
      <c r="N9" s="274">
        <v>7</v>
      </c>
      <c r="O9" s="173">
        <v>62.22</v>
      </c>
      <c r="P9" s="273">
        <v>5</v>
      </c>
      <c r="Q9" s="173">
        <v>56.11</v>
      </c>
      <c r="R9" s="274">
        <v>7</v>
      </c>
      <c r="S9" s="269">
        <v>71.56</v>
      </c>
      <c r="T9" s="273">
        <v>1</v>
      </c>
      <c r="U9" s="201">
        <f t="shared" si="0"/>
        <v>55.201250000000002</v>
      </c>
      <c r="V9" s="278">
        <v>6</v>
      </c>
    </row>
    <row r="10" spans="1:22" ht="19.5" thickBot="1">
      <c r="A10" s="181">
        <v>1</v>
      </c>
      <c r="B10" s="182">
        <v>27</v>
      </c>
      <c r="C10" s="182" t="s">
        <v>44</v>
      </c>
      <c r="D10" s="172">
        <v>9</v>
      </c>
      <c r="E10" s="173">
        <v>49.554444444444442</v>
      </c>
      <c r="F10" s="274">
        <v>25</v>
      </c>
      <c r="G10" s="173">
        <v>59.776666666666671</v>
      </c>
      <c r="H10" s="274">
        <v>9</v>
      </c>
      <c r="I10" s="173">
        <v>45.833333333333336</v>
      </c>
      <c r="J10" s="274">
        <v>11</v>
      </c>
      <c r="K10" s="173">
        <v>49.443333333333335</v>
      </c>
      <c r="L10" s="274">
        <v>12</v>
      </c>
      <c r="M10" s="173">
        <v>53.276666666666671</v>
      </c>
      <c r="N10" s="274">
        <v>8</v>
      </c>
      <c r="O10" s="173">
        <v>60.445555555555558</v>
      </c>
      <c r="P10" s="274">
        <v>13</v>
      </c>
      <c r="Q10" s="173">
        <v>57.776666666666671</v>
      </c>
      <c r="R10" s="273">
        <v>1</v>
      </c>
      <c r="S10" s="269">
        <v>60.444444444444443</v>
      </c>
      <c r="T10" s="274">
        <v>37</v>
      </c>
      <c r="U10" s="201">
        <v>54.568888888888893</v>
      </c>
      <c r="V10" s="278">
        <v>7</v>
      </c>
    </row>
    <row r="11" spans="1:22" ht="19.5" thickBot="1">
      <c r="A11" s="181">
        <v>1</v>
      </c>
      <c r="B11" s="182">
        <v>2</v>
      </c>
      <c r="C11" s="182" t="s">
        <v>16</v>
      </c>
      <c r="D11" s="172">
        <v>5</v>
      </c>
      <c r="E11" s="173">
        <v>46</v>
      </c>
      <c r="F11" s="275">
        <v>46</v>
      </c>
      <c r="G11" s="173">
        <v>54.4</v>
      </c>
      <c r="H11" s="274">
        <v>32</v>
      </c>
      <c r="I11" s="173">
        <v>52.5</v>
      </c>
      <c r="J11" s="273">
        <v>2</v>
      </c>
      <c r="K11" s="173">
        <v>51</v>
      </c>
      <c r="L11" s="274">
        <v>10</v>
      </c>
      <c r="M11" s="173">
        <v>58.9</v>
      </c>
      <c r="N11" s="273">
        <v>1</v>
      </c>
      <c r="O11" s="173">
        <v>51.2</v>
      </c>
      <c r="P11" s="275">
        <v>59</v>
      </c>
      <c r="Q11" s="173">
        <v>44</v>
      </c>
      <c r="R11" s="275">
        <v>68</v>
      </c>
      <c r="S11" s="269">
        <v>68</v>
      </c>
      <c r="T11" s="273">
        <v>4</v>
      </c>
      <c r="U11" s="201">
        <f t="shared" ref="U11:U20" si="1">(E11+G11+I11+K11+M11+O11+Q11+S11)/8</f>
        <v>53.25</v>
      </c>
      <c r="V11" s="278">
        <v>8</v>
      </c>
    </row>
    <row r="12" spans="1:22" ht="19.5" thickBot="1">
      <c r="A12" s="181">
        <v>5</v>
      </c>
      <c r="B12" s="182">
        <v>42</v>
      </c>
      <c r="C12" s="182" t="s">
        <v>61</v>
      </c>
      <c r="D12" s="172">
        <v>11</v>
      </c>
      <c r="E12" s="173">
        <v>50.18</v>
      </c>
      <c r="F12" s="274">
        <v>21</v>
      </c>
      <c r="G12" s="173">
        <v>61.27</v>
      </c>
      <c r="H12" s="274">
        <v>6</v>
      </c>
      <c r="I12" s="173">
        <v>46.14</v>
      </c>
      <c r="J12" s="274">
        <v>10</v>
      </c>
      <c r="K12" s="173">
        <v>39.549999999999997</v>
      </c>
      <c r="L12" s="275">
        <v>46</v>
      </c>
      <c r="M12" s="173">
        <v>47.73</v>
      </c>
      <c r="N12" s="274">
        <v>24</v>
      </c>
      <c r="O12" s="173">
        <v>60.73</v>
      </c>
      <c r="P12" s="274">
        <v>10</v>
      </c>
      <c r="Q12" s="173">
        <v>56.36</v>
      </c>
      <c r="R12" s="273">
        <v>5</v>
      </c>
      <c r="S12" s="269">
        <v>63.64</v>
      </c>
      <c r="T12" s="274">
        <v>22</v>
      </c>
      <c r="U12" s="201">
        <f t="shared" si="1"/>
        <v>53.199999999999996</v>
      </c>
      <c r="V12" s="278">
        <v>9</v>
      </c>
    </row>
    <row r="13" spans="1:22" ht="19.5" thickBot="1">
      <c r="A13" s="181">
        <v>5</v>
      </c>
      <c r="B13" s="182">
        <v>4</v>
      </c>
      <c r="C13" s="182" t="s">
        <v>18</v>
      </c>
      <c r="D13" s="172">
        <v>13</v>
      </c>
      <c r="E13" s="173">
        <v>49.38</v>
      </c>
      <c r="F13" s="274">
        <v>27</v>
      </c>
      <c r="G13" s="173">
        <v>60.62</v>
      </c>
      <c r="H13" s="274">
        <v>7</v>
      </c>
      <c r="I13" s="173">
        <v>41.35</v>
      </c>
      <c r="J13" s="274">
        <v>20</v>
      </c>
      <c r="K13" s="173">
        <v>46.54</v>
      </c>
      <c r="L13" s="274">
        <v>16</v>
      </c>
      <c r="M13" s="173">
        <v>48.31</v>
      </c>
      <c r="N13" s="274">
        <v>21</v>
      </c>
      <c r="O13" s="173">
        <v>59.38</v>
      </c>
      <c r="P13" s="274">
        <v>16</v>
      </c>
      <c r="Q13" s="173">
        <v>57.31</v>
      </c>
      <c r="R13" s="273">
        <v>2</v>
      </c>
      <c r="S13" s="269">
        <v>60</v>
      </c>
      <c r="T13" s="275">
        <v>41</v>
      </c>
      <c r="U13" s="201">
        <f t="shared" si="1"/>
        <v>52.861249999999998</v>
      </c>
      <c r="V13" s="278">
        <v>10</v>
      </c>
    </row>
    <row r="14" spans="1:22" ht="19.5" thickBot="1">
      <c r="A14" s="181">
        <v>4</v>
      </c>
      <c r="B14" s="182">
        <v>48</v>
      </c>
      <c r="C14" s="182" t="s">
        <v>68</v>
      </c>
      <c r="D14" s="172">
        <v>4</v>
      </c>
      <c r="E14" s="173">
        <v>48.5</v>
      </c>
      <c r="F14" s="274">
        <v>34</v>
      </c>
      <c r="G14" s="173">
        <v>55</v>
      </c>
      <c r="H14" s="274">
        <v>29</v>
      </c>
      <c r="I14" s="173">
        <v>36.25</v>
      </c>
      <c r="J14" s="275">
        <v>35</v>
      </c>
      <c r="K14" s="173">
        <v>45</v>
      </c>
      <c r="L14" s="274">
        <v>19</v>
      </c>
      <c r="M14" s="173">
        <v>55.38</v>
      </c>
      <c r="N14" s="273">
        <v>5</v>
      </c>
      <c r="O14" s="173">
        <v>56</v>
      </c>
      <c r="P14" s="275">
        <v>30</v>
      </c>
      <c r="Q14" s="173">
        <v>53.75</v>
      </c>
      <c r="R14" s="274">
        <v>15</v>
      </c>
      <c r="S14" s="269">
        <v>70</v>
      </c>
      <c r="T14" s="273">
        <v>3</v>
      </c>
      <c r="U14" s="201">
        <f t="shared" si="1"/>
        <v>52.484999999999999</v>
      </c>
      <c r="V14" s="278">
        <v>11</v>
      </c>
    </row>
    <row r="15" spans="1:22" ht="19.5" thickBot="1">
      <c r="A15" s="181">
        <v>1</v>
      </c>
      <c r="B15" s="182">
        <v>80</v>
      </c>
      <c r="C15" s="182" t="s">
        <v>101</v>
      </c>
      <c r="D15" s="172">
        <v>15</v>
      </c>
      <c r="E15" s="173">
        <v>48</v>
      </c>
      <c r="F15" s="274">
        <v>38</v>
      </c>
      <c r="G15" s="173">
        <v>59.6</v>
      </c>
      <c r="H15" s="274">
        <v>10</v>
      </c>
      <c r="I15" s="173">
        <v>51.33</v>
      </c>
      <c r="J15" s="273">
        <v>3</v>
      </c>
      <c r="K15" s="173">
        <v>42.67</v>
      </c>
      <c r="L15" s="275">
        <v>30</v>
      </c>
      <c r="M15" s="173">
        <v>46.03</v>
      </c>
      <c r="N15" s="274">
        <v>37</v>
      </c>
      <c r="O15" s="173">
        <v>58.13</v>
      </c>
      <c r="P15" s="274">
        <v>20</v>
      </c>
      <c r="Q15" s="173">
        <v>48.67</v>
      </c>
      <c r="R15" s="275">
        <v>42</v>
      </c>
      <c r="S15" s="269">
        <v>64</v>
      </c>
      <c r="T15" s="274">
        <v>19</v>
      </c>
      <c r="U15" s="201">
        <f t="shared" si="1"/>
        <v>52.303750000000008</v>
      </c>
      <c r="V15" s="278">
        <v>12</v>
      </c>
    </row>
    <row r="16" spans="1:22" ht="19.5" thickBot="1">
      <c r="A16" s="181">
        <v>5</v>
      </c>
      <c r="B16" s="182">
        <v>44</v>
      </c>
      <c r="C16" s="182" t="s">
        <v>63</v>
      </c>
      <c r="D16" s="172">
        <v>10</v>
      </c>
      <c r="E16" s="173">
        <v>49.2</v>
      </c>
      <c r="F16" s="274">
        <v>28</v>
      </c>
      <c r="G16" s="173">
        <v>58</v>
      </c>
      <c r="H16" s="274">
        <v>17</v>
      </c>
      <c r="I16" s="173">
        <v>44.25</v>
      </c>
      <c r="J16" s="274">
        <v>13</v>
      </c>
      <c r="K16" s="173">
        <v>47.5</v>
      </c>
      <c r="L16" s="274">
        <v>14</v>
      </c>
      <c r="M16" s="173">
        <v>44.35</v>
      </c>
      <c r="N16" s="275">
        <v>43</v>
      </c>
      <c r="O16" s="173">
        <v>61.2</v>
      </c>
      <c r="P16" s="274">
        <v>9</v>
      </c>
      <c r="Q16" s="173">
        <v>50</v>
      </c>
      <c r="R16" s="274">
        <v>27</v>
      </c>
      <c r="S16" s="269">
        <v>63.6</v>
      </c>
      <c r="T16" s="274">
        <v>23</v>
      </c>
      <c r="U16" s="201">
        <f t="shared" si="1"/>
        <v>52.262500000000003</v>
      </c>
      <c r="V16" s="278">
        <v>13</v>
      </c>
    </row>
    <row r="17" spans="1:22" ht="19.5" thickBot="1">
      <c r="A17" s="181">
        <v>5</v>
      </c>
      <c r="B17" s="182">
        <v>53</v>
      </c>
      <c r="C17" s="182" t="s">
        <v>72</v>
      </c>
      <c r="D17" s="172">
        <v>10</v>
      </c>
      <c r="E17" s="173">
        <v>51.8</v>
      </c>
      <c r="F17" s="274">
        <v>9</v>
      </c>
      <c r="G17" s="173">
        <v>60.6</v>
      </c>
      <c r="H17" s="274">
        <v>8</v>
      </c>
      <c r="I17" s="173">
        <v>40</v>
      </c>
      <c r="J17" s="274">
        <v>25</v>
      </c>
      <c r="K17" s="173">
        <v>42.5</v>
      </c>
      <c r="L17" s="275">
        <v>31</v>
      </c>
      <c r="M17" s="173">
        <v>51.1</v>
      </c>
      <c r="N17" s="274">
        <v>16</v>
      </c>
      <c r="O17" s="173">
        <v>57.2</v>
      </c>
      <c r="P17" s="274">
        <v>26</v>
      </c>
      <c r="Q17" s="173">
        <v>55.5</v>
      </c>
      <c r="R17" s="274">
        <v>8</v>
      </c>
      <c r="S17" s="269">
        <v>59.2</v>
      </c>
      <c r="T17" s="275">
        <v>47</v>
      </c>
      <c r="U17" s="201">
        <f t="shared" si="1"/>
        <v>52.237499999999997</v>
      </c>
      <c r="V17" s="278">
        <v>14</v>
      </c>
    </row>
    <row r="18" spans="1:22" ht="19.5" thickBot="1">
      <c r="A18" s="181">
        <v>1</v>
      </c>
      <c r="B18" s="182">
        <v>25</v>
      </c>
      <c r="C18" s="182" t="s">
        <v>39</v>
      </c>
      <c r="D18" s="172">
        <v>6</v>
      </c>
      <c r="E18" s="173">
        <v>44</v>
      </c>
      <c r="F18" s="275">
        <v>65</v>
      </c>
      <c r="G18" s="173">
        <v>59.33</v>
      </c>
      <c r="H18" s="274">
        <v>12</v>
      </c>
      <c r="I18" s="173">
        <v>36.25</v>
      </c>
      <c r="J18" s="275">
        <v>34</v>
      </c>
      <c r="K18" s="173">
        <v>43.33</v>
      </c>
      <c r="L18" s="275">
        <v>29</v>
      </c>
      <c r="M18" s="173">
        <v>51.92</v>
      </c>
      <c r="N18" s="274">
        <v>13</v>
      </c>
      <c r="O18" s="173">
        <v>62.67</v>
      </c>
      <c r="P18" s="273">
        <v>4</v>
      </c>
      <c r="Q18" s="173">
        <v>54.17</v>
      </c>
      <c r="R18" s="274">
        <v>12</v>
      </c>
      <c r="S18" s="269">
        <v>65.33</v>
      </c>
      <c r="T18" s="274">
        <v>11</v>
      </c>
      <c r="U18" s="201">
        <f t="shared" si="1"/>
        <v>52.125</v>
      </c>
      <c r="V18" s="278">
        <v>15</v>
      </c>
    </row>
    <row r="19" spans="1:22" ht="19.5" thickBot="1">
      <c r="A19" s="181">
        <v>5</v>
      </c>
      <c r="B19" s="182">
        <v>18</v>
      </c>
      <c r="C19" s="182" t="s">
        <v>31</v>
      </c>
      <c r="D19" s="172">
        <v>15</v>
      </c>
      <c r="E19" s="173">
        <v>52.4</v>
      </c>
      <c r="F19" s="274">
        <v>7</v>
      </c>
      <c r="G19" s="173">
        <v>55.73</v>
      </c>
      <c r="H19" s="274">
        <v>25</v>
      </c>
      <c r="I19" s="173">
        <v>33.33</v>
      </c>
      <c r="J19" s="275">
        <v>45</v>
      </c>
      <c r="K19" s="173">
        <v>56.33</v>
      </c>
      <c r="L19" s="274">
        <v>6</v>
      </c>
      <c r="M19" s="173">
        <v>47.57</v>
      </c>
      <c r="N19" s="274">
        <v>25</v>
      </c>
      <c r="O19" s="173">
        <v>55.73</v>
      </c>
      <c r="P19" s="275">
        <v>31</v>
      </c>
      <c r="Q19" s="173">
        <v>52</v>
      </c>
      <c r="R19" s="274">
        <v>21</v>
      </c>
      <c r="S19" s="269">
        <v>63.47</v>
      </c>
      <c r="T19" s="274">
        <v>26</v>
      </c>
      <c r="U19" s="201">
        <f t="shared" si="1"/>
        <v>52.069999999999993</v>
      </c>
      <c r="V19" s="278">
        <v>16</v>
      </c>
    </row>
    <row r="20" spans="1:22" ht="19.5" thickBot="1">
      <c r="A20" s="181">
        <v>1</v>
      </c>
      <c r="B20" s="182">
        <v>93</v>
      </c>
      <c r="C20" s="184" t="s">
        <v>114</v>
      </c>
      <c r="D20" s="172">
        <v>11</v>
      </c>
      <c r="E20" s="173">
        <v>47.64</v>
      </c>
      <c r="F20" s="275">
        <v>40</v>
      </c>
      <c r="G20" s="173">
        <v>57.09</v>
      </c>
      <c r="H20" s="274">
        <v>19</v>
      </c>
      <c r="I20" s="173">
        <v>41.14</v>
      </c>
      <c r="J20" s="274">
        <v>21</v>
      </c>
      <c r="K20" s="173">
        <v>47.73</v>
      </c>
      <c r="L20" s="274">
        <v>13</v>
      </c>
      <c r="M20" s="173">
        <v>46.95</v>
      </c>
      <c r="N20" s="274">
        <v>30</v>
      </c>
      <c r="O20" s="173">
        <v>60.36</v>
      </c>
      <c r="P20" s="274">
        <v>14</v>
      </c>
      <c r="Q20" s="173">
        <v>48.64</v>
      </c>
      <c r="R20" s="275">
        <v>43</v>
      </c>
      <c r="S20" s="269">
        <v>66.180000000000007</v>
      </c>
      <c r="T20" s="274">
        <v>8</v>
      </c>
      <c r="U20" s="201">
        <f t="shared" si="1"/>
        <v>51.966250000000002</v>
      </c>
      <c r="V20" s="278">
        <v>17</v>
      </c>
    </row>
    <row r="21" spans="1:22" ht="19.5" thickBot="1">
      <c r="A21" s="181">
        <v>2</v>
      </c>
      <c r="B21" s="182">
        <v>66</v>
      </c>
      <c r="C21" s="182" t="s">
        <v>86</v>
      </c>
      <c r="D21" s="172">
        <v>12</v>
      </c>
      <c r="E21" s="173">
        <v>51.666666666666664</v>
      </c>
      <c r="F21" s="274">
        <v>10</v>
      </c>
      <c r="G21" s="173">
        <v>52.169166666666662</v>
      </c>
      <c r="H21" s="275">
        <v>46</v>
      </c>
      <c r="I21" s="173">
        <v>54.164999999999999</v>
      </c>
      <c r="J21" s="273">
        <v>1</v>
      </c>
      <c r="K21" s="173">
        <v>28.747500000000002</v>
      </c>
      <c r="L21" s="272">
        <v>83</v>
      </c>
      <c r="M21" s="173">
        <v>51.372500000000002</v>
      </c>
      <c r="N21" s="274">
        <v>15</v>
      </c>
      <c r="O21" s="173">
        <v>61.667499999999997</v>
      </c>
      <c r="P21" s="274">
        <v>6</v>
      </c>
      <c r="Q21" s="173">
        <v>49.581666666666671</v>
      </c>
      <c r="R21" s="274">
        <v>32</v>
      </c>
      <c r="S21" s="269">
        <v>63.000833333333333</v>
      </c>
      <c r="T21" s="274">
        <v>28</v>
      </c>
      <c r="U21" s="201">
        <v>51.546354166666667</v>
      </c>
      <c r="V21" s="278">
        <v>18</v>
      </c>
    </row>
    <row r="22" spans="1:22" ht="19.5" thickBot="1">
      <c r="A22" s="181">
        <v>5</v>
      </c>
      <c r="B22" s="182">
        <v>3</v>
      </c>
      <c r="C22" s="182" t="s">
        <v>17</v>
      </c>
      <c r="D22" s="172">
        <v>12</v>
      </c>
      <c r="E22" s="173">
        <v>50.83</v>
      </c>
      <c r="F22" s="274">
        <v>18</v>
      </c>
      <c r="G22" s="173">
        <v>56.67</v>
      </c>
      <c r="H22" s="274">
        <v>20</v>
      </c>
      <c r="I22" s="173">
        <v>31.25</v>
      </c>
      <c r="J22" s="275">
        <v>61</v>
      </c>
      <c r="K22" s="173">
        <v>53.33</v>
      </c>
      <c r="L22" s="274">
        <v>9</v>
      </c>
      <c r="M22" s="173">
        <v>41.92</v>
      </c>
      <c r="N22" s="275">
        <v>60</v>
      </c>
      <c r="O22" s="173">
        <v>58</v>
      </c>
      <c r="P22" s="274">
        <v>22</v>
      </c>
      <c r="Q22" s="173">
        <v>53.75</v>
      </c>
      <c r="R22" s="274">
        <v>14</v>
      </c>
      <c r="S22" s="269">
        <v>65.33</v>
      </c>
      <c r="T22" s="274">
        <v>12</v>
      </c>
      <c r="U22" s="201">
        <f t="shared" ref="U22:U33" si="2">(E22+G22+I22+K22+M22+O22+Q22+S22)/8</f>
        <v>51.384999999999998</v>
      </c>
      <c r="V22" s="278">
        <v>19</v>
      </c>
    </row>
    <row r="23" spans="1:22" ht="19.5" thickBot="1">
      <c r="A23" s="181">
        <v>1</v>
      </c>
      <c r="B23" s="182">
        <v>47</v>
      </c>
      <c r="C23" s="182" t="s">
        <v>66</v>
      </c>
      <c r="D23" s="172">
        <v>8</v>
      </c>
      <c r="E23" s="173">
        <v>44</v>
      </c>
      <c r="F23" s="275">
        <v>66</v>
      </c>
      <c r="G23" s="173">
        <v>53.5</v>
      </c>
      <c r="H23" s="275">
        <v>37</v>
      </c>
      <c r="I23" s="173">
        <v>50</v>
      </c>
      <c r="J23" s="273">
        <v>5</v>
      </c>
      <c r="K23" s="173">
        <v>46.88</v>
      </c>
      <c r="L23" s="274">
        <v>15</v>
      </c>
      <c r="M23" s="173">
        <v>50.38</v>
      </c>
      <c r="N23" s="274">
        <v>18</v>
      </c>
      <c r="O23" s="173">
        <v>52.5</v>
      </c>
      <c r="P23" s="275">
        <v>52</v>
      </c>
      <c r="Q23" s="173">
        <v>46.88</v>
      </c>
      <c r="R23" s="275">
        <v>53</v>
      </c>
      <c r="S23" s="269">
        <v>64</v>
      </c>
      <c r="T23" s="274">
        <v>20</v>
      </c>
      <c r="U23" s="201">
        <f t="shared" si="2"/>
        <v>51.017499999999998</v>
      </c>
      <c r="V23" s="278">
        <v>20</v>
      </c>
    </row>
    <row r="24" spans="1:22" ht="19.5" thickBot="1">
      <c r="A24" s="181">
        <v>1</v>
      </c>
      <c r="B24" s="182">
        <v>90</v>
      </c>
      <c r="C24" s="182" t="s">
        <v>111</v>
      </c>
      <c r="D24" s="172">
        <v>20</v>
      </c>
      <c r="E24" s="173">
        <v>51.6</v>
      </c>
      <c r="F24" s="274">
        <v>11</v>
      </c>
      <c r="G24" s="173">
        <v>54.4</v>
      </c>
      <c r="H24" s="274">
        <v>31</v>
      </c>
      <c r="I24" s="173">
        <v>35.25</v>
      </c>
      <c r="J24" s="275">
        <v>38</v>
      </c>
      <c r="K24" s="173">
        <v>40.5</v>
      </c>
      <c r="L24" s="275">
        <v>40</v>
      </c>
      <c r="M24" s="173">
        <v>52.83</v>
      </c>
      <c r="N24" s="274">
        <v>10</v>
      </c>
      <c r="O24" s="173">
        <v>59.2</v>
      </c>
      <c r="P24" s="274">
        <v>17</v>
      </c>
      <c r="Q24" s="173">
        <v>50.75</v>
      </c>
      <c r="R24" s="274">
        <v>26</v>
      </c>
      <c r="S24" s="269">
        <v>63.2</v>
      </c>
      <c r="T24" s="274">
        <v>27</v>
      </c>
      <c r="U24" s="201">
        <f t="shared" si="2"/>
        <v>50.966249999999995</v>
      </c>
      <c r="V24" s="278">
        <v>21</v>
      </c>
    </row>
    <row r="25" spans="1:22" ht="19.5" thickBot="1">
      <c r="A25" s="181">
        <v>1</v>
      </c>
      <c r="B25" s="182">
        <v>38</v>
      </c>
      <c r="C25" s="182" t="s">
        <v>56</v>
      </c>
      <c r="D25" s="172">
        <v>14</v>
      </c>
      <c r="E25" s="173">
        <v>50</v>
      </c>
      <c r="F25" s="274">
        <v>22</v>
      </c>
      <c r="G25" s="173">
        <v>53.43</v>
      </c>
      <c r="H25" s="275">
        <v>38</v>
      </c>
      <c r="I25" s="173">
        <v>28.75</v>
      </c>
      <c r="J25" s="275">
        <v>71</v>
      </c>
      <c r="K25" s="173">
        <v>45.71</v>
      </c>
      <c r="L25" s="274">
        <v>17</v>
      </c>
      <c r="M25" s="173">
        <v>52.89</v>
      </c>
      <c r="N25" s="274">
        <v>9</v>
      </c>
      <c r="O25" s="173">
        <v>57.43</v>
      </c>
      <c r="P25" s="274">
        <v>25</v>
      </c>
      <c r="Q25" s="173">
        <v>57.14</v>
      </c>
      <c r="R25" s="273">
        <v>3</v>
      </c>
      <c r="S25" s="269">
        <v>61.71</v>
      </c>
      <c r="T25" s="274">
        <v>33</v>
      </c>
      <c r="U25" s="201">
        <f t="shared" si="2"/>
        <v>50.8825</v>
      </c>
      <c r="V25" s="278">
        <v>22</v>
      </c>
    </row>
    <row r="26" spans="1:22" ht="19.5" thickBot="1">
      <c r="A26" s="181">
        <v>4</v>
      </c>
      <c r="B26" s="182">
        <v>73</v>
      </c>
      <c r="C26" s="182" t="s">
        <v>93</v>
      </c>
      <c r="D26" s="172">
        <v>8</v>
      </c>
      <c r="E26" s="173">
        <v>48.5</v>
      </c>
      <c r="F26" s="274">
        <v>35</v>
      </c>
      <c r="G26" s="173">
        <v>46.75</v>
      </c>
      <c r="H26" s="275">
        <v>68</v>
      </c>
      <c r="I26" s="173">
        <v>38.75</v>
      </c>
      <c r="J26" s="275">
        <v>28</v>
      </c>
      <c r="K26" s="173">
        <v>60.63</v>
      </c>
      <c r="L26" s="273">
        <v>2</v>
      </c>
      <c r="M26" s="173">
        <v>40.75</v>
      </c>
      <c r="N26" s="275">
        <v>64</v>
      </c>
      <c r="O26" s="173">
        <v>53</v>
      </c>
      <c r="P26" s="275">
        <v>49</v>
      </c>
      <c r="Q26" s="173">
        <v>51.88</v>
      </c>
      <c r="R26" s="274">
        <v>23</v>
      </c>
      <c r="S26" s="269">
        <v>66.5</v>
      </c>
      <c r="T26" s="274">
        <v>7</v>
      </c>
      <c r="U26" s="201">
        <f t="shared" si="2"/>
        <v>50.844999999999999</v>
      </c>
      <c r="V26" s="278">
        <v>23</v>
      </c>
    </row>
    <row r="27" spans="1:22" ht="19.5" thickBot="1">
      <c r="A27" s="181">
        <v>5</v>
      </c>
      <c r="B27" s="182">
        <v>33</v>
      </c>
      <c r="C27" s="182" t="s">
        <v>51</v>
      </c>
      <c r="D27" s="172">
        <v>8</v>
      </c>
      <c r="E27" s="173">
        <v>49.75</v>
      </c>
      <c r="F27" s="274">
        <v>23</v>
      </c>
      <c r="G27" s="173">
        <v>58</v>
      </c>
      <c r="H27" s="274">
        <v>16</v>
      </c>
      <c r="I27" s="173">
        <v>40.94</v>
      </c>
      <c r="J27" s="274">
        <v>22</v>
      </c>
      <c r="K27" s="173">
        <v>35.630000000000003</v>
      </c>
      <c r="L27" s="275">
        <v>62</v>
      </c>
      <c r="M27" s="173">
        <v>46.38</v>
      </c>
      <c r="N27" s="274">
        <v>33</v>
      </c>
      <c r="O27" s="173">
        <v>56.5</v>
      </c>
      <c r="P27" s="274">
        <v>28</v>
      </c>
      <c r="Q27" s="173">
        <v>52.5</v>
      </c>
      <c r="R27" s="274">
        <v>19</v>
      </c>
      <c r="S27" s="269">
        <v>65.5</v>
      </c>
      <c r="T27" s="274">
        <v>10</v>
      </c>
      <c r="U27" s="201">
        <f t="shared" si="2"/>
        <v>50.65</v>
      </c>
      <c r="V27" s="278">
        <v>24</v>
      </c>
    </row>
    <row r="28" spans="1:22" ht="19.5" thickBot="1">
      <c r="A28" s="181">
        <v>5</v>
      </c>
      <c r="B28" s="182">
        <v>67</v>
      </c>
      <c r="C28" s="182" t="s">
        <v>87</v>
      </c>
      <c r="D28" s="172">
        <v>16</v>
      </c>
      <c r="E28" s="173">
        <v>48.75</v>
      </c>
      <c r="F28" s="274">
        <v>32</v>
      </c>
      <c r="G28" s="173">
        <v>56.5</v>
      </c>
      <c r="H28" s="274">
        <v>21</v>
      </c>
      <c r="I28" s="173">
        <v>37.19</v>
      </c>
      <c r="J28" s="275">
        <v>31</v>
      </c>
      <c r="K28" s="173">
        <v>44.69</v>
      </c>
      <c r="L28" s="274">
        <v>22</v>
      </c>
      <c r="M28" s="173">
        <v>46.47</v>
      </c>
      <c r="N28" s="274">
        <v>32</v>
      </c>
      <c r="O28" s="173">
        <v>58.25</v>
      </c>
      <c r="P28" s="274">
        <v>19</v>
      </c>
      <c r="Q28" s="173">
        <v>51.88</v>
      </c>
      <c r="R28" s="274">
        <v>22</v>
      </c>
      <c r="S28" s="269">
        <v>60.25</v>
      </c>
      <c r="T28" s="274">
        <v>40</v>
      </c>
      <c r="U28" s="201">
        <f t="shared" si="2"/>
        <v>50.497500000000002</v>
      </c>
      <c r="V28" s="278">
        <v>25</v>
      </c>
    </row>
    <row r="29" spans="1:22" ht="19.5" thickBot="1">
      <c r="A29" s="181">
        <v>5</v>
      </c>
      <c r="B29" s="182">
        <v>91</v>
      </c>
      <c r="C29" s="182" t="s">
        <v>112</v>
      </c>
      <c r="D29" s="172">
        <v>19</v>
      </c>
      <c r="E29" s="173">
        <v>48.84</v>
      </c>
      <c r="F29" s="274">
        <v>30</v>
      </c>
      <c r="G29" s="173">
        <v>53.37</v>
      </c>
      <c r="H29" s="275">
        <v>40</v>
      </c>
      <c r="I29" s="173">
        <v>45.26</v>
      </c>
      <c r="J29" s="274">
        <v>12</v>
      </c>
      <c r="K29" s="173">
        <v>49.74</v>
      </c>
      <c r="L29" s="274">
        <v>11</v>
      </c>
      <c r="M29" s="173">
        <v>45.16</v>
      </c>
      <c r="N29" s="275">
        <v>40</v>
      </c>
      <c r="O29" s="173">
        <v>54.11</v>
      </c>
      <c r="P29" s="275">
        <v>44</v>
      </c>
      <c r="Q29" s="173">
        <v>48.42</v>
      </c>
      <c r="R29" s="275">
        <v>45</v>
      </c>
      <c r="S29" s="269">
        <v>57.68</v>
      </c>
      <c r="T29" s="275">
        <v>53</v>
      </c>
      <c r="U29" s="201">
        <f t="shared" si="2"/>
        <v>50.322500000000005</v>
      </c>
      <c r="V29" s="278">
        <v>26</v>
      </c>
    </row>
    <row r="30" spans="1:22" ht="19.5" thickBot="1">
      <c r="A30" s="181">
        <v>3</v>
      </c>
      <c r="B30" s="182">
        <v>6</v>
      </c>
      <c r="C30" s="182" t="s">
        <v>20</v>
      </c>
      <c r="D30" s="172">
        <v>22</v>
      </c>
      <c r="E30" s="173">
        <v>51.45</v>
      </c>
      <c r="F30" s="274">
        <v>13</v>
      </c>
      <c r="G30" s="173">
        <v>55.82</v>
      </c>
      <c r="H30" s="274">
        <v>24</v>
      </c>
      <c r="I30" s="173">
        <v>43.18</v>
      </c>
      <c r="J30" s="274">
        <v>16</v>
      </c>
      <c r="K30" s="173">
        <v>34.32</v>
      </c>
      <c r="L30" s="275">
        <v>68</v>
      </c>
      <c r="M30" s="173">
        <v>46.3</v>
      </c>
      <c r="N30" s="274">
        <v>36</v>
      </c>
      <c r="O30" s="173">
        <v>55.64</v>
      </c>
      <c r="P30" s="275">
        <v>32</v>
      </c>
      <c r="Q30" s="173">
        <v>52.05</v>
      </c>
      <c r="R30" s="274">
        <v>20</v>
      </c>
      <c r="S30" s="269">
        <v>63.82</v>
      </c>
      <c r="T30" s="274">
        <v>21</v>
      </c>
      <c r="U30" s="201">
        <f t="shared" si="2"/>
        <v>50.322499999999998</v>
      </c>
      <c r="V30" s="278">
        <v>27</v>
      </c>
    </row>
    <row r="31" spans="1:22" ht="19.5" thickBot="1">
      <c r="A31" s="181">
        <v>2</v>
      </c>
      <c r="B31" s="182">
        <v>99</v>
      </c>
      <c r="C31" s="182" t="s">
        <v>119</v>
      </c>
      <c r="D31" s="172">
        <v>16</v>
      </c>
      <c r="E31" s="173">
        <v>45.75</v>
      </c>
      <c r="F31" s="275">
        <v>50</v>
      </c>
      <c r="G31" s="173">
        <v>58.25</v>
      </c>
      <c r="H31" s="274">
        <v>15</v>
      </c>
      <c r="I31" s="173">
        <v>36.880000000000003</v>
      </c>
      <c r="J31" s="275">
        <v>33</v>
      </c>
      <c r="K31" s="173">
        <v>44.06</v>
      </c>
      <c r="L31" s="274">
        <v>25</v>
      </c>
      <c r="M31" s="173">
        <v>48.22</v>
      </c>
      <c r="N31" s="274">
        <v>23</v>
      </c>
      <c r="O31" s="173">
        <v>53.25</v>
      </c>
      <c r="P31" s="275">
        <v>48</v>
      </c>
      <c r="Q31" s="173">
        <v>49.06</v>
      </c>
      <c r="R31" s="275">
        <v>36</v>
      </c>
      <c r="S31" s="269">
        <v>65.25</v>
      </c>
      <c r="T31" s="274">
        <v>13</v>
      </c>
      <c r="U31" s="201">
        <f t="shared" si="2"/>
        <v>50.089999999999996</v>
      </c>
      <c r="V31" s="278">
        <v>28</v>
      </c>
    </row>
    <row r="32" spans="1:22" ht="19.5" thickBot="1">
      <c r="A32" s="181">
        <v>5</v>
      </c>
      <c r="B32" s="182">
        <v>83</v>
      </c>
      <c r="C32" s="182" t="s">
        <v>104</v>
      </c>
      <c r="D32" s="172">
        <v>7</v>
      </c>
      <c r="E32" s="173">
        <v>45.43</v>
      </c>
      <c r="F32" s="275">
        <v>54</v>
      </c>
      <c r="G32" s="173">
        <v>55.71</v>
      </c>
      <c r="H32" s="274">
        <v>27</v>
      </c>
      <c r="I32" s="173">
        <v>37.86</v>
      </c>
      <c r="J32" s="275">
        <v>29</v>
      </c>
      <c r="K32" s="173">
        <v>42.14</v>
      </c>
      <c r="L32" s="275">
        <v>33</v>
      </c>
      <c r="M32" s="173">
        <v>45.29</v>
      </c>
      <c r="N32" s="275">
        <v>39</v>
      </c>
      <c r="O32" s="173">
        <v>60.57</v>
      </c>
      <c r="P32" s="274">
        <v>11</v>
      </c>
      <c r="Q32" s="173">
        <v>48.57</v>
      </c>
      <c r="R32" s="275">
        <v>44</v>
      </c>
      <c r="S32" s="269">
        <v>65.14</v>
      </c>
      <c r="T32" s="274">
        <v>15</v>
      </c>
      <c r="U32" s="201">
        <f t="shared" si="2"/>
        <v>50.088749999999997</v>
      </c>
      <c r="V32" s="278">
        <v>29</v>
      </c>
    </row>
    <row r="33" spans="1:22" ht="19.5" thickBot="1">
      <c r="A33" s="181">
        <v>4</v>
      </c>
      <c r="B33" s="182">
        <v>30</v>
      </c>
      <c r="C33" s="182" t="s">
        <v>47</v>
      </c>
      <c r="D33" s="172">
        <v>22</v>
      </c>
      <c r="E33" s="173">
        <v>48.82</v>
      </c>
      <c r="F33" s="274">
        <v>31</v>
      </c>
      <c r="G33" s="173">
        <v>51.82</v>
      </c>
      <c r="H33" s="275">
        <v>50</v>
      </c>
      <c r="I33" s="173">
        <v>41.82</v>
      </c>
      <c r="J33" s="274">
        <v>19</v>
      </c>
      <c r="K33" s="173">
        <v>41.36</v>
      </c>
      <c r="L33" s="275">
        <v>36</v>
      </c>
      <c r="M33" s="173">
        <v>51.43</v>
      </c>
      <c r="N33" s="274">
        <v>14</v>
      </c>
      <c r="O33" s="173">
        <v>54.36</v>
      </c>
      <c r="P33" s="275">
        <v>42</v>
      </c>
      <c r="Q33" s="173">
        <v>52.73</v>
      </c>
      <c r="R33" s="274">
        <v>18</v>
      </c>
      <c r="S33" s="269">
        <v>57.82</v>
      </c>
      <c r="T33" s="275">
        <v>51</v>
      </c>
      <c r="U33" s="201">
        <f t="shared" si="2"/>
        <v>50.02</v>
      </c>
      <c r="V33" s="278">
        <v>30</v>
      </c>
    </row>
    <row r="34" spans="1:22" ht="19.5" thickBot="1">
      <c r="A34" s="181">
        <v>6</v>
      </c>
      <c r="B34" s="182">
        <v>98</v>
      </c>
      <c r="C34" s="182" t="s">
        <v>118</v>
      </c>
      <c r="D34" s="172">
        <v>17</v>
      </c>
      <c r="E34" s="173">
        <v>48.467058823529413</v>
      </c>
      <c r="F34" s="274">
        <v>36</v>
      </c>
      <c r="G34" s="173">
        <v>58.702352941176471</v>
      </c>
      <c r="H34" s="274">
        <v>14</v>
      </c>
      <c r="I34" s="173">
        <v>36.032941176470587</v>
      </c>
      <c r="J34" s="275">
        <v>37</v>
      </c>
      <c r="K34" s="173">
        <v>36.174117647058829</v>
      </c>
      <c r="L34" s="275">
        <v>58</v>
      </c>
      <c r="M34" s="173">
        <v>43.79529411764706</v>
      </c>
      <c r="N34" s="275">
        <v>47</v>
      </c>
      <c r="O34" s="173">
        <v>60.236470588235292</v>
      </c>
      <c r="P34" s="274">
        <v>15</v>
      </c>
      <c r="Q34" s="173">
        <v>55.292941176470592</v>
      </c>
      <c r="R34" s="274">
        <v>9</v>
      </c>
      <c r="S34" s="269">
        <v>61.410588235294121</v>
      </c>
      <c r="T34" s="274">
        <v>36</v>
      </c>
      <c r="U34" s="201">
        <v>50.013970588235303</v>
      </c>
      <c r="V34" s="278">
        <v>31</v>
      </c>
    </row>
    <row r="35" spans="1:22" ht="19.5" thickBot="1">
      <c r="A35" s="181">
        <v>4</v>
      </c>
      <c r="B35" s="182">
        <v>34</v>
      </c>
      <c r="C35" s="182" t="s">
        <v>52</v>
      </c>
      <c r="D35" s="172">
        <v>4</v>
      </c>
      <c r="E35" s="173">
        <v>51</v>
      </c>
      <c r="F35" s="274">
        <v>15</v>
      </c>
      <c r="G35" s="173">
        <v>53</v>
      </c>
      <c r="H35" s="275">
        <v>43</v>
      </c>
      <c r="I35" s="173">
        <v>34.380000000000003</v>
      </c>
      <c r="J35" s="275">
        <v>41</v>
      </c>
      <c r="K35" s="173">
        <v>43.75</v>
      </c>
      <c r="L35" s="275">
        <v>27</v>
      </c>
      <c r="M35" s="173">
        <v>56</v>
      </c>
      <c r="N35" s="273">
        <v>4</v>
      </c>
      <c r="O35" s="173">
        <v>52</v>
      </c>
      <c r="P35" s="275">
        <v>54</v>
      </c>
      <c r="Q35" s="173">
        <v>42.5</v>
      </c>
      <c r="R35" s="275">
        <v>73</v>
      </c>
      <c r="S35" s="269">
        <v>65</v>
      </c>
      <c r="T35" s="274">
        <v>16</v>
      </c>
      <c r="U35" s="201">
        <f t="shared" ref="U35:U43" si="3">(E35+G35+I35+K35+M35+O35+Q35+S35)/8</f>
        <v>49.703749999999999</v>
      </c>
      <c r="V35" s="278">
        <v>32</v>
      </c>
    </row>
    <row r="36" spans="1:22" ht="19.5" thickBot="1">
      <c r="A36" s="181">
        <v>4</v>
      </c>
      <c r="B36" s="182">
        <v>84</v>
      </c>
      <c r="C36" s="182" t="s">
        <v>105</v>
      </c>
      <c r="D36" s="172">
        <v>4</v>
      </c>
      <c r="E36" s="173">
        <v>55</v>
      </c>
      <c r="F36" s="273">
        <v>2</v>
      </c>
      <c r="G36" s="173">
        <v>56</v>
      </c>
      <c r="H36" s="274">
        <v>22</v>
      </c>
      <c r="I36" s="173">
        <v>28.13</v>
      </c>
      <c r="J36" s="275">
        <v>72</v>
      </c>
      <c r="K36" s="173">
        <v>40</v>
      </c>
      <c r="L36" s="275">
        <v>45</v>
      </c>
      <c r="M36" s="173">
        <v>48.63</v>
      </c>
      <c r="N36" s="274">
        <v>19</v>
      </c>
      <c r="O36" s="173">
        <v>59</v>
      </c>
      <c r="P36" s="274">
        <v>18</v>
      </c>
      <c r="Q36" s="173">
        <v>50</v>
      </c>
      <c r="R36" s="274">
        <v>28</v>
      </c>
      <c r="S36" s="269">
        <v>60</v>
      </c>
      <c r="T36" s="275">
        <v>42</v>
      </c>
      <c r="U36" s="201">
        <f t="shared" si="3"/>
        <v>49.594999999999999</v>
      </c>
      <c r="V36" s="278">
        <v>33</v>
      </c>
    </row>
    <row r="37" spans="1:22" ht="19.5" thickBot="1">
      <c r="A37" s="181">
        <v>3</v>
      </c>
      <c r="B37" s="182">
        <v>32</v>
      </c>
      <c r="C37" s="182" t="s">
        <v>50</v>
      </c>
      <c r="D37" s="172">
        <v>10</v>
      </c>
      <c r="E37" s="173">
        <v>50.2</v>
      </c>
      <c r="F37" s="274">
        <v>20</v>
      </c>
      <c r="G37" s="173">
        <v>67.8</v>
      </c>
      <c r="H37" s="273">
        <v>1</v>
      </c>
      <c r="I37" s="173">
        <v>32</v>
      </c>
      <c r="J37" s="275">
        <v>54</v>
      </c>
      <c r="K37" s="173">
        <v>37</v>
      </c>
      <c r="L37" s="275">
        <v>56</v>
      </c>
      <c r="M37" s="173">
        <v>42.75</v>
      </c>
      <c r="N37" s="275">
        <v>55</v>
      </c>
      <c r="O37" s="173">
        <v>55.2</v>
      </c>
      <c r="P37" s="275">
        <v>36</v>
      </c>
      <c r="Q37" s="173">
        <v>47</v>
      </c>
      <c r="R37" s="275">
        <v>52</v>
      </c>
      <c r="S37" s="269">
        <v>63.6</v>
      </c>
      <c r="T37" s="274">
        <v>24</v>
      </c>
      <c r="U37" s="201">
        <f t="shared" si="3"/>
        <v>49.443750000000001</v>
      </c>
      <c r="V37" s="279">
        <v>34</v>
      </c>
    </row>
    <row r="38" spans="1:22" ht="19.5" thickBot="1">
      <c r="A38" s="181">
        <v>2</v>
      </c>
      <c r="B38" s="182">
        <v>62</v>
      </c>
      <c r="C38" s="182" t="s">
        <v>82</v>
      </c>
      <c r="D38" s="172">
        <v>14</v>
      </c>
      <c r="E38" s="173">
        <v>53.29</v>
      </c>
      <c r="F38" s="273">
        <v>5</v>
      </c>
      <c r="G38" s="173">
        <v>55.71</v>
      </c>
      <c r="H38" s="274">
        <v>26</v>
      </c>
      <c r="I38" s="173">
        <v>38.75</v>
      </c>
      <c r="J38" s="275">
        <v>27</v>
      </c>
      <c r="K38" s="173">
        <v>31.43</v>
      </c>
      <c r="L38" s="275">
        <v>78</v>
      </c>
      <c r="M38" s="173">
        <v>44.71</v>
      </c>
      <c r="N38" s="275">
        <v>42</v>
      </c>
      <c r="O38" s="173">
        <v>57.71</v>
      </c>
      <c r="P38" s="274">
        <v>24</v>
      </c>
      <c r="Q38" s="173">
        <v>51.07</v>
      </c>
      <c r="R38" s="274">
        <v>25</v>
      </c>
      <c r="S38" s="269">
        <v>61.71</v>
      </c>
      <c r="T38" s="274">
        <v>34</v>
      </c>
      <c r="U38" s="201">
        <f t="shared" si="3"/>
        <v>49.297499999999999</v>
      </c>
      <c r="V38" s="279">
        <v>35</v>
      </c>
    </row>
    <row r="39" spans="1:22" ht="19.5" thickBot="1">
      <c r="A39" s="181">
        <v>1</v>
      </c>
      <c r="B39" s="182">
        <v>81</v>
      </c>
      <c r="C39" s="182" t="s">
        <v>102</v>
      </c>
      <c r="D39" s="172">
        <v>15</v>
      </c>
      <c r="E39" s="173">
        <v>45.33</v>
      </c>
      <c r="F39" s="275">
        <v>56</v>
      </c>
      <c r="G39" s="173">
        <v>53.33</v>
      </c>
      <c r="H39" s="275">
        <v>41</v>
      </c>
      <c r="I39" s="173">
        <v>46.5</v>
      </c>
      <c r="J39" s="274">
        <v>9</v>
      </c>
      <c r="K39" s="173">
        <v>37</v>
      </c>
      <c r="L39" s="275">
        <v>54</v>
      </c>
      <c r="M39" s="173">
        <v>48.53</v>
      </c>
      <c r="N39" s="274">
        <v>20</v>
      </c>
      <c r="O39" s="173">
        <v>52.8</v>
      </c>
      <c r="P39" s="275">
        <v>50</v>
      </c>
      <c r="Q39" s="173">
        <v>45</v>
      </c>
      <c r="R39" s="275">
        <v>63</v>
      </c>
      <c r="S39" s="269">
        <v>62.67</v>
      </c>
      <c r="T39" s="274">
        <v>31</v>
      </c>
      <c r="U39" s="201">
        <f t="shared" si="3"/>
        <v>48.895000000000003</v>
      </c>
      <c r="V39" s="279">
        <v>36</v>
      </c>
    </row>
    <row r="40" spans="1:22" ht="19.5" thickBot="1">
      <c r="A40" s="181">
        <v>6</v>
      </c>
      <c r="B40" s="182">
        <v>88</v>
      </c>
      <c r="C40" s="182" t="s">
        <v>109</v>
      </c>
      <c r="D40" s="172">
        <v>8</v>
      </c>
      <c r="E40" s="173">
        <v>53.5</v>
      </c>
      <c r="F40" s="273">
        <v>4</v>
      </c>
      <c r="G40" s="173">
        <v>53.75</v>
      </c>
      <c r="H40" s="275">
        <v>36</v>
      </c>
      <c r="I40" s="173">
        <v>30</v>
      </c>
      <c r="J40" s="275">
        <v>66</v>
      </c>
      <c r="K40" s="173">
        <v>37.5</v>
      </c>
      <c r="L40" s="275">
        <v>52</v>
      </c>
      <c r="M40" s="173">
        <v>47</v>
      </c>
      <c r="N40" s="274">
        <v>29</v>
      </c>
      <c r="O40" s="173">
        <v>57</v>
      </c>
      <c r="P40" s="274">
        <v>27</v>
      </c>
      <c r="Q40" s="173">
        <v>48.75</v>
      </c>
      <c r="R40" s="275">
        <v>41</v>
      </c>
      <c r="S40" s="269">
        <v>63</v>
      </c>
      <c r="T40" s="274">
        <v>29</v>
      </c>
      <c r="U40" s="201">
        <f t="shared" si="3"/>
        <v>48.8125</v>
      </c>
      <c r="V40" s="279">
        <v>37</v>
      </c>
    </row>
    <row r="41" spans="1:22" ht="19.5" thickBot="1">
      <c r="A41" s="181">
        <v>2</v>
      </c>
      <c r="B41" s="182">
        <v>20</v>
      </c>
      <c r="C41" s="182" t="s">
        <v>34</v>
      </c>
      <c r="D41" s="172">
        <v>1</v>
      </c>
      <c r="E41" s="173">
        <v>48</v>
      </c>
      <c r="F41" s="274">
        <v>37</v>
      </c>
      <c r="G41" s="173">
        <v>52</v>
      </c>
      <c r="H41" s="275">
        <v>49</v>
      </c>
      <c r="I41" s="173">
        <v>40</v>
      </c>
      <c r="J41" s="274">
        <v>26</v>
      </c>
      <c r="K41" s="173">
        <v>40</v>
      </c>
      <c r="L41" s="275">
        <v>42</v>
      </c>
      <c r="M41" s="173">
        <v>45</v>
      </c>
      <c r="N41" s="275">
        <v>41</v>
      </c>
      <c r="O41" s="173">
        <v>44</v>
      </c>
      <c r="P41" s="272">
        <v>83</v>
      </c>
      <c r="Q41" s="173">
        <v>55</v>
      </c>
      <c r="R41" s="274">
        <v>10</v>
      </c>
      <c r="S41" s="269">
        <v>64</v>
      </c>
      <c r="T41" s="274">
        <v>17</v>
      </c>
      <c r="U41" s="201">
        <f t="shared" si="3"/>
        <v>48.5</v>
      </c>
      <c r="V41" s="279">
        <v>38</v>
      </c>
    </row>
    <row r="42" spans="1:22" ht="19.5" thickBot="1">
      <c r="A42" s="181">
        <v>5</v>
      </c>
      <c r="B42" s="182">
        <v>55</v>
      </c>
      <c r="C42" s="182" t="s">
        <v>74</v>
      </c>
      <c r="D42" s="172">
        <v>15</v>
      </c>
      <c r="E42" s="173">
        <v>46.53</v>
      </c>
      <c r="F42" s="275">
        <v>44</v>
      </c>
      <c r="G42" s="173">
        <v>50.93</v>
      </c>
      <c r="H42" s="275">
        <v>53</v>
      </c>
      <c r="I42" s="173">
        <v>30.83</v>
      </c>
      <c r="J42" s="275">
        <v>64</v>
      </c>
      <c r="K42" s="173">
        <v>42</v>
      </c>
      <c r="L42" s="275">
        <v>34</v>
      </c>
      <c r="M42" s="173">
        <v>46.3</v>
      </c>
      <c r="N42" s="274">
        <v>35</v>
      </c>
      <c r="O42" s="173">
        <v>60.53</v>
      </c>
      <c r="P42" s="274">
        <v>12</v>
      </c>
      <c r="Q42" s="173">
        <v>49</v>
      </c>
      <c r="R42" s="275">
        <v>38</v>
      </c>
      <c r="S42" s="269">
        <v>60.27</v>
      </c>
      <c r="T42" s="274">
        <v>39</v>
      </c>
      <c r="U42" s="201">
        <f t="shared" si="3"/>
        <v>48.298749999999998</v>
      </c>
      <c r="V42" s="279">
        <v>39</v>
      </c>
    </row>
    <row r="43" spans="1:22" ht="19.5" thickBot="1">
      <c r="A43" s="181">
        <v>5</v>
      </c>
      <c r="B43" s="182">
        <v>54</v>
      </c>
      <c r="C43" s="182" t="s">
        <v>73</v>
      </c>
      <c r="D43" s="172">
        <v>5</v>
      </c>
      <c r="E43" s="173">
        <v>42.4</v>
      </c>
      <c r="F43" s="275">
        <v>71</v>
      </c>
      <c r="G43" s="173">
        <v>58.8</v>
      </c>
      <c r="H43" s="274">
        <v>13</v>
      </c>
      <c r="I43" s="173">
        <v>35</v>
      </c>
      <c r="J43" s="275">
        <v>39</v>
      </c>
      <c r="K43" s="173">
        <v>36</v>
      </c>
      <c r="L43" s="275">
        <v>59</v>
      </c>
      <c r="M43" s="173">
        <v>44.1</v>
      </c>
      <c r="N43" s="275">
        <v>45</v>
      </c>
      <c r="O43" s="173">
        <v>64</v>
      </c>
      <c r="P43" s="273">
        <v>2</v>
      </c>
      <c r="Q43" s="173">
        <v>49</v>
      </c>
      <c r="R43" s="275">
        <v>37</v>
      </c>
      <c r="S43" s="269">
        <v>56.8</v>
      </c>
      <c r="T43" s="275">
        <v>57</v>
      </c>
      <c r="U43" s="201">
        <f t="shared" si="3"/>
        <v>48.262499999999996</v>
      </c>
      <c r="V43" s="279">
        <v>40</v>
      </c>
    </row>
    <row r="44" spans="1:22" ht="19.5" thickBot="1">
      <c r="A44" s="181">
        <v>2</v>
      </c>
      <c r="B44" s="182">
        <v>5</v>
      </c>
      <c r="C44" s="182" t="s">
        <v>19</v>
      </c>
      <c r="D44" s="172">
        <v>19</v>
      </c>
      <c r="E44" s="173">
        <v>45.792631578947372</v>
      </c>
      <c r="F44" s="275">
        <v>48</v>
      </c>
      <c r="G44" s="173">
        <v>49.576842105263161</v>
      </c>
      <c r="H44" s="275">
        <v>60</v>
      </c>
      <c r="I44" s="173">
        <v>48.55263157894737</v>
      </c>
      <c r="J44" s="274">
        <v>7</v>
      </c>
      <c r="K44" s="173">
        <v>32.368421052631582</v>
      </c>
      <c r="L44" s="275">
        <v>75</v>
      </c>
      <c r="M44" s="173">
        <v>42.31894736842105</v>
      </c>
      <c r="N44" s="275">
        <v>56</v>
      </c>
      <c r="O44" s="173">
        <v>58.102105263157895</v>
      </c>
      <c r="P44" s="274">
        <v>21</v>
      </c>
      <c r="Q44" s="173">
        <v>47.108421052631584</v>
      </c>
      <c r="R44" s="275">
        <v>51</v>
      </c>
      <c r="S44" s="269">
        <v>59.792631578947365</v>
      </c>
      <c r="T44" s="275">
        <v>44</v>
      </c>
      <c r="U44" s="173">
        <v>47.951578947368418</v>
      </c>
      <c r="V44" s="279">
        <v>41</v>
      </c>
    </row>
    <row r="45" spans="1:22" ht="19.5" thickBot="1">
      <c r="A45" s="181">
        <v>3</v>
      </c>
      <c r="B45" s="182">
        <v>13</v>
      </c>
      <c r="C45" s="182" t="s">
        <v>26</v>
      </c>
      <c r="D45" s="172">
        <v>20</v>
      </c>
      <c r="E45" s="173">
        <v>44.799500000000002</v>
      </c>
      <c r="F45" s="275">
        <v>60</v>
      </c>
      <c r="G45" s="173">
        <v>53.3035</v>
      </c>
      <c r="H45" s="275">
        <v>42</v>
      </c>
      <c r="I45" s="173">
        <v>31.999500000000001</v>
      </c>
      <c r="J45" s="275">
        <v>55</v>
      </c>
      <c r="K45" s="173">
        <v>37.996500000000005</v>
      </c>
      <c r="L45" s="275">
        <v>51</v>
      </c>
      <c r="M45" s="173">
        <v>47.499499999999998</v>
      </c>
      <c r="N45" s="274">
        <v>26</v>
      </c>
      <c r="O45" s="173">
        <v>56.1965</v>
      </c>
      <c r="P45" s="274">
        <v>29</v>
      </c>
      <c r="Q45" s="173">
        <v>49.503</v>
      </c>
      <c r="R45" s="274">
        <v>33</v>
      </c>
      <c r="S45" s="269">
        <v>59.403499999999994</v>
      </c>
      <c r="T45" s="275">
        <v>45</v>
      </c>
      <c r="U45" s="201">
        <v>47.587687500000001</v>
      </c>
      <c r="V45" s="279">
        <v>42</v>
      </c>
    </row>
    <row r="46" spans="1:22" ht="19.5" thickBot="1">
      <c r="A46" s="181">
        <v>6</v>
      </c>
      <c r="B46" s="182">
        <v>94</v>
      </c>
      <c r="C46" s="182" t="s">
        <v>115</v>
      </c>
      <c r="D46" s="172">
        <v>8</v>
      </c>
      <c r="E46" s="173">
        <v>51.5</v>
      </c>
      <c r="F46" s="274">
        <v>12</v>
      </c>
      <c r="G46" s="173">
        <v>56</v>
      </c>
      <c r="H46" s="274">
        <v>23</v>
      </c>
      <c r="I46" s="173">
        <v>25.94</v>
      </c>
      <c r="J46" s="275">
        <v>79</v>
      </c>
      <c r="K46" s="173">
        <v>34.380000000000003</v>
      </c>
      <c r="L46" s="275">
        <v>67</v>
      </c>
      <c r="M46" s="173">
        <v>43.25</v>
      </c>
      <c r="N46" s="275">
        <v>49</v>
      </c>
      <c r="O46" s="173">
        <v>52.5</v>
      </c>
      <c r="P46" s="275">
        <v>53</v>
      </c>
      <c r="Q46" s="173">
        <v>53.13</v>
      </c>
      <c r="R46" s="274">
        <v>17</v>
      </c>
      <c r="S46" s="269">
        <v>64</v>
      </c>
      <c r="T46" s="274">
        <v>18</v>
      </c>
      <c r="U46" s="201">
        <f t="shared" ref="U46:U58" si="4">(E46+G46+I46+K46+M46+O46+Q46+S46)/8</f>
        <v>47.587499999999999</v>
      </c>
      <c r="V46" s="279">
        <v>43</v>
      </c>
    </row>
    <row r="47" spans="1:22" ht="19.5" thickBot="1">
      <c r="A47" s="181">
        <v>5</v>
      </c>
      <c r="B47" s="182">
        <v>17</v>
      </c>
      <c r="C47" s="182" t="s">
        <v>32</v>
      </c>
      <c r="D47" s="172">
        <v>4</v>
      </c>
      <c r="E47" s="173">
        <v>45.5</v>
      </c>
      <c r="F47" s="275">
        <v>52</v>
      </c>
      <c r="G47" s="173">
        <v>49</v>
      </c>
      <c r="H47" s="275">
        <v>64</v>
      </c>
      <c r="I47" s="173">
        <v>40.630000000000003</v>
      </c>
      <c r="J47" s="274">
        <v>24</v>
      </c>
      <c r="K47" s="173">
        <v>43.75</v>
      </c>
      <c r="L47" s="275">
        <v>26</v>
      </c>
      <c r="M47" s="173">
        <v>39.880000000000003</v>
      </c>
      <c r="N47" s="275">
        <v>66</v>
      </c>
      <c r="O47" s="173">
        <v>48</v>
      </c>
      <c r="P47" s="275">
        <v>73</v>
      </c>
      <c r="Q47" s="173">
        <v>56.25</v>
      </c>
      <c r="R47" s="274">
        <v>6</v>
      </c>
      <c r="S47" s="269">
        <v>57</v>
      </c>
      <c r="T47" s="275">
        <v>55</v>
      </c>
      <c r="U47" s="201">
        <f t="shared" si="4"/>
        <v>47.501249999999999</v>
      </c>
      <c r="V47" s="279">
        <v>44</v>
      </c>
    </row>
    <row r="48" spans="1:22" ht="19.5" thickBot="1">
      <c r="A48" s="181">
        <v>6</v>
      </c>
      <c r="B48" s="182">
        <v>15</v>
      </c>
      <c r="C48" s="182" t="s">
        <v>28</v>
      </c>
      <c r="D48" s="172">
        <v>3</v>
      </c>
      <c r="E48" s="173">
        <v>51.33</v>
      </c>
      <c r="F48" s="274">
        <v>14</v>
      </c>
      <c r="G48" s="173">
        <v>52.67</v>
      </c>
      <c r="H48" s="275">
        <v>44</v>
      </c>
      <c r="I48" s="173">
        <v>31.67</v>
      </c>
      <c r="J48" s="275">
        <v>58</v>
      </c>
      <c r="K48" s="173">
        <v>40</v>
      </c>
      <c r="L48" s="275">
        <v>44</v>
      </c>
      <c r="M48" s="173">
        <v>56.33</v>
      </c>
      <c r="N48" s="273">
        <v>3</v>
      </c>
      <c r="O48" s="173">
        <v>45.33</v>
      </c>
      <c r="P48" s="275">
        <v>81</v>
      </c>
      <c r="Q48" s="173">
        <v>46.67</v>
      </c>
      <c r="R48" s="275">
        <v>55</v>
      </c>
      <c r="S48" s="269">
        <v>56</v>
      </c>
      <c r="T48" s="275">
        <v>63</v>
      </c>
      <c r="U48" s="201">
        <f t="shared" si="4"/>
        <v>47.5</v>
      </c>
      <c r="V48" s="279">
        <v>45</v>
      </c>
    </row>
    <row r="49" spans="1:22" ht="19.5" thickBot="1">
      <c r="A49" s="181">
        <v>3</v>
      </c>
      <c r="B49" s="182">
        <v>68</v>
      </c>
      <c r="C49" s="182" t="s">
        <v>88</v>
      </c>
      <c r="D49" s="172">
        <v>4</v>
      </c>
      <c r="E49" s="173">
        <v>42</v>
      </c>
      <c r="F49" s="275">
        <v>75</v>
      </c>
      <c r="G49" s="173">
        <v>55</v>
      </c>
      <c r="H49" s="274">
        <v>30</v>
      </c>
      <c r="I49" s="173">
        <v>35</v>
      </c>
      <c r="J49" s="275">
        <v>40</v>
      </c>
      <c r="K49" s="173">
        <v>38.75</v>
      </c>
      <c r="L49" s="275">
        <v>47</v>
      </c>
      <c r="M49" s="173">
        <v>42.88</v>
      </c>
      <c r="N49" s="275">
        <v>53</v>
      </c>
      <c r="O49" s="173">
        <v>55</v>
      </c>
      <c r="P49" s="275">
        <v>38</v>
      </c>
      <c r="Q49" s="173">
        <v>53.75</v>
      </c>
      <c r="R49" s="274">
        <v>16</v>
      </c>
      <c r="S49" s="269">
        <v>57</v>
      </c>
      <c r="T49" s="275">
        <v>56</v>
      </c>
      <c r="U49" s="201">
        <f t="shared" si="4"/>
        <v>47.422499999999999</v>
      </c>
      <c r="V49" s="279">
        <v>46</v>
      </c>
    </row>
    <row r="50" spans="1:22" ht="19.5" thickBot="1">
      <c r="A50" s="181">
        <v>2</v>
      </c>
      <c r="B50" s="182">
        <v>56</v>
      </c>
      <c r="C50" s="182" t="s">
        <v>75</v>
      </c>
      <c r="D50" s="172">
        <v>3</v>
      </c>
      <c r="E50" s="173">
        <v>45.33</v>
      </c>
      <c r="F50" s="275">
        <v>55</v>
      </c>
      <c r="G50" s="173">
        <v>52.67</v>
      </c>
      <c r="H50" s="275">
        <v>45</v>
      </c>
      <c r="I50" s="173">
        <v>44.17</v>
      </c>
      <c r="J50" s="274">
        <v>15</v>
      </c>
      <c r="K50" s="173">
        <v>26.67</v>
      </c>
      <c r="L50" s="272">
        <v>85</v>
      </c>
      <c r="M50" s="173">
        <v>44.17</v>
      </c>
      <c r="N50" s="275">
        <v>44</v>
      </c>
      <c r="O50" s="173">
        <v>53.33</v>
      </c>
      <c r="P50" s="275">
        <v>47</v>
      </c>
      <c r="Q50" s="173">
        <v>56.67</v>
      </c>
      <c r="R50" s="273">
        <v>4</v>
      </c>
      <c r="S50" s="269">
        <v>56</v>
      </c>
      <c r="T50" s="275">
        <v>61</v>
      </c>
      <c r="U50" s="201">
        <f t="shared" si="4"/>
        <v>47.376250000000006</v>
      </c>
      <c r="V50" s="279">
        <v>47</v>
      </c>
    </row>
    <row r="51" spans="1:22" ht="19.5" thickBot="1">
      <c r="A51" s="181">
        <v>1</v>
      </c>
      <c r="B51" s="182">
        <v>26</v>
      </c>
      <c r="C51" s="182" t="s">
        <v>42</v>
      </c>
      <c r="D51" s="172">
        <v>20</v>
      </c>
      <c r="E51" s="173">
        <v>45.3</v>
      </c>
      <c r="F51" s="275">
        <v>57</v>
      </c>
      <c r="G51" s="173">
        <v>54.2</v>
      </c>
      <c r="H51" s="274">
        <v>35</v>
      </c>
      <c r="I51" s="173">
        <v>31.88</v>
      </c>
      <c r="J51" s="275">
        <v>56</v>
      </c>
      <c r="K51" s="173">
        <v>42.5</v>
      </c>
      <c r="L51" s="275">
        <v>32</v>
      </c>
      <c r="M51" s="173">
        <v>47.13</v>
      </c>
      <c r="N51" s="274">
        <v>27</v>
      </c>
      <c r="O51" s="173">
        <v>52</v>
      </c>
      <c r="P51" s="275">
        <v>56</v>
      </c>
      <c r="Q51" s="173">
        <v>46.25</v>
      </c>
      <c r="R51" s="275">
        <v>56</v>
      </c>
      <c r="S51" s="269">
        <v>59.4</v>
      </c>
      <c r="T51" s="275">
        <v>46</v>
      </c>
      <c r="U51" s="201">
        <f t="shared" si="4"/>
        <v>47.332499999999996</v>
      </c>
      <c r="V51" s="279">
        <v>48</v>
      </c>
    </row>
    <row r="52" spans="1:22" ht="19.5" thickBot="1">
      <c r="A52" s="181">
        <v>6</v>
      </c>
      <c r="B52" s="182">
        <v>9</v>
      </c>
      <c r="C52" s="182" t="s">
        <v>22</v>
      </c>
      <c r="D52" s="172">
        <v>5</v>
      </c>
      <c r="E52" s="173">
        <v>44.8</v>
      </c>
      <c r="F52" s="275">
        <v>59</v>
      </c>
      <c r="G52" s="173">
        <v>57.2</v>
      </c>
      <c r="H52" s="274">
        <v>18</v>
      </c>
      <c r="I52" s="173">
        <v>32.5</v>
      </c>
      <c r="J52" s="275">
        <v>49</v>
      </c>
      <c r="K52" s="173">
        <v>37</v>
      </c>
      <c r="L52" s="275">
        <v>55</v>
      </c>
      <c r="M52" s="173">
        <v>41.5</v>
      </c>
      <c r="N52" s="275">
        <v>62</v>
      </c>
      <c r="O52" s="173">
        <v>48.8</v>
      </c>
      <c r="P52" s="275">
        <v>69</v>
      </c>
      <c r="Q52" s="173">
        <v>49</v>
      </c>
      <c r="R52" s="275">
        <v>39</v>
      </c>
      <c r="S52" s="269">
        <v>67.2</v>
      </c>
      <c r="T52" s="274">
        <v>6</v>
      </c>
      <c r="U52" s="201">
        <f t="shared" si="4"/>
        <v>47.25</v>
      </c>
      <c r="V52" s="279">
        <v>49</v>
      </c>
    </row>
    <row r="53" spans="1:22" ht="19.5" thickBot="1">
      <c r="A53" s="181">
        <v>5</v>
      </c>
      <c r="B53" s="182">
        <v>100</v>
      </c>
      <c r="C53" s="182" t="s">
        <v>120</v>
      </c>
      <c r="D53" s="172">
        <v>15</v>
      </c>
      <c r="E53" s="173">
        <v>48.93</v>
      </c>
      <c r="F53" s="274">
        <v>29</v>
      </c>
      <c r="G53" s="173">
        <v>52.13</v>
      </c>
      <c r="H53" s="275">
        <v>48</v>
      </c>
      <c r="I53" s="173">
        <v>31.5</v>
      </c>
      <c r="J53" s="275">
        <v>59</v>
      </c>
      <c r="K53" s="173">
        <v>38.33</v>
      </c>
      <c r="L53" s="275">
        <v>49</v>
      </c>
      <c r="M53" s="173">
        <v>41.63</v>
      </c>
      <c r="N53" s="275">
        <v>61</v>
      </c>
      <c r="O53" s="173">
        <v>55.47</v>
      </c>
      <c r="P53" s="275">
        <v>33</v>
      </c>
      <c r="Q53" s="173">
        <v>45</v>
      </c>
      <c r="R53" s="275">
        <v>62</v>
      </c>
      <c r="S53" s="269">
        <v>62.4</v>
      </c>
      <c r="T53" s="274">
        <v>32</v>
      </c>
      <c r="U53" s="201">
        <f t="shared" si="4"/>
        <v>46.923749999999998</v>
      </c>
      <c r="V53" s="279">
        <v>50</v>
      </c>
    </row>
    <row r="54" spans="1:22" ht="19.5" thickBot="1">
      <c r="A54" s="181">
        <v>3</v>
      </c>
      <c r="B54" s="182">
        <v>19</v>
      </c>
      <c r="C54" s="182" t="s">
        <v>33</v>
      </c>
      <c r="D54" s="172">
        <v>2</v>
      </c>
      <c r="E54" s="173">
        <v>42</v>
      </c>
      <c r="F54" s="275">
        <v>74</v>
      </c>
      <c r="G54" s="173">
        <v>49</v>
      </c>
      <c r="H54" s="275">
        <v>65</v>
      </c>
      <c r="I54" s="173">
        <v>32.5</v>
      </c>
      <c r="J54" s="275">
        <v>50</v>
      </c>
      <c r="K54" s="173">
        <v>45</v>
      </c>
      <c r="L54" s="274">
        <v>20</v>
      </c>
      <c r="M54" s="173">
        <v>39.5</v>
      </c>
      <c r="N54" s="275">
        <v>72</v>
      </c>
      <c r="O54" s="173">
        <v>54</v>
      </c>
      <c r="P54" s="275">
        <v>45</v>
      </c>
      <c r="Q54" s="173">
        <v>42.5</v>
      </c>
      <c r="R54" s="275">
        <v>72</v>
      </c>
      <c r="S54" s="269">
        <v>68</v>
      </c>
      <c r="T54" s="273">
        <v>5</v>
      </c>
      <c r="U54" s="201">
        <f t="shared" si="4"/>
        <v>46.5625</v>
      </c>
      <c r="V54" s="279">
        <v>51</v>
      </c>
    </row>
    <row r="55" spans="1:22" ht="19.5" thickBot="1">
      <c r="A55" s="181">
        <v>1</v>
      </c>
      <c r="B55" s="182">
        <v>24</v>
      </c>
      <c r="C55" s="182" t="s">
        <v>38</v>
      </c>
      <c r="D55" s="172">
        <v>25</v>
      </c>
      <c r="E55" s="173">
        <v>45.76</v>
      </c>
      <c r="F55" s="275">
        <v>49</v>
      </c>
      <c r="G55" s="173">
        <v>49.6</v>
      </c>
      <c r="H55" s="275">
        <v>58</v>
      </c>
      <c r="I55" s="173">
        <v>31.5</v>
      </c>
      <c r="J55" s="275">
        <v>60</v>
      </c>
      <c r="K55" s="173">
        <v>44.6</v>
      </c>
      <c r="L55" s="274">
        <v>23</v>
      </c>
      <c r="M55" s="173">
        <v>38.659999999999997</v>
      </c>
      <c r="N55" s="275">
        <v>74</v>
      </c>
      <c r="O55" s="173">
        <v>54.56</v>
      </c>
      <c r="P55" s="275">
        <v>40</v>
      </c>
      <c r="Q55" s="173">
        <v>47.8</v>
      </c>
      <c r="R55" s="275">
        <v>49</v>
      </c>
      <c r="S55" s="269">
        <v>57.44</v>
      </c>
      <c r="T55" s="275">
        <v>54</v>
      </c>
      <c r="U55" s="201">
        <f t="shared" si="4"/>
        <v>46.24</v>
      </c>
      <c r="V55" s="279">
        <v>52</v>
      </c>
    </row>
    <row r="56" spans="1:22" ht="19.5" thickBot="1">
      <c r="A56" s="181">
        <v>1</v>
      </c>
      <c r="B56" s="182">
        <v>65</v>
      </c>
      <c r="C56" s="182" t="s">
        <v>85</v>
      </c>
      <c r="D56" s="172">
        <v>10</v>
      </c>
      <c r="E56" s="173">
        <v>45</v>
      </c>
      <c r="F56" s="275">
        <v>58</v>
      </c>
      <c r="G56" s="173">
        <v>51.4</v>
      </c>
      <c r="H56" s="275">
        <v>52</v>
      </c>
      <c r="I56" s="173">
        <v>31.75</v>
      </c>
      <c r="J56" s="275">
        <v>57</v>
      </c>
      <c r="K56" s="173">
        <v>45.5</v>
      </c>
      <c r="L56" s="274">
        <v>18</v>
      </c>
      <c r="M56" s="173">
        <v>43.9</v>
      </c>
      <c r="N56" s="275">
        <v>46</v>
      </c>
      <c r="O56" s="173">
        <v>51.2</v>
      </c>
      <c r="P56" s="275">
        <v>60</v>
      </c>
      <c r="Q56" s="173">
        <v>46</v>
      </c>
      <c r="R56" s="275">
        <v>57</v>
      </c>
      <c r="S56" s="269">
        <v>54.4</v>
      </c>
      <c r="T56" s="275">
        <v>70</v>
      </c>
      <c r="U56" s="201">
        <f t="shared" si="4"/>
        <v>46.143749999999997</v>
      </c>
      <c r="V56" s="279">
        <v>53</v>
      </c>
    </row>
    <row r="57" spans="1:22" ht="19.5" thickBot="1">
      <c r="A57" s="181">
        <v>2</v>
      </c>
      <c r="B57" s="182">
        <v>23</v>
      </c>
      <c r="C57" s="182" t="s">
        <v>37</v>
      </c>
      <c r="D57" s="172">
        <v>3</v>
      </c>
      <c r="E57" s="173">
        <v>44.67</v>
      </c>
      <c r="F57" s="275">
        <v>61</v>
      </c>
      <c r="G57" s="173">
        <v>46.67</v>
      </c>
      <c r="H57" s="275">
        <v>69</v>
      </c>
      <c r="I57" s="173">
        <v>33.33</v>
      </c>
      <c r="J57" s="275">
        <v>46</v>
      </c>
      <c r="K57" s="173">
        <v>53.33</v>
      </c>
      <c r="L57" s="274">
        <v>8</v>
      </c>
      <c r="M57" s="173">
        <v>46.33</v>
      </c>
      <c r="N57" s="274">
        <v>34</v>
      </c>
      <c r="O57" s="173">
        <v>44</v>
      </c>
      <c r="P57" s="272">
        <v>82</v>
      </c>
      <c r="Q57" s="173">
        <v>48.33</v>
      </c>
      <c r="R57" s="275">
        <v>47</v>
      </c>
      <c r="S57" s="269">
        <v>52</v>
      </c>
      <c r="T57" s="275">
        <v>78</v>
      </c>
      <c r="U57" s="201">
        <f t="shared" si="4"/>
        <v>46.082499999999996</v>
      </c>
      <c r="V57" s="279">
        <v>54</v>
      </c>
    </row>
    <row r="58" spans="1:22" ht="19.5" thickBot="1">
      <c r="A58" s="181">
        <v>1</v>
      </c>
      <c r="B58" s="182">
        <v>7</v>
      </c>
      <c r="C58" s="182" t="s">
        <v>188</v>
      </c>
      <c r="D58" s="172">
        <v>5</v>
      </c>
      <c r="E58" s="173">
        <v>40.799999999999997</v>
      </c>
      <c r="F58" s="275">
        <v>80</v>
      </c>
      <c r="G58" s="173">
        <v>54.4</v>
      </c>
      <c r="H58" s="274">
        <v>33</v>
      </c>
      <c r="I58" s="173">
        <v>22</v>
      </c>
      <c r="J58" s="272">
        <v>84</v>
      </c>
      <c r="K58" s="173">
        <v>41</v>
      </c>
      <c r="L58" s="275">
        <v>39</v>
      </c>
      <c r="M58" s="173">
        <v>40.6</v>
      </c>
      <c r="N58" s="275">
        <v>65</v>
      </c>
      <c r="O58" s="173">
        <v>55.2</v>
      </c>
      <c r="P58" s="275">
        <v>37</v>
      </c>
      <c r="Q58" s="173">
        <v>50</v>
      </c>
      <c r="R58" s="274">
        <v>30</v>
      </c>
      <c r="S58" s="269">
        <v>61.6</v>
      </c>
      <c r="T58" s="274">
        <v>35</v>
      </c>
      <c r="U58" s="201">
        <f t="shared" si="4"/>
        <v>45.7</v>
      </c>
      <c r="V58" s="279">
        <v>55</v>
      </c>
    </row>
    <row r="59" spans="1:22" ht="19.5" thickBot="1">
      <c r="A59" s="181">
        <v>2</v>
      </c>
      <c r="B59" s="182">
        <v>51</v>
      </c>
      <c r="C59" s="182" t="s">
        <v>71</v>
      </c>
      <c r="D59" s="172">
        <v>11</v>
      </c>
      <c r="E59" s="173">
        <v>48.542727272727276</v>
      </c>
      <c r="F59" s="274">
        <v>33</v>
      </c>
      <c r="G59" s="173">
        <v>54.366363636363637</v>
      </c>
      <c r="H59" s="274">
        <v>34</v>
      </c>
      <c r="I59" s="173">
        <v>27.5</v>
      </c>
      <c r="J59" s="275">
        <v>74</v>
      </c>
      <c r="K59" s="173">
        <v>30.452727272727273</v>
      </c>
      <c r="L59" s="275">
        <v>80</v>
      </c>
      <c r="M59" s="173">
        <v>46.55</v>
      </c>
      <c r="N59" s="274">
        <v>31</v>
      </c>
      <c r="O59" s="173">
        <v>50.906363636363636</v>
      </c>
      <c r="P59" s="275">
        <v>61</v>
      </c>
      <c r="Q59" s="173">
        <v>46.81727272727273</v>
      </c>
      <c r="R59" s="275">
        <v>54</v>
      </c>
      <c r="S59" s="269">
        <v>60.360909090909097</v>
      </c>
      <c r="T59" s="274">
        <v>38</v>
      </c>
      <c r="U59" s="201">
        <v>45.687045454545462</v>
      </c>
      <c r="V59" s="279">
        <v>56</v>
      </c>
    </row>
    <row r="60" spans="1:22" ht="19.5" thickBot="1">
      <c r="A60" s="181">
        <v>2</v>
      </c>
      <c r="B60" s="182">
        <v>86</v>
      </c>
      <c r="C60" s="182" t="s">
        <v>107</v>
      </c>
      <c r="D60" s="172">
        <v>10</v>
      </c>
      <c r="E60" s="173">
        <v>44.4</v>
      </c>
      <c r="F60" s="275">
        <v>63</v>
      </c>
      <c r="G60" s="173">
        <v>53.4</v>
      </c>
      <c r="H60" s="275">
        <v>39</v>
      </c>
      <c r="I60" s="173">
        <v>33.25</v>
      </c>
      <c r="J60" s="275">
        <v>47</v>
      </c>
      <c r="K60" s="173">
        <v>32.5</v>
      </c>
      <c r="L60" s="275">
        <v>72</v>
      </c>
      <c r="M60" s="173">
        <v>42.8</v>
      </c>
      <c r="N60" s="275">
        <v>54</v>
      </c>
      <c r="O60" s="173">
        <v>54.4</v>
      </c>
      <c r="P60" s="275">
        <v>41</v>
      </c>
      <c r="Q60" s="173">
        <v>44.5</v>
      </c>
      <c r="R60" s="275">
        <v>65</v>
      </c>
      <c r="S60" s="269">
        <v>60</v>
      </c>
      <c r="T60" s="275">
        <v>43</v>
      </c>
      <c r="U60" s="201">
        <f>(E60+G60+I60+K60+M60+O60+Q60+S60)/8</f>
        <v>45.65625</v>
      </c>
      <c r="V60" s="279">
        <v>57</v>
      </c>
    </row>
    <row r="61" spans="1:22" ht="19.5" thickBot="1">
      <c r="A61" s="181">
        <v>5</v>
      </c>
      <c r="B61" s="182">
        <v>43</v>
      </c>
      <c r="C61" s="182" t="s">
        <v>62</v>
      </c>
      <c r="D61" s="172">
        <v>12</v>
      </c>
      <c r="E61" s="173">
        <v>46.5</v>
      </c>
      <c r="F61" s="275">
        <v>45</v>
      </c>
      <c r="G61" s="173">
        <v>49</v>
      </c>
      <c r="H61" s="275">
        <v>63</v>
      </c>
      <c r="I61" s="173">
        <v>32.29</v>
      </c>
      <c r="J61" s="275">
        <v>52</v>
      </c>
      <c r="K61" s="173">
        <v>32.5</v>
      </c>
      <c r="L61" s="275">
        <v>73</v>
      </c>
      <c r="M61" s="173">
        <v>43.29</v>
      </c>
      <c r="N61" s="275">
        <v>48</v>
      </c>
      <c r="O61" s="173">
        <v>54.33</v>
      </c>
      <c r="P61" s="275">
        <v>43</v>
      </c>
      <c r="Q61" s="173">
        <v>49.17</v>
      </c>
      <c r="R61" s="275">
        <v>35</v>
      </c>
      <c r="S61" s="269">
        <v>56.33</v>
      </c>
      <c r="T61" s="275">
        <v>60</v>
      </c>
      <c r="U61" s="201">
        <f>(E61+G61+I61+K61+M61+O61+Q61+S61)/8</f>
        <v>45.426249999999996</v>
      </c>
      <c r="V61" s="279">
        <v>58</v>
      </c>
    </row>
    <row r="62" spans="1:22" ht="19.5" thickBot="1">
      <c r="A62" s="181">
        <v>1</v>
      </c>
      <c r="B62" s="182">
        <v>21</v>
      </c>
      <c r="C62" s="182" t="s">
        <v>35</v>
      </c>
      <c r="D62" s="172">
        <v>25</v>
      </c>
      <c r="E62" s="173">
        <v>46.881999999999998</v>
      </c>
      <c r="F62" s="275">
        <v>42</v>
      </c>
      <c r="G62" s="173">
        <v>49.122000000000007</v>
      </c>
      <c r="H62" s="275">
        <v>62</v>
      </c>
      <c r="I62" s="173">
        <v>29.701999999999998</v>
      </c>
      <c r="J62" s="275">
        <v>68</v>
      </c>
      <c r="K62" s="173">
        <v>43.597999999999992</v>
      </c>
      <c r="L62" s="275">
        <v>28</v>
      </c>
      <c r="M62" s="173">
        <v>47.02</v>
      </c>
      <c r="N62" s="274">
        <v>28</v>
      </c>
      <c r="O62" s="173">
        <v>50.88</v>
      </c>
      <c r="P62" s="275">
        <v>62</v>
      </c>
      <c r="Q62" s="173">
        <v>42.2</v>
      </c>
      <c r="R62" s="275">
        <v>74</v>
      </c>
      <c r="S62" s="269">
        <v>53.758000000000003</v>
      </c>
      <c r="T62" s="275">
        <v>71</v>
      </c>
      <c r="U62" s="173">
        <v>45.395249999999997</v>
      </c>
      <c r="V62" s="279">
        <v>59</v>
      </c>
    </row>
    <row r="63" spans="1:22" ht="19.5" thickBot="1">
      <c r="A63" s="181">
        <v>3</v>
      </c>
      <c r="B63" s="182">
        <v>12</v>
      </c>
      <c r="C63" s="182" t="s">
        <v>25</v>
      </c>
      <c r="D63" s="172">
        <v>13</v>
      </c>
      <c r="E63" s="173">
        <v>45.54</v>
      </c>
      <c r="F63" s="275">
        <v>51</v>
      </c>
      <c r="G63" s="173">
        <v>52.15</v>
      </c>
      <c r="H63" s="275">
        <v>47</v>
      </c>
      <c r="I63" s="173">
        <v>34.229999999999997</v>
      </c>
      <c r="J63" s="275">
        <v>42</v>
      </c>
      <c r="K63" s="173">
        <v>33.85</v>
      </c>
      <c r="L63" s="275">
        <v>70</v>
      </c>
      <c r="M63" s="173">
        <v>42.15</v>
      </c>
      <c r="N63" s="275">
        <v>59</v>
      </c>
      <c r="O63" s="173">
        <v>54.77</v>
      </c>
      <c r="P63" s="275">
        <v>39</v>
      </c>
      <c r="Q63" s="173">
        <v>39.619999999999997</v>
      </c>
      <c r="R63" s="275">
        <v>80</v>
      </c>
      <c r="S63" s="269">
        <v>59.08</v>
      </c>
      <c r="T63" s="275">
        <v>48</v>
      </c>
      <c r="U63" s="201">
        <f>(E63+G63+I63+K63+M63+O63+Q63+S63)/8</f>
        <v>45.173749999999998</v>
      </c>
      <c r="V63" s="279">
        <v>60</v>
      </c>
    </row>
    <row r="64" spans="1:22" ht="19.5" thickBot="1">
      <c r="A64" s="181">
        <v>2</v>
      </c>
      <c r="B64" s="182">
        <v>57</v>
      </c>
      <c r="C64" s="182" t="s">
        <v>76</v>
      </c>
      <c r="D64" s="172">
        <v>6</v>
      </c>
      <c r="E64" s="173">
        <v>49.67</v>
      </c>
      <c r="F64" s="274">
        <v>24</v>
      </c>
      <c r="G64" s="173">
        <v>44.67</v>
      </c>
      <c r="H64" s="275">
        <v>79</v>
      </c>
      <c r="I64" s="173">
        <v>42.5</v>
      </c>
      <c r="J64" s="274">
        <v>17</v>
      </c>
      <c r="K64" s="173">
        <v>44.17</v>
      </c>
      <c r="L64" s="274">
        <v>24</v>
      </c>
      <c r="M64" s="173">
        <v>39.83</v>
      </c>
      <c r="N64" s="275">
        <v>67</v>
      </c>
      <c r="O64" s="173">
        <v>43.33</v>
      </c>
      <c r="P64" s="272">
        <v>84</v>
      </c>
      <c r="Q64" s="173">
        <v>45.83</v>
      </c>
      <c r="R64" s="275">
        <v>58</v>
      </c>
      <c r="S64" s="269">
        <v>50</v>
      </c>
      <c r="T64" s="272">
        <v>82</v>
      </c>
      <c r="U64" s="201">
        <f>(E64+G64+I64+K64+M64+O64+Q64+S64)/8</f>
        <v>44.999999999999993</v>
      </c>
      <c r="V64" s="279">
        <v>61</v>
      </c>
    </row>
    <row r="65" spans="1:22" ht="19.5" thickBot="1">
      <c r="A65" s="181">
        <v>5</v>
      </c>
      <c r="B65" s="182">
        <v>71</v>
      </c>
      <c r="C65" s="182" t="s">
        <v>91</v>
      </c>
      <c r="D65" s="172">
        <v>2</v>
      </c>
      <c r="E65" s="173">
        <v>46</v>
      </c>
      <c r="F65" s="275">
        <v>47</v>
      </c>
      <c r="G65" s="173">
        <v>46</v>
      </c>
      <c r="H65" s="275">
        <v>75</v>
      </c>
      <c r="I65" s="173">
        <v>36.25</v>
      </c>
      <c r="J65" s="275">
        <v>36</v>
      </c>
      <c r="K65" s="173">
        <v>40</v>
      </c>
      <c r="L65" s="275">
        <v>43</v>
      </c>
      <c r="M65" s="173">
        <v>34.5</v>
      </c>
      <c r="N65" s="272">
        <v>84</v>
      </c>
      <c r="O65" s="173">
        <v>58</v>
      </c>
      <c r="P65" s="274">
        <v>23</v>
      </c>
      <c r="Q65" s="173">
        <v>42.5</v>
      </c>
      <c r="R65" s="275">
        <v>71</v>
      </c>
      <c r="S65" s="269">
        <v>56</v>
      </c>
      <c r="T65" s="275">
        <v>64</v>
      </c>
      <c r="U65" s="201">
        <f>(E65+G65+I65+K65+M65+O65+Q65+S65)/8</f>
        <v>44.90625</v>
      </c>
      <c r="V65" s="279">
        <v>62</v>
      </c>
    </row>
    <row r="66" spans="1:22" ht="19.5" thickBot="1">
      <c r="A66" s="181">
        <v>2</v>
      </c>
      <c r="B66" s="182">
        <v>58</v>
      </c>
      <c r="C66" s="182" t="s">
        <v>77</v>
      </c>
      <c r="D66" s="172">
        <v>6</v>
      </c>
      <c r="E66" s="173">
        <v>47</v>
      </c>
      <c r="F66" s="275">
        <v>41</v>
      </c>
      <c r="G66" s="173">
        <v>46.33</v>
      </c>
      <c r="H66" s="275">
        <v>73</v>
      </c>
      <c r="I66" s="173">
        <v>37.5</v>
      </c>
      <c r="J66" s="275">
        <v>30</v>
      </c>
      <c r="K66" s="173">
        <v>38.33</v>
      </c>
      <c r="L66" s="275">
        <v>48</v>
      </c>
      <c r="M66" s="173">
        <v>37.92</v>
      </c>
      <c r="N66" s="275">
        <v>75</v>
      </c>
      <c r="O66" s="173">
        <v>55.33</v>
      </c>
      <c r="P66" s="275">
        <v>35</v>
      </c>
      <c r="Q66" s="173">
        <v>48.33</v>
      </c>
      <c r="R66" s="275">
        <v>46</v>
      </c>
      <c r="S66" s="269">
        <v>48</v>
      </c>
      <c r="T66" s="272">
        <v>84</v>
      </c>
      <c r="U66" s="201">
        <f>(E66+G66+I66+K66+M66+O66+Q66+S66)/8</f>
        <v>44.842499999999994</v>
      </c>
      <c r="V66" s="279">
        <v>63</v>
      </c>
    </row>
    <row r="67" spans="1:22" ht="19.5" thickBot="1">
      <c r="A67" s="181">
        <v>4</v>
      </c>
      <c r="B67" s="182">
        <v>31</v>
      </c>
      <c r="C67" s="182" t="s">
        <v>48</v>
      </c>
      <c r="D67" s="172">
        <v>6</v>
      </c>
      <c r="E67" s="173">
        <v>47.67</v>
      </c>
      <c r="F67" s="275">
        <v>39</v>
      </c>
      <c r="G67" s="173">
        <v>43.33</v>
      </c>
      <c r="H67" s="272">
        <v>82</v>
      </c>
      <c r="I67" s="173">
        <v>37.08</v>
      </c>
      <c r="J67" s="275">
        <v>32</v>
      </c>
      <c r="K67" s="173">
        <v>41.67</v>
      </c>
      <c r="L67" s="275">
        <v>35</v>
      </c>
      <c r="M67" s="173">
        <v>45.42</v>
      </c>
      <c r="N67" s="275">
        <v>38</v>
      </c>
      <c r="O67" s="173">
        <v>48.67</v>
      </c>
      <c r="P67" s="275">
        <v>72</v>
      </c>
      <c r="Q67" s="173">
        <v>44.17</v>
      </c>
      <c r="R67" s="275">
        <v>66</v>
      </c>
      <c r="S67" s="269">
        <v>50.67</v>
      </c>
      <c r="T67" s="275">
        <v>81</v>
      </c>
      <c r="U67" s="201">
        <f>(E67+G67+I67+K67+M67+O67+Q67+S67)/8</f>
        <v>44.835000000000008</v>
      </c>
      <c r="V67" s="279">
        <v>64</v>
      </c>
    </row>
    <row r="68" spans="1:22" ht="19.5" thickBot="1">
      <c r="A68" s="181">
        <v>3</v>
      </c>
      <c r="B68" s="182">
        <v>8</v>
      </c>
      <c r="C68" s="182" t="s">
        <v>21</v>
      </c>
      <c r="D68" s="172">
        <v>37</v>
      </c>
      <c r="E68" s="173">
        <v>42.216216216216218</v>
      </c>
      <c r="F68" s="275">
        <v>72</v>
      </c>
      <c r="G68" s="173">
        <v>49.780810810810813</v>
      </c>
      <c r="H68" s="275">
        <v>57</v>
      </c>
      <c r="I68" s="173">
        <v>32.976486486486486</v>
      </c>
      <c r="J68" s="275">
        <v>48</v>
      </c>
      <c r="K68" s="173">
        <v>36.891081081081083</v>
      </c>
      <c r="L68" s="275">
        <v>57</v>
      </c>
      <c r="M68" s="173">
        <v>42.279999999999994</v>
      </c>
      <c r="N68" s="275">
        <v>57</v>
      </c>
      <c r="O68" s="173">
        <v>53.403783783783787</v>
      </c>
      <c r="P68" s="275">
        <v>46</v>
      </c>
      <c r="Q68" s="173">
        <v>45.8154054054054</v>
      </c>
      <c r="R68" s="275">
        <v>59</v>
      </c>
      <c r="S68" s="269">
        <v>55.027837837837836</v>
      </c>
      <c r="T68" s="275">
        <v>67</v>
      </c>
      <c r="U68" s="201">
        <v>44.798952702702707</v>
      </c>
      <c r="V68" s="279">
        <v>65</v>
      </c>
    </row>
    <row r="69" spans="1:22" ht="19.5" thickBot="1">
      <c r="A69" s="181">
        <v>4</v>
      </c>
      <c r="B69" s="182">
        <v>59</v>
      </c>
      <c r="C69" s="182" t="s">
        <v>79</v>
      </c>
      <c r="D69" s="172">
        <v>4</v>
      </c>
      <c r="E69" s="173">
        <v>45.5</v>
      </c>
      <c r="F69" s="275">
        <v>53</v>
      </c>
      <c r="G69" s="173">
        <v>46</v>
      </c>
      <c r="H69" s="275">
        <v>76</v>
      </c>
      <c r="I69" s="173">
        <v>24.38</v>
      </c>
      <c r="J69" s="272">
        <v>83</v>
      </c>
      <c r="K69" s="173">
        <v>41.25</v>
      </c>
      <c r="L69" s="275">
        <v>37</v>
      </c>
      <c r="M69" s="173">
        <v>42.25</v>
      </c>
      <c r="N69" s="275">
        <v>58</v>
      </c>
      <c r="O69" s="173">
        <v>47</v>
      </c>
      <c r="P69" s="275">
        <v>78</v>
      </c>
      <c r="Q69" s="173">
        <v>36.25</v>
      </c>
      <c r="R69" s="272">
        <v>85</v>
      </c>
      <c r="S69" s="269">
        <v>71</v>
      </c>
      <c r="T69" s="273">
        <v>2</v>
      </c>
      <c r="U69" s="201">
        <f t="shared" ref="U69:U76" si="5">(E69+G69+I69+K69+M69+O69+Q69+S69)/8</f>
        <v>44.203749999999999</v>
      </c>
      <c r="V69" s="279">
        <v>66</v>
      </c>
    </row>
    <row r="70" spans="1:22" ht="19.5" thickBot="1">
      <c r="A70" s="181">
        <v>4</v>
      </c>
      <c r="B70" s="182">
        <v>46</v>
      </c>
      <c r="C70" s="182" t="s">
        <v>65</v>
      </c>
      <c r="D70" s="172">
        <v>6</v>
      </c>
      <c r="E70" s="173">
        <v>51</v>
      </c>
      <c r="F70" s="274">
        <v>16</v>
      </c>
      <c r="G70" s="173">
        <v>50.33</v>
      </c>
      <c r="H70" s="275">
        <v>54</v>
      </c>
      <c r="I70" s="173">
        <v>25.42</v>
      </c>
      <c r="J70" s="275">
        <v>80</v>
      </c>
      <c r="K70" s="173">
        <v>32.5</v>
      </c>
      <c r="L70" s="275">
        <v>74</v>
      </c>
      <c r="M70" s="173">
        <v>43.25</v>
      </c>
      <c r="N70" s="275">
        <v>50</v>
      </c>
      <c r="O70" s="173">
        <v>46.67</v>
      </c>
      <c r="P70" s="275">
        <v>79</v>
      </c>
      <c r="Q70" s="173">
        <v>45</v>
      </c>
      <c r="R70" s="275">
        <v>64</v>
      </c>
      <c r="S70" s="269">
        <v>58.67</v>
      </c>
      <c r="T70" s="275">
        <v>49</v>
      </c>
      <c r="U70" s="201">
        <f t="shared" si="5"/>
        <v>44.105000000000004</v>
      </c>
      <c r="V70" s="279">
        <v>67</v>
      </c>
    </row>
    <row r="71" spans="1:22" ht="19.5" thickBot="1">
      <c r="A71" s="181">
        <v>6</v>
      </c>
      <c r="B71" s="182">
        <v>60</v>
      </c>
      <c r="C71" s="182" t="s">
        <v>80</v>
      </c>
      <c r="D71" s="172">
        <v>2</v>
      </c>
      <c r="E71" s="173">
        <v>51</v>
      </c>
      <c r="F71" s="274">
        <v>17</v>
      </c>
      <c r="G71" s="173">
        <v>44</v>
      </c>
      <c r="H71" s="275">
        <v>80</v>
      </c>
      <c r="I71" s="173">
        <v>26.25</v>
      </c>
      <c r="J71" s="275">
        <v>77</v>
      </c>
      <c r="K71" s="173">
        <v>22.5</v>
      </c>
      <c r="L71" s="272">
        <v>86</v>
      </c>
      <c r="M71" s="173">
        <v>52.75</v>
      </c>
      <c r="N71" s="274">
        <v>11</v>
      </c>
      <c r="O71" s="173">
        <v>52</v>
      </c>
      <c r="P71" s="275">
        <v>55</v>
      </c>
      <c r="Q71" s="173">
        <v>47.5</v>
      </c>
      <c r="R71" s="275">
        <v>50</v>
      </c>
      <c r="S71" s="269">
        <v>56</v>
      </c>
      <c r="T71" s="275">
        <v>62</v>
      </c>
      <c r="U71" s="201">
        <f t="shared" si="5"/>
        <v>44</v>
      </c>
      <c r="V71" s="279">
        <v>68</v>
      </c>
    </row>
    <row r="72" spans="1:22" ht="19.5" thickBot="1">
      <c r="A72" s="181">
        <v>4</v>
      </c>
      <c r="B72" s="182">
        <v>92</v>
      </c>
      <c r="C72" s="182" t="s">
        <v>113</v>
      </c>
      <c r="D72" s="172">
        <v>14</v>
      </c>
      <c r="E72" s="173">
        <v>42.57</v>
      </c>
      <c r="F72" s="275">
        <v>70</v>
      </c>
      <c r="G72" s="173">
        <v>46</v>
      </c>
      <c r="H72" s="275">
        <v>77</v>
      </c>
      <c r="I72" s="173">
        <v>29.64</v>
      </c>
      <c r="J72" s="275">
        <v>69</v>
      </c>
      <c r="K72" s="173">
        <v>37.14</v>
      </c>
      <c r="L72" s="275">
        <v>53</v>
      </c>
      <c r="M72" s="173">
        <v>43</v>
      </c>
      <c r="N72" s="275">
        <v>51</v>
      </c>
      <c r="O72" s="173">
        <v>49.71</v>
      </c>
      <c r="P72" s="275">
        <v>64</v>
      </c>
      <c r="Q72" s="173">
        <v>45.71</v>
      </c>
      <c r="R72" s="275">
        <v>60</v>
      </c>
      <c r="S72" s="269">
        <v>53.14</v>
      </c>
      <c r="T72" s="275">
        <v>74</v>
      </c>
      <c r="U72" s="201">
        <f t="shared" si="5"/>
        <v>43.363749999999996</v>
      </c>
      <c r="V72" s="279">
        <v>69</v>
      </c>
    </row>
    <row r="73" spans="1:22" ht="19.5" thickBot="1">
      <c r="A73" s="181">
        <v>3</v>
      </c>
      <c r="B73" s="182">
        <v>11</v>
      </c>
      <c r="C73" s="182" t="s">
        <v>24</v>
      </c>
      <c r="D73" s="172">
        <v>28</v>
      </c>
      <c r="E73" s="173">
        <v>43.71</v>
      </c>
      <c r="F73" s="275">
        <v>67</v>
      </c>
      <c r="G73" s="173">
        <v>46.57</v>
      </c>
      <c r="H73" s="275">
        <v>70</v>
      </c>
      <c r="I73" s="173">
        <v>33.75</v>
      </c>
      <c r="J73" s="275">
        <v>43</v>
      </c>
      <c r="K73" s="173">
        <v>35.18</v>
      </c>
      <c r="L73" s="275">
        <v>63</v>
      </c>
      <c r="M73" s="173">
        <v>37.729999999999997</v>
      </c>
      <c r="N73" s="275">
        <v>77</v>
      </c>
      <c r="O73" s="173">
        <v>49.29</v>
      </c>
      <c r="P73" s="275">
        <v>68</v>
      </c>
      <c r="Q73" s="173">
        <v>45.71</v>
      </c>
      <c r="R73" s="275">
        <v>61</v>
      </c>
      <c r="S73" s="269">
        <v>52.29</v>
      </c>
      <c r="T73" s="275">
        <v>76</v>
      </c>
      <c r="U73" s="201">
        <f t="shared" si="5"/>
        <v>43.028750000000002</v>
      </c>
      <c r="V73" s="279">
        <v>70</v>
      </c>
    </row>
    <row r="74" spans="1:22" ht="19.5" thickBot="1">
      <c r="A74" s="181">
        <v>3</v>
      </c>
      <c r="B74" s="182">
        <v>35</v>
      </c>
      <c r="C74" s="182" t="s">
        <v>53</v>
      </c>
      <c r="D74" s="172">
        <v>5</v>
      </c>
      <c r="E74" s="173">
        <v>38</v>
      </c>
      <c r="F74" s="272">
        <v>83</v>
      </c>
      <c r="G74" s="173">
        <v>49.6</v>
      </c>
      <c r="H74" s="275">
        <v>59</v>
      </c>
      <c r="I74" s="173">
        <v>27</v>
      </c>
      <c r="J74" s="275">
        <v>75</v>
      </c>
      <c r="K74" s="173">
        <v>36</v>
      </c>
      <c r="L74" s="275">
        <v>60</v>
      </c>
      <c r="M74" s="173">
        <v>39.799999999999997</v>
      </c>
      <c r="N74" s="275">
        <v>68</v>
      </c>
      <c r="O74" s="173">
        <v>52.8</v>
      </c>
      <c r="P74" s="275">
        <v>51</v>
      </c>
      <c r="Q74" s="173">
        <v>44</v>
      </c>
      <c r="R74" s="275">
        <v>67</v>
      </c>
      <c r="S74" s="269">
        <v>56.8</v>
      </c>
      <c r="T74" s="275">
        <v>58</v>
      </c>
      <c r="U74" s="201">
        <f t="shared" si="5"/>
        <v>43</v>
      </c>
      <c r="V74" s="279">
        <v>71</v>
      </c>
    </row>
    <row r="75" spans="1:22" ht="19.5" thickBot="1">
      <c r="A75" s="181">
        <v>3</v>
      </c>
      <c r="B75" s="182">
        <v>16</v>
      </c>
      <c r="C75" s="182" t="s">
        <v>30</v>
      </c>
      <c r="D75" s="172">
        <v>14</v>
      </c>
      <c r="E75" s="173">
        <v>42.86</v>
      </c>
      <c r="F75" s="275">
        <v>69</v>
      </c>
      <c r="G75" s="173">
        <v>50</v>
      </c>
      <c r="H75" s="275">
        <v>55</v>
      </c>
      <c r="I75" s="173">
        <v>26.43</v>
      </c>
      <c r="J75" s="275">
        <v>76</v>
      </c>
      <c r="K75" s="173">
        <v>31.79</v>
      </c>
      <c r="L75" s="275">
        <v>77</v>
      </c>
      <c r="M75" s="173">
        <v>36.39</v>
      </c>
      <c r="N75" s="272">
        <v>83</v>
      </c>
      <c r="O75" s="173">
        <v>49.71</v>
      </c>
      <c r="P75" s="275">
        <v>65</v>
      </c>
      <c r="Q75" s="173">
        <v>48.93</v>
      </c>
      <c r="R75" s="275">
        <v>40</v>
      </c>
      <c r="S75" s="269">
        <v>57.71</v>
      </c>
      <c r="T75" s="275">
        <v>52</v>
      </c>
      <c r="U75" s="201">
        <f t="shared" si="5"/>
        <v>42.977499999999992</v>
      </c>
      <c r="V75" s="279">
        <v>72</v>
      </c>
    </row>
    <row r="76" spans="1:22" ht="19.5" thickBot="1">
      <c r="A76" s="181">
        <v>2</v>
      </c>
      <c r="B76" s="182">
        <v>69</v>
      </c>
      <c r="C76" s="182" t="s">
        <v>89</v>
      </c>
      <c r="D76" s="172">
        <v>11</v>
      </c>
      <c r="E76" s="173">
        <v>40</v>
      </c>
      <c r="F76" s="275">
        <v>81</v>
      </c>
      <c r="G76" s="173">
        <v>48.91</v>
      </c>
      <c r="H76" s="275">
        <v>66</v>
      </c>
      <c r="I76" s="173">
        <v>29.32</v>
      </c>
      <c r="J76" s="275">
        <v>70</v>
      </c>
      <c r="K76" s="173">
        <v>35.909999999999997</v>
      </c>
      <c r="L76" s="275">
        <v>61</v>
      </c>
      <c r="M76" s="173">
        <v>37.5</v>
      </c>
      <c r="N76" s="275">
        <v>78</v>
      </c>
      <c r="O76" s="173">
        <v>51.64</v>
      </c>
      <c r="P76" s="275">
        <v>58</v>
      </c>
      <c r="Q76" s="173">
        <v>40.909999999999997</v>
      </c>
      <c r="R76" s="275">
        <v>76</v>
      </c>
      <c r="S76" s="269">
        <v>58.55</v>
      </c>
      <c r="T76" s="275">
        <v>50</v>
      </c>
      <c r="U76" s="201">
        <f t="shared" si="5"/>
        <v>42.842499999999994</v>
      </c>
      <c r="V76" s="279">
        <v>73</v>
      </c>
    </row>
    <row r="77" spans="1:22" ht="19.5" thickBot="1">
      <c r="A77" s="181">
        <v>4</v>
      </c>
      <c r="B77" s="182">
        <v>96</v>
      </c>
      <c r="C77" s="182" t="s">
        <v>116</v>
      </c>
      <c r="D77" s="172">
        <v>13</v>
      </c>
      <c r="E77" s="173">
        <v>44.304615384615389</v>
      </c>
      <c r="F77" s="275">
        <v>64</v>
      </c>
      <c r="G77" s="173">
        <v>46.153846153846153</v>
      </c>
      <c r="H77" s="275">
        <v>74</v>
      </c>
      <c r="I77" s="173">
        <v>32.307692307692307</v>
      </c>
      <c r="J77" s="275">
        <v>51</v>
      </c>
      <c r="K77" s="173">
        <v>35</v>
      </c>
      <c r="L77" s="275">
        <v>65</v>
      </c>
      <c r="M77" s="173">
        <v>39.503076923076918</v>
      </c>
      <c r="N77" s="275">
        <v>71</v>
      </c>
      <c r="O77" s="173">
        <v>51.689230769230775</v>
      </c>
      <c r="P77" s="275">
        <v>57</v>
      </c>
      <c r="Q77" s="173">
        <v>39.612307692307695</v>
      </c>
      <c r="R77" s="275">
        <v>81</v>
      </c>
      <c r="S77" s="269">
        <v>52.92</v>
      </c>
      <c r="T77" s="275">
        <v>75</v>
      </c>
      <c r="U77" s="201">
        <v>42.686346153846152</v>
      </c>
      <c r="V77" s="279">
        <v>74</v>
      </c>
    </row>
    <row r="78" spans="1:22" ht="19.5" thickBot="1">
      <c r="A78" s="181">
        <v>4</v>
      </c>
      <c r="B78" s="182">
        <v>45</v>
      </c>
      <c r="C78" s="182" t="s">
        <v>64</v>
      </c>
      <c r="D78" s="172">
        <v>12</v>
      </c>
      <c r="E78" s="173">
        <v>44.67</v>
      </c>
      <c r="F78" s="275">
        <v>62</v>
      </c>
      <c r="G78" s="173">
        <v>48.17</v>
      </c>
      <c r="H78" s="275">
        <v>67</v>
      </c>
      <c r="I78" s="173">
        <v>32.29</v>
      </c>
      <c r="J78" s="275">
        <v>53</v>
      </c>
      <c r="K78" s="173">
        <v>30.83</v>
      </c>
      <c r="L78" s="275">
        <v>79</v>
      </c>
      <c r="M78" s="173">
        <v>36.46</v>
      </c>
      <c r="N78" s="275">
        <v>81</v>
      </c>
      <c r="O78" s="173">
        <v>47.67</v>
      </c>
      <c r="P78" s="275">
        <v>75</v>
      </c>
      <c r="Q78" s="173">
        <v>47.92</v>
      </c>
      <c r="R78" s="275">
        <v>48</v>
      </c>
      <c r="S78" s="269">
        <v>53.33</v>
      </c>
      <c r="T78" s="275">
        <v>73</v>
      </c>
      <c r="U78" s="201">
        <f t="shared" ref="U78:U83" si="6">(E78+G78+I78+K78+M78+O78+Q78+S78)/8</f>
        <v>42.667499999999997</v>
      </c>
      <c r="V78" s="279">
        <v>75</v>
      </c>
    </row>
    <row r="79" spans="1:22" ht="19.5" thickBot="1">
      <c r="A79" s="181">
        <v>6</v>
      </c>
      <c r="B79" s="182">
        <v>10</v>
      </c>
      <c r="C79" s="182" t="s">
        <v>23</v>
      </c>
      <c r="D79" s="172">
        <v>5</v>
      </c>
      <c r="E79" s="173">
        <v>38.4</v>
      </c>
      <c r="F79" s="272">
        <v>82</v>
      </c>
      <c r="G79" s="173">
        <v>42</v>
      </c>
      <c r="H79" s="272">
        <v>83</v>
      </c>
      <c r="I79" s="173">
        <v>31</v>
      </c>
      <c r="J79" s="275">
        <v>63</v>
      </c>
      <c r="K79" s="173">
        <v>41</v>
      </c>
      <c r="L79" s="275">
        <v>38</v>
      </c>
      <c r="M79" s="173">
        <v>41.4</v>
      </c>
      <c r="N79" s="275">
        <v>63</v>
      </c>
      <c r="O79" s="173">
        <v>50.4</v>
      </c>
      <c r="P79" s="275">
        <v>63</v>
      </c>
      <c r="Q79" s="173">
        <v>40</v>
      </c>
      <c r="R79" s="275">
        <v>78</v>
      </c>
      <c r="S79" s="269">
        <v>56.8</v>
      </c>
      <c r="T79" s="275">
        <v>59</v>
      </c>
      <c r="U79" s="201">
        <f t="shared" si="6"/>
        <v>42.625000000000007</v>
      </c>
      <c r="V79" s="279">
        <v>76</v>
      </c>
    </row>
    <row r="80" spans="1:22" ht="19.5" thickBot="1">
      <c r="A80" s="181">
        <v>6</v>
      </c>
      <c r="B80" s="182">
        <v>50</v>
      </c>
      <c r="C80" s="182" t="s">
        <v>70</v>
      </c>
      <c r="D80" s="172">
        <v>4</v>
      </c>
      <c r="E80" s="173">
        <v>41</v>
      </c>
      <c r="F80" s="275">
        <v>77</v>
      </c>
      <c r="G80" s="173">
        <v>49.5</v>
      </c>
      <c r="H80" s="275">
        <v>61</v>
      </c>
      <c r="I80" s="173">
        <v>31.25</v>
      </c>
      <c r="J80" s="275">
        <v>62</v>
      </c>
      <c r="K80" s="173">
        <v>45</v>
      </c>
      <c r="L80" s="274">
        <v>21</v>
      </c>
      <c r="M80" s="173">
        <v>37.75</v>
      </c>
      <c r="N80" s="275">
        <v>76</v>
      </c>
      <c r="O80" s="173">
        <v>42</v>
      </c>
      <c r="P80" s="272">
        <v>86</v>
      </c>
      <c r="Q80" s="173">
        <v>37.5</v>
      </c>
      <c r="R80" s="272">
        <v>83</v>
      </c>
      <c r="S80" s="269">
        <v>56</v>
      </c>
      <c r="T80" s="275">
        <v>66</v>
      </c>
      <c r="U80" s="201">
        <f t="shared" si="6"/>
        <v>42.5</v>
      </c>
      <c r="V80" s="279">
        <v>77</v>
      </c>
    </row>
    <row r="81" spans="1:22" ht="19.5" thickBot="1">
      <c r="A81" s="181">
        <v>2</v>
      </c>
      <c r="B81" s="182">
        <v>14</v>
      </c>
      <c r="C81" s="182" t="s">
        <v>27</v>
      </c>
      <c r="D81" s="172">
        <v>31</v>
      </c>
      <c r="E81" s="173">
        <v>46.58</v>
      </c>
      <c r="F81" s="275">
        <v>43</v>
      </c>
      <c r="G81" s="173">
        <v>46.39</v>
      </c>
      <c r="H81" s="275">
        <v>72</v>
      </c>
      <c r="I81" s="173">
        <v>26.21</v>
      </c>
      <c r="J81" s="275">
        <v>78</v>
      </c>
      <c r="K81" s="173">
        <v>33.06</v>
      </c>
      <c r="L81" s="275">
        <v>71</v>
      </c>
      <c r="M81" s="173">
        <v>36.729999999999997</v>
      </c>
      <c r="N81" s="275">
        <v>80</v>
      </c>
      <c r="O81" s="173">
        <v>49.68</v>
      </c>
      <c r="P81" s="275">
        <v>66</v>
      </c>
      <c r="Q81" s="173">
        <v>43.39</v>
      </c>
      <c r="R81" s="275">
        <v>70</v>
      </c>
      <c r="S81" s="269">
        <v>51.74</v>
      </c>
      <c r="T81" s="275">
        <v>80</v>
      </c>
      <c r="U81" s="201">
        <f t="shared" si="6"/>
        <v>41.722500000000004</v>
      </c>
      <c r="V81" s="279">
        <v>78</v>
      </c>
    </row>
    <row r="82" spans="1:22" ht="19.5" thickBot="1">
      <c r="A82" s="181">
        <v>6</v>
      </c>
      <c r="B82" s="182">
        <v>76</v>
      </c>
      <c r="C82" s="182" t="s">
        <v>96</v>
      </c>
      <c r="D82" s="172">
        <v>2</v>
      </c>
      <c r="E82" s="173">
        <v>42</v>
      </c>
      <c r="F82" s="275">
        <v>76</v>
      </c>
      <c r="G82" s="173">
        <v>50</v>
      </c>
      <c r="H82" s="275">
        <v>56</v>
      </c>
      <c r="I82" s="173">
        <v>25</v>
      </c>
      <c r="J82" s="275">
        <v>81</v>
      </c>
      <c r="K82" s="173">
        <v>27.5</v>
      </c>
      <c r="L82" s="272">
        <v>84</v>
      </c>
      <c r="M82" s="173">
        <v>43</v>
      </c>
      <c r="N82" s="275">
        <v>52</v>
      </c>
      <c r="O82" s="173">
        <v>42</v>
      </c>
      <c r="P82" s="272">
        <v>85</v>
      </c>
      <c r="Q82" s="173">
        <v>50</v>
      </c>
      <c r="R82" s="274">
        <v>31</v>
      </c>
      <c r="S82" s="269">
        <v>52</v>
      </c>
      <c r="T82" s="275">
        <v>77</v>
      </c>
      <c r="U82" s="201">
        <f t="shared" si="6"/>
        <v>41.4375</v>
      </c>
      <c r="V82" s="279">
        <v>79</v>
      </c>
    </row>
    <row r="83" spans="1:22" ht="19.5" thickBot="1">
      <c r="A83" s="181">
        <v>3</v>
      </c>
      <c r="B83" s="182">
        <v>63</v>
      </c>
      <c r="C83" s="182" t="s">
        <v>83</v>
      </c>
      <c r="D83" s="172">
        <v>11</v>
      </c>
      <c r="E83" s="173">
        <v>40.909999999999997</v>
      </c>
      <c r="F83" s="275">
        <v>78</v>
      </c>
      <c r="G83" s="173">
        <v>51.45</v>
      </c>
      <c r="H83" s="275">
        <v>51</v>
      </c>
      <c r="I83" s="173">
        <v>30</v>
      </c>
      <c r="J83" s="275">
        <v>67</v>
      </c>
      <c r="K83" s="173">
        <v>34.090000000000003</v>
      </c>
      <c r="L83" s="275">
        <v>69</v>
      </c>
      <c r="M83" s="173">
        <v>39.68</v>
      </c>
      <c r="N83" s="275">
        <v>69</v>
      </c>
      <c r="O83" s="173">
        <v>48.73</v>
      </c>
      <c r="P83" s="275">
        <v>71</v>
      </c>
      <c r="Q83" s="173">
        <v>36.36</v>
      </c>
      <c r="R83" s="272">
        <v>84</v>
      </c>
      <c r="S83" s="269">
        <v>49.82</v>
      </c>
      <c r="T83" s="272">
        <v>83</v>
      </c>
      <c r="U83" s="201">
        <f t="shared" si="6"/>
        <v>41.379999999999995</v>
      </c>
      <c r="V83" s="279">
        <v>80</v>
      </c>
    </row>
    <row r="84" spans="1:22" ht="19.5" thickBot="1">
      <c r="A84" s="181">
        <v>6</v>
      </c>
      <c r="B84" s="182">
        <v>85</v>
      </c>
      <c r="C84" s="182" t="s">
        <v>106</v>
      </c>
      <c r="D84" s="172">
        <v>7</v>
      </c>
      <c r="E84" s="173">
        <v>40.855714285714285</v>
      </c>
      <c r="F84" s="275">
        <v>79</v>
      </c>
      <c r="G84" s="173">
        <v>40</v>
      </c>
      <c r="H84" s="272">
        <v>84</v>
      </c>
      <c r="I84" s="173">
        <v>30.717142857142857</v>
      </c>
      <c r="J84" s="275">
        <v>65</v>
      </c>
      <c r="K84" s="173">
        <v>35.001428571428569</v>
      </c>
      <c r="L84" s="275">
        <v>64</v>
      </c>
      <c r="M84" s="173">
        <v>37.288571428571423</v>
      </c>
      <c r="N84" s="275">
        <v>79</v>
      </c>
      <c r="O84" s="173">
        <v>47.428571428571431</v>
      </c>
      <c r="P84" s="275">
        <v>77</v>
      </c>
      <c r="Q84" s="173">
        <v>43.572857142857139</v>
      </c>
      <c r="R84" s="275">
        <v>69</v>
      </c>
      <c r="S84" s="269">
        <v>54.855714285714285</v>
      </c>
      <c r="T84" s="275">
        <v>68</v>
      </c>
      <c r="U84" s="201">
        <v>41.214999999999996</v>
      </c>
      <c r="V84" s="279">
        <v>81</v>
      </c>
    </row>
    <row r="85" spans="1:22" ht="19.5" thickBot="1">
      <c r="A85" s="181">
        <v>1</v>
      </c>
      <c r="B85" s="182">
        <v>49</v>
      </c>
      <c r="C85" s="182" t="s">
        <v>69</v>
      </c>
      <c r="D85" s="172">
        <v>16</v>
      </c>
      <c r="E85" s="173">
        <v>42.13</v>
      </c>
      <c r="F85" s="275">
        <v>73</v>
      </c>
      <c r="G85" s="173">
        <v>45.25</v>
      </c>
      <c r="H85" s="275">
        <v>78</v>
      </c>
      <c r="I85" s="173">
        <v>27.81</v>
      </c>
      <c r="J85" s="275">
        <v>73</v>
      </c>
      <c r="K85" s="173">
        <v>32.19</v>
      </c>
      <c r="L85" s="275">
        <v>76</v>
      </c>
      <c r="M85" s="173">
        <v>36.409999999999997</v>
      </c>
      <c r="N85" s="272">
        <v>82</v>
      </c>
      <c r="O85" s="173">
        <v>48</v>
      </c>
      <c r="P85" s="275">
        <v>74</v>
      </c>
      <c r="Q85" s="173">
        <v>40.31</v>
      </c>
      <c r="R85" s="275">
        <v>77</v>
      </c>
      <c r="S85" s="269">
        <v>56</v>
      </c>
      <c r="T85" s="275">
        <v>65</v>
      </c>
      <c r="U85" s="201">
        <f>(E85+G85+I85+K85+M85+O85+Q85+S85)/8</f>
        <v>41.012500000000003</v>
      </c>
      <c r="V85" s="276">
        <v>82</v>
      </c>
    </row>
    <row r="86" spans="1:22" ht="19.5" thickBot="1">
      <c r="A86" s="181">
        <v>4</v>
      </c>
      <c r="B86" s="182">
        <v>37</v>
      </c>
      <c r="C86" s="182" t="s">
        <v>55</v>
      </c>
      <c r="D86" s="172">
        <v>8</v>
      </c>
      <c r="E86" s="173">
        <v>43.25</v>
      </c>
      <c r="F86" s="275">
        <v>68</v>
      </c>
      <c r="G86" s="173">
        <v>46.5</v>
      </c>
      <c r="H86" s="275">
        <v>71</v>
      </c>
      <c r="I86" s="173">
        <v>33.44</v>
      </c>
      <c r="J86" s="275">
        <v>44</v>
      </c>
      <c r="K86" s="173">
        <v>28.75</v>
      </c>
      <c r="L86" s="272">
        <v>82</v>
      </c>
      <c r="M86" s="173">
        <v>39.630000000000003</v>
      </c>
      <c r="N86" s="275">
        <v>70</v>
      </c>
      <c r="O86" s="173">
        <v>49.5</v>
      </c>
      <c r="P86" s="275">
        <v>67</v>
      </c>
      <c r="Q86" s="173">
        <v>39.380000000000003</v>
      </c>
      <c r="R86" s="272">
        <v>82</v>
      </c>
      <c r="S86" s="269">
        <v>43.5</v>
      </c>
      <c r="T86" s="272">
        <v>86</v>
      </c>
      <c r="U86" s="201">
        <f>(E86+G86+I86+K86+M86+O86+Q86+S86)/8</f>
        <v>40.493749999999999</v>
      </c>
      <c r="V86" s="276">
        <v>83</v>
      </c>
    </row>
    <row r="87" spans="1:22" ht="19.5" thickBot="1">
      <c r="A87" s="181">
        <v>4</v>
      </c>
      <c r="B87" s="182">
        <v>39</v>
      </c>
      <c r="C87" s="182" t="s">
        <v>57</v>
      </c>
      <c r="D87" s="172">
        <v>5</v>
      </c>
      <c r="E87" s="173">
        <v>37.6</v>
      </c>
      <c r="F87" s="272">
        <v>84</v>
      </c>
      <c r="G87" s="173">
        <v>44</v>
      </c>
      <c r="H87" s="275">
        <v>81</v>
      </c>
      <c r="I87" s="173">
        <v>25</v>
      </c>
      <c r="J87" s="272">
        <v>82</v>
      </c>
      <c r="K87" s="173">
        <v>38</v>
      </c>
      <c r="L87" s="275">
        <v>50</v>
      </c>
      <c r="M87" s="173">
        <v>39</v>
      </c>
      <c r="N87" s="275">
        <v>73</v>
      </c>
      <c r="O87" s="173">
        <v>48.8</v>
      </c>
      <c r="P87" s="275">
        <v>70</v>
      </c>
      <c r="Q87" s="173">
        <v>30</v>
      </c>
      <c r="R87" s="272">
        <v>86</v>
      </c>
      <c r="S87" s="269">
        <v>53.6</v>
      </c>
      <c r="T87" s="275">
        <v>72</v>
      </c>
      <c r="U87" s="201">
        <f>(E87+G87+I87+K87+M87+O87+Q87+S87)/8</f>
        <v>39.5</v>
      </c>
      <c r="V87" s="276">
        <v>84</v>
      </c>
    </row>
    <row r="88" spans="1:22" ht="19.5" thickBot="1">
      <c r="A88" s="181">
        <v>4</v>
      </c>
      <c r="B88" s="182">
        <v>40</v>
      </c>
      <c r="C88" s="182" t="s">
        <v>58</v>
      </c>
      <c r="D88" s="172">
        <v>3</v>
      </c>
      <c r="E88" s="173">
        <v>34.67</v>
      </c>
      <c r="F88" s="272">
        <v>85</v>
      </c>
      <c r="G88" s="173">
        <v>28.67</v>
      </c>
      <c r="H88" s="272">
        <v>86</v>
      </c>
      <c r="I88" s="173">
        <v>21.67</v>
      </c>
      <c r="J88" s="272">
        <v>85</v>
      </c>
      <c r="K88" s="173">
        <v>35</v>
      </c>
      <c r="L88" s="275">
        <v>66</v>
      </c>
      <c r="M88" s="173">
        <v>30.67</v>
      </c>
      <c r="N88" s="272">
        <v>86</v>
      </c>
      <c r="O88" s="173">
        <v>46.67</v>
      </c>
      <c r="P88" s="275">
        <v>80</v>
      </c>
      <c r="Q88" s="173">
        <v>41.67</v>
      </c>
      <c r="R88" s="275">
        <v>75</v>
      </c>
      <c r="S88" s="269">
        <v>52</v>
      </c>
      <c r="T88" s="275">
        <v>79</v>
      </c>
      <c r="U88" s="201">
        <f>(E88+G88+I88+K88+M88+O88+Q88+S88)/8</f>
        <v>36.377500000000005</v>
      </c>
      <c r="V88" s="276">
        <v>85</v>
      </c>
    </row>
    <row r="89" spans="1:22" ht="19.5" thickBot="1">
      <c r="A89" s="181">
        <v>5</v>
      </c>
      <c r="B89" s="182">
        <v>1</v>
      </c>
      <c r="C89" s="182" t="s">
        <v>15</v>
      </c>
      <c r="D89" s="172">
        <v>7</v>
      </c>
      <c r="E89" s="173">
        <v>34</v>
      </c>
      <c r="F89" s="272">
        <v>86</v>
      </c>
      <c r="G89" s="173">
        <v>35.43</v>
      </c>
      <c r="H89" s="272">
        <v>85</v>
      </c>
      <c r="I89" s="173">
        <v>20.71</v>
      </c>
      <c r="J89" s="272">
        <v>86</v>
      </c>
      <c r="K89" s="173">
        <v>29.29</v>
      </c>
      <c r="L89" s="275">
        <v>81</v>
      </c>
      <c r="M89" s="173">
        <v>33.07</v>
      </c>
      <c r="N89" s="272">
        <v>85</v>
      </c>
      <c r="O89" s="173">
        <v>47.43</v>
      </c>
      <c r="P89" s="275">
        <v>76</v>
      </c>
      <c r="Q89" s="173">
        <v>40</v>
      </c>
      <c r="R89" s="275">
        <v>79</v>
      </c>
      <c r="S89" s="269">
        <v>44.57</v>
      </c>
      <c r="T89" s="272">
        <v>85</v>
      </c>
      <c r="U89" s="201">
        <f>(E89+G89+I89+K89+M89+O89+Q89+S89)/8</f>
        <v>35.5625</v>
      </c>
      <c r="V89" s="276">
        <v>86</v>
      </c>
    </row>
  </sheetData>
  <sortState ref="A4:U89">
    <sortCondition descending="1" ref="U4:U89"/>
  </sortState>
  <mergeCells count="2">
    <mergeCell ref="A1:S1"/>
    <mergeCell ref="A2:S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6"/>
  <sheetViews>
    <sheetView topLeftCell="A10" zoomScale="130" zoomScaleNormal="130" workbookViewId="0">
      <selection activeCell="B7" sqref="B7:J7"/>
    </sheetView>
  </sheetViews>
  <sheetFormatPr defaultRowHeight="14.25"/>
  <cols>
    <col min="1" max="1" width="10.625" bestFit="1" customWidth="1"/>
    <col min="2" max="9" width="8.625" customWidth="1"/>
  </cols>
  <sheetData>
    <row r="1" spans="1:10" ht="24">
      <c r="A1" s="280" t="s">
        <v>189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10" ht="24">
      <c r="A2" s="280" t="s">
        <v>146</v>
      </c>
      <c r="B2" s="280"/>
      <c r="C2" s="280"/>
      <c r="D2" s="280"/>
      <c r="E2" s="280"/>
      <c r="F2" s="280"/>
      <c r="G2" s="280"/>
      <c r="H2" s="280"/>
      <c r="I2" s="280"/>
      <c r="J2" s="280"/>
    </row>
    <row r="3" spans="1:10" ht="24">
      <c r="A3" s="21"/>
      <c r="B3" s="21"/>
      <c r="C3" s="21"/>
      <c r="D3" s="21"/>
      <c r="E3" s="21"/>
      <c r="F3" s="21"/>
      <c r="G3" s="21"/>
      <c r="H3" s="21"/>
      <c r="I3" s="21"/>
    </row>
    <row r="4" spans="1:10" ht="24">
      <c r="A4" s="22" t="s">
        <v>147</v>
      </c>
      <c r="B4" s="149" t="s">
        <v>6</v>
      </c>
      <c r="C4" s="149" t="s">
        <v>7</v>
      </c>
      <c r="D4" s="149" t="s">
        <v>8</v>
      </c>
      <c r="E4" s="149" t="s">
        <v>148</v>
      </c>
      <c r="F4" s="149" t="s">
        <v>149</v>
      </c>
      <c r="G4" s="149" t="s">
        <v>150</v>
      </c>
      <c r="H4" s="149" t="s">
        <v>12</v>
      </c>
      <c r="I4" s="149" t="s">
        <v>151</v>
      </c>
      <c r="J4" s="150" t="s">
        <v>190</v>
      </c>
    </row>
    <row r="5" spans="1:10" ht="24">
      <c r="A5" s="22" t="s">
        <v>152</v>
      </c>
      <c r="B5" s="151">
        <v>47.79</v>
      </c>
      <c r="C5" s="151">
        <v>54.18</v>
      </c>
      <c r="D5" s="151">
        <v>38.78</v>
      </c>
      <c r="E5" s="151">
        <v>43.82</v>
      </c>
      <c r="F5" s="151">
        <v>45.96</v>
      </c>
      <c r="G5" s="151">
        <v>56.05</v>
      </c>
      <c r="H5" s="151">
        <v>49.38</v>
      </c>
      <c r="I5" s="151">
        <v>60.12</v>
      </c>
      <c r="J5" s="151">
        <f>AVERAGE(B5:I5)</f>
        <v>49.51</v>
      </c>
    </row>
    <row r="6" spans="1:10" ht="24">
      <c r="A6" s="22" t="s">
        <v>153</v>
      </c>
      <c r="B6" s="151">
        <v>44.03</v>
      </c>
      <c r="C6" s="151">
        <v>49.03</v>
      </c>
      <c r="D6" s="151">
        <v>32.880000000000003</v>
      </c>
      <c r="E6" s="151">
        <v>36.770000000000003</v>
      </c>
      <c r="F6" s="151">
        <v>40.97</v>
      </c>
      <c r="G6" s="151">
        <v>50.77</v>
      </c>
      <c r="H6" s="151">
        <v>44.24</v>
      </c>
      <c r="I6" s="151">
        <v>55.24</v>
      </c>
      <c r="J6" s="151">
        <f t="shared" ref="J6:J7" si="0">AVERAGE(B6:I6)</f>
        <v>44.241250000000001</v>
      </c>
    </row>
    <row r="7" spans="1:10" ht="24">
      <c r="A7" s="22" t="s">
        <v>154</v>
      </c>
      <c r="B7" s="151">
        <v>44.88</v>
      </c>
      <c r="C7" s="151">
        <v>50.67</v>
      </c>
      <c r="D7" s="151">
        <v>36.020000000000003</v>
      </c>
      <c r="E7" s="151">
        <v>38.06</v>
      </c>
      <c r="F7" s="151">
        <v>42.13</v>
      </c>
      <c r="G7" s="151">
        <v>52.2</v>
      </c>
      <c r="H7" s="151">
        <v>45.61</v>
      </c>
      <c r="I7" s="151">
        <v>56.32</v>
      </c>
      <c r="J7" s="151">
        <f t="shared" si="0"/>
        <v>45.736250000000005</v>
      </c>
    </row>
    <row r="8" spans="1:10" ht="24">
      <c r="A8" s="21"/>
      <c r="B8" s="21"/>
      <c r="C8" s="21"/>
      <c r="D8" s="21"/>
      <c r="E8" s="21"/>
      <c r="F8" s="21"/>
      <c r="G8" s="21"/>
      <c r="H8" s="21"/>
      <c r="I8" s="21"/>
    </row>
    <row r="9" spans="1:10" ht="24">
      <c r="A9" s="280" t="s">
        <v>155</v>
      </c>
      <c r="B9" s="280"/>
      <c r="C9" s="280"/>
      <c r="D9" s="280"/>
      <c r="E9" s="280"/>
      <c r="F9" s="280"/>
      <c r="G9" s="280"/>
      <c r="H9" s="280"/>
      <c r="I9" s="280"/>
      <c r="J9" s="280"/>
    </row>
    <row r="10" spans="1:10" ht="24">
      <c r="A10" s="280" t="s">
        <v>191</v>
      </c>
      <c r="B10" s="280"/>
      <c r="C10" s="280"/>
      <c r="D10" s="280"/>
      <c r="E10" s="280"/>
      <c r="F10" s="280"/>
      <c r="G10" s="280"/>
      <c r="H10" s="280"/>
      <c r="I10" s="280"/>
      <c r="J10" s="280"/>
    </row>
    <row r="11" spans="1:10" ht="24">
      <c r="A11" s="280" t="s">
        <v>156</v>
      </c>
      <c r="B11" s="280"/>
      <c r="C11" s="280"/>
      <c r="D11" s="280"/>
      <c r="E11" s="280"/>
      <c r="F11" s="280"/>
      <c r="G11" s="280"/>
      <c r="H11" s="280"/>
      <c r="I11" s="280"/>
      <c r="J11" s="280"/>
    </row>
    <row r="12" spans="1:10" ht="24">
      <c r="A12" s="21"/>
      <c r="B12" s="21"/>
      <c r="C12" s="21"/>
      <c r="D12" s="21"/>
      <c r="E12" s="21"/>
      <c r="F12" s="21"/>
      <c r="G12" s="21"/>
      <c r="H12" s="21"/>
      <c r="I12" s="21"/>
    </row>
    <row r="13" spans="1:10" ht="24">
      <c r="A13" s="22" t="s">
        <v>157</v>
      </c>
      <c r="B13" s="1" t="s">
        <v>6</v>
      </c>
      <c r="C13" s="1" t="s">
        <v>7</v>
      </c>
      <c r="D13" s="1" t="s">
        <v>8</v>
      </c>
      <c r="E13" s="1" t="s">
        <v>148</v>
      </c>
      <c r="F13" s="1" t="s">
        <v>149</v>
      </c>
      <c r="G13" s="1" t="s">
        <v>150</v>
      </c>
      <c r="H13" s="1" t="s">
        <v>12</v>
      </c>
      <c r="I13" s="152" t="s">
        <v>151</v>
      </c>
      <c r="J13" s="153" t="s">
        <v>190</v>
      </c>
    </row>
    <row r="14" spans="1:10" ht="24">
      <c r="A14" s="1">
        <v>2557</v>
      </c>
      <c r="B14" s="23">
        <f t="shared" ref="B14:I14" si="1">B5</f>
        <v>47.79</v>
      </c>
      <c r="C14" s="23">
        <f t="shared" si="1"/>
        <v>54.18</v>
      </c>
      <c r="D14" s="23">
        <f t="shared" si="1"/>
        <v>38.78</v>
      </c>
      <c r="E14" s="23">
        <f t="shared" si="1"/>
        <v>43.82</v>
      </c>
      <c r="F14" s="23">
        <f t="shared" si="1"/>
        <v>45.96</v>
      </c>
      <c r="G14" s="23">
        <f t="shared" si="1"/>
        <v>56.05</v>
      </c>
      <c r="H14" s="23">
        <f t="shared" si="1"/>
        <v>49.38</v>
      </c>
      <c r="I14" s="154">
        <f t="shared" si="1"/>
        <v>60.12</v>
      </c>
      <c r="J14" s="23">
        <f>AVERAGE(B14:I14)</f>
        <v>49.51</v>
      </c>
    </row>
    <row r="15" spans="1:10" ht="24.75" thickBot="1">
      <c r="A15" s="1">
        <v>2556</v>
      </c>
      <c r="B15" s="23">
        <v>47.73</v>
      </c>
      <c r="C15" s="23">
        <v>39.409999999999997</v>
      </c>
      <c r="D15" s="23">
        <v>33.47</v>
      </c>
      <c r="E15" s="23">
        <v>46.59</v>
      </c>
      <c r="F15" s="23">
        <v>38.270000000000003</v>
      </c>
      <c r="G15" s="23">
        <v>66.59</v>
      </c>
      <c r="H15" s="23">
        <v>49.41</v>
      </c>
      <c r="I15" s="154">
        <v>56.09</v>
      </c>
      <c r="J15" s="75">
        <f t="shared" ref="J15:J17" si="2">AVERAGE(B15:I15)</f>
        <v>47.195000000000007</v>
      </c>
    </row>
    <row r="16" spans="1:10" ht="24.75" thickBot="1">
      <c r="A16" s="155" t="s">
        <v>158</v>
      </c>
      <c r="B16" s="156">
        <f t="shared" ref="B16:I16" si="3">B14-B15</f>
        <v>6.0000000000002274E-2</v>
      </c>
      <c r="C16" s="157">
        <f t="shared" si="3"/>
        <v>14.770000000000003</v>
      </c>
      <c r="D16" s="158">
        <f t="shared" si="3"/>
        <v>5.3100000000000023</v>
      </c>
      <c r="E16" s="159">
        <f t="shared" si="3"/>
        <v>-2.7700000000000031</v>
      </c>
      <c r="F16" s="156">
        <f t="shared" si="3"/>
        <v>7.6899999999999977</v>
      </c>
      <c r="G16" s="160">
        <f t="shared" si="3"/>
        <v>-10.540000000000006</v>
      </c>
      <c r="H16" s="156">
        <f t="shared" si="3"/>
        <v>-2.9999999999994031E-2</v>
      </c>
      <c r="I16" s="156">
        <f t="shared" si="3"/>
        <v>4.029999999999994</v>
      </c>
      <c r="J16" s="156">
        <f t="shared" si="2"/>
        <v>2.3149999999999995</v>
      </c>
    </row>
    <row r="17" spans="1:10" ht="24.75" thickBot="1">
      <c r="A17" s="161" t="s">
        <v>159</v>
      </c>
      <c r="B17" s="162">
        <f t="shared" ref="B17:I17" si="4">B16*100/B15</f>
        <v>0.12570710245129327</v>
      </c>
      <c r="C17" s="163">
        <f t="shared" si="4"/>
        <v>37.477797513321498</v>
      </c>
      <c r="D17" s="164">
        <f t="shared" si="4"/>
        <v>15.864953689871534</v>
      </c>
      <c r="E17" s="165">
        <f t="shared" si="4"/>
        <v>-5.9454818630607491</v>
      </c>
      <c r="F17" s="162">
        <f t="shared" si="4"/>
        <v>20.09406846093545</v>
      </c>
      <c r="G17" s="166">
        <f t="shared" si="4"/>
        <v>-15.828202432797728</v>
      </c>
      <c r="H17" s="162">
        <f t="shared" si="4"/>
        <v>-6.0716454159065035E-2</v>
      </c>
      <c r="I17" s="156">
        <f t="shared" si="4"/>
        <v>7.1848814405419752</v>
      </c>
      <c r="J17" s="156">
        <f t="shared" si="2"/>
        <v>7.3641259321380268</v>
      </c>
    </row>
    <row r="18" spans="1:10" ht="24">
      <c r="A18" s="21"/>
      <c r="B18" s="21"/>
      <c r="C18" s="21"/>
      <c r="D18" s="21"/>
      <c r="E18" s="21"/>
      <c r="F18" s="21"/>
      <c r="G18" s="21"/>
      <c r="H18" s="21"/>
      <c r="I18" s="21"/>
    </row>
    <row r="19" spans="1:10" ht="24">
      <c r="A19" s="280" t="s">
        <v>160</v>
      </c>
      <c r="B19" s="280"/>
      <c r="C19" s="280"/>
      <c r="D19" s="280"/>
      <c r="E19" s="280"/>
      <c r="F19" s="280"/>
      <c r="G19" s="280"/>
      <c r="H19" s="280"/>
      <c r="I19" s="280"/>
      <c r="J19" s="280"/>
    </row>
    <row r="20" spans="1:10" ht="24">
      <c r="A20" s="280" t="s">
        <v>192</v>
      </c>
      <c r="B20" s="280"/>
      <c r="C20" s="280"/>
      <c r="D20" s="280"/>
      <c r="E20" s="280"/>
      <c r="F20" s="280"/>
      <c r="G20" s="280"/>
      <c r="H20" s="280"/>
      <c r="I20" s="280"/>
      <c r="J20" s="280"/>
    </row>
    <row r="21" spans="1:10" ht="24">
      <c r="A21" s="280" t="s">
        <v>161</v>
      </c>
      <c r="B21" s="280"/>
      <c r="C21" s="280"/>
      <c r="D21" s="280"/>
      <c r="E21" s="280"/>
      <c r="F21" s="280"/>
      <c r="G21" s="280"/>
      <c r="H21" s="280"/>
      <c r="I21" s="280"/>
      <c r="J21" s="280"/>
    </row>
    <row r="22" spans="1:10" ht="24">
      <c r="A22" s="21"/>
      <c r="B22" s="21"/>
      <c r="C22" s="21"/>
      <c r="D22" s="21"/>
      <c r="E22" s="21"/>
      <c r="F22" s="21"/>
      <c r="G22" s="21"/>
      <c r="H22" s="21"/>
      <c r="I22" s="21"/>
    </row>
    <row r="23" spans="1:10" ht="24">
      <c r="A23" s="22" t="s">
        <v>147</v>
      </c>
      <c r="B23" s="22" t="s">
        <v>6</v>
      </c>
      <c r="C23" s="22" t="s">
        <v>7</v>
      </c>
      <c r="D23" s="22" t="s">
        <v>8</v>
      </c>
      <c r="E23" s="22" t="s">
        <v>148</v>
      </c>
      <c r="F23" s="22" t="s">
        <v>149</v>
      </c>
      <c r="G23" s="22" t="s">
        <v>150</v>
      </c>
      <c r="H23" s="22" t="s">
        <v>12</v>
      </c>
      <c r="I23" s="167" t="s">
        <v>151</v>
      </c>
      <c r="J23" s="150" t="s">
        <v>190</v>
      </c>
    </row>
    <row r="24" spans="1:10" ht="24">
      <c r="A24" s="22" t="s">
        <v>162</v>
      </c>
      <c r="B24" s="23">
        <f t="shared" ref="B24:I24" si="5">B5</f>
        <v>47.79</v>
      </c>
      <c r="C24" s="23">
        <f t="shared" si="5"/>
        <v>54.18</v>
      </c>
      <c r="D24" s="23">
        <f t="shared" si="5"/>
        <v>38.78</v>
      </c>
      <c r="E24" s="23">
        <f t="shared" si="5"/>
        <v>43.82</v>
      </c>
      <c r="F24" s="23">
        <f t="shared" si="5"/>
        <v>45.96</v>
      </c>
      <c r="G24" s="23">
        <f t="shared" si="5"/>
        <v>56.05</v>
      </c>
      <c r="H24" s="23">
        <f t="shared" si="5"/>
        <v>49.38</v>
      </c>
      <c r="I24" s="154">
        <f t="shared" si="5"/>
        <v>60.12</v>
      </c>
      <c r="J24" s="151">
        <f>AVERAGE(B24:I24)</f>
        <v>49.51</v>
      </c>
    </row>
    <row r="25" spans="1:10" ht="24.75" thickBot="1">
      <c r="A25" s="22" t="s">
        <v>163</v>
      </c>
      <c r="B25" s="23">
        <f t="shared" ref="B25:J25" si="6">B7</f>
        <v>44.88</v>
      </c>
      <c r="C25" s="23">
        <f t="shared" si="6"/>
        <v>50.67</v>
      </c>
      <c r="D25" s="23">
        <f t="shared" si="6"/>
        <v>36.020000000000003</v>
      </c>
      <c r="E25" s="23">
        <f t="shared" si="6"/>
        <v>38.06</v>
      </c>
      <c r="F25" s="23">
        <f t="shared" si="6"/>
        <v>42.13</v>
      </c>
      <c r="G25" s="23">
        <f t="shared" si="6"/>
        <v>52.2</v>
      </c>
      <c r="H25" s="23">
        <f t="shared" si="6"/>
        <v>45.61</v>
      </c>
      <c r="I25" s="154">
        <f t="shared" si="6"/>
        <v>56.32</v>
      </c>
      <c r="J25" s="168">
        <f t="shared" si="6"/>
        <v>45.736250000000005</v>
      </c>
    </row>
    <row r="26" spans="1:10" ht="24.75" thickBot="1">
      <c r="A26" s="155" t="s">
        <v>164</v>
      </c>
      <c r="B26" s="169">
        <f>B24-B25</f>
        <v>2.9099999999999966</v>
      </c>
      <c r="C26" s="170">
        <f t="shared" ref="C26:I26" si="7">C24-C25</f>
        <v>3.509999999999998</v>
      </c>
      <c r="D26" s="169">
        <f t="shared" si="7"/>
        <v>2.759999999999998</v>
      </c>
      <c r="E26" s="170">
        <f t="shared" si="7"/>
        <v>5.759999999999998</v>
      </c>
      <c r="F26" s="169">
        <f t="shared" si="7"/>
        <v>3.8299999999999983</v>
      </c>
      <c r="G26" s="170">
        <f t="shared" si="7"/>
        <v>3.8499999999999943</v>
      </c>
      <c r="H26" s="169">
        <f t="shared" si="7"/>
        <v>3.7700000000000031</v>
      </c>
      <c r="I26" s="170">
        <f t="shared" si="7"/>
        <v>3.7999999999999972</v>
      </c>
      <c r="J26" s="171">
        <f t="shared" ref="J26" si="8">AVERAGE(B26:I26)</f>
        <v>3.7737499999999979</v>
      </c>
    </row>
  </sheetData>
  <mergeCells count="8">
    <mergeCell ref="A19:J19"/>
    <mergeCell ref="A20:J20"/>
    <mergeCell ref="A21:J21"/>
    <mergeCell ref="A1:J1"/>
    <mergeCell ref="A2:J2"/>
    <mergeCell ref="A9:J9"/>
    <mergeCell ref="A10:J10"/>
    <mergeCell ref="A11:J1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90"/>
  <sheetViews>
    <sheetView topLeftCell="A73" workbookViewId="0">
      <selection activeCell="L5" sqref="L5:L90"/>
    </sheetView>
  </sheetViews>
  <sheetFormatPr defaultRowHeight="15"/>
  <cols>
    <col min="1" max="1" width="10.75" style="186" customWidth="1"/>
    <col min="2" max="2" width="11.375" style="186" customWidth="1"/>
    <col min="3" max="3" width="27" style="186" customWidth="1"/>
    <col min="4" max="4" width="7.25" style="186" customWidth="1"/>
    <col min="5" max="5" width="7.125" style="186" customWidth="1"/>
    <col min="6" max="6" width="8.125" style="186" customWidth="1"/>
    <col min="7" max="7" width="9.875" style="186" customWidth="1"/>
    <col min="8" max="8" width="13.375" style="186" customWidth="1"/>
    <col min="9" max="9" width="11.25" style="186" customWidth="1"/>
    <col min="10" max="10" width="8.375" style="186" customWidth="1"/>
    <col min="11" max="11" width="8.25" style="186" customWidth="1"/>
    <col min="12" max="12" width="8.875" style="186" customWidth="1"/>
    <col min="13" max="13" width="8.625" style="186" customWidth="1"/>
  </cols>
  <sheetData>
    <row r="1" spans="1:13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175"/>
    </row>
    <row r="2" spans="1:13" ht="18.75">
      <c r="A2" s="282" t="s">
        <v>146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175"/>
    </row>
    <row r="3" spans="1:13" ht="19.5" thickBot="1">
      <c r="A3" s="176" t="s">
        <v>123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5"/>
    </row>
    <row r="4" spans="1:13" ht="19.5" thickBot="1">
      <c r="A4" s="178" t="s">
        <v>4</v>
      </c>
      <c r="B4" s="179" t="s">
        <v>3</v>
      </c>
      <c r="C4" s="179" t="s">
        <v>1</v>
      </c>
      <c r="D4" s="180" t="s">
        <v>2</v>
      </c>
      <c r="E4" s="179" t="s">
        <v>6</v>
      </c>
      <c r="F4" s="179" t="s">
        <v>7</v>
      </c>
      <c r="G4" s="179" t="s">
        <v>8</v>
      </c>
      <c r="H4" s="179" t="s">
        <v>9</v>
      </c>
      <c r="I4" s="179" t="s">
        <v>133</v>
      </c>
      <c r="J4" s="179" t="s">
        <v>11</v>
      </c>
      <c r="K4" s="179" t="s">
        <v>12</v>
      </c>
      <c r="L4" s="179" t="s">
        <v>13</v>
      </c>
      <c r="M4" s="179" t="s">
        <v>14</v>
      </c>
    </row>
    <row r="5" spans="1:13" ht="19.5" thickBot="1">
      <c r="A5" s="181">
        <v>5</v>
      </c>
      <c r="B5" s="182">
        <v>1</v>
      </c>
      <c r="C5" s="182" t="s">
        <v>15</v>
      </c>
      <c r="D5" s="172">
        <v>7</v>
      </c>
      <c r="E5" s="173">
        <v>34</v>
      </c>
      <c r="F5" s="173">
        <v>35.43</v>
      </c>
      <c r="G5" s="173">
        <v>20.71</v>
      </c>
      <c r="H5" s="173">
        <v>29.29</v>
      </c>
      <c r="I5" s="173">
        <v>33.07</v>
      </c>
      <c r="J5" s="173">
        <v>47.43</v>
      </c>
      <c r="K5" s="173">
        <v>40</v>
      </c>
      <c r="L5" s="173">
        <v>44.57</v>
      </c>
      <c r="M5" s="183">
        <f>(E5+F5+G5+H5+I5+J5+K5+L5)/8</f>
        <v>35.5625</v>
      </c>
    </row>
    <row r="6" spans="1:13" ht="19.5" thickBot="1">
      <c r="A6" s="181">
        <v>1</v>
      </c>
      <c r="B6" s="182">
        <v>2</v>
      </c>
      <c r="C6" s="182" t="s">
        <v>16</v>
      </c>
      <c r="D6" s="172">
        <v>5</v>
      </c>
      <c r="E6" s="173">
        <v>46</v>
      </c>
      <c r="F6" s="173">
        <v>54.4</v>
      </c>
      <c r="G6" s="173">
        <v>52.5</v>
      </c>
      <c r="H6" s="173">
        <v>51</v>
      </c>
      <c r="I6" s="173">
        <v>58.9</v>
      </c>
      <c r="J6" s="173">
        <v>51.2</v>
      </c>
      <c r="K6" s="173">
        <v>44</v>
      </c>
      <c r="L6" s="173">
        <v>68</v>
      </c>
      <c r="M6" s="183">
        <f>(E6+F6+G6+H6+I6+J6+K6+L6)/8</f>
        <v>53.25</v>
      </c>
    </row>
    <row r="7" spans="1:13" ht="19.5" thickBot="1">
      <c r="A7" s="181">
        <v>5</v>
      </c>
      <c r="B7" s="182">
        <v>3</v>
      </c>
      <c r="C7" s="182" t="s">
        <v>17</v>
      </c>
      <c r="D7" s="172">
        <v>12</v>
      </c>
      <c r="E7" s="173">
        <v>50.83</v>
      </c>
      <c r="F7" s="173">
        <v>56.67</v>
      </c>
      <c r="G7" s="173">
        <v>31.25</v>
      </c>
      <c r="H7" s="173">
        <v>53.33</v>
      </c>
      <c r="I7" s="173">
        <v>41.92</v>
      </c>
      <c r="J7" s="173">
        <v>58</v>
      </c>
      <c r="K7" s="173">
        <v>53.75</v>
      </c>
      <c r="L7" s="173">
        <v>65.33</v>
      </c>
      <c r="M7" s="183">
        <f>(E7+F7+G7+H7+I7+J7+K7+L7)/8</f>
        <v>51.384999999999998</v>
      </c>
    </row>
    <row r="8" spans="1:13" ht="19.5" thickBot="1">
      <c r="A8" s="181">
        <v>5</v>
      </c>
      <c r="B8" s="182">
        <v>4</v>
      </c>
      <c r="C8" s="182" t="s">
        <v>18</v>
      </c>
      <c r="D8" s="172">
        <v>13</v>
      </c>
      <c r="E8" s="173">
        <v>49.38</v>
      </c>
      <c r="F8" s="173">
        <v>60.62</v>
      </c>
      <c r="G8" s="173">
        <v>41.35</v>
      </c>
      <c r="H8" s="173">
        <v>46.54</v>
      </c>
      <c r="I8" s="173">
        <v>48.31</v>
      </c>
      <c r="J8" s="173">
        <v>59.38</v>
      </c>
      <c r="K8" s="173">
        <v>57.31</v>
      </c>
      <c r="L8" s="173">
        <v>60</v>
      </c>
      <c r="M8" s="183">
        <f>(E8+F8+G8+H8+I8+J8+K8+L8)/8</f>
        <v>52.861249999999998</v>
      </c>
    </row>
    <row r="9" spans="1:13" ht="19.5" thickBot="1">
      <c r="A9" s="181">
        <v>2</v>
      </c>
      <c r="B9" s="182">
        <v>5</v>
      </c>
      <c r="C9" s="182" t="s">
        <v>19</v>
      </c>
      <c r="D9" s="172">
        <v>19</v>
      </c>
      <c r="E9" s="173">
        <v>45.792631578947372</v>
      </c>
      <c r="F9" s="173">
        <v>49.576842105263161</v>
      </c>
      <c r="G9" s="173">
        <v>48.55263157894737</v>
      </c>
      <c r="H9" s="173">
        <v>32.368421052631582</v>
      </c>
      <c r="I9" s="173">
        <v>42.31894736842105</v>
      </c>
      <c r="J9" s="173">
        <v>58.102105263157895</v>
      </c>
      <c r="K9" s="173">
        <v>47.108421052631584</v>
      </c>
      <c r="L9" s="173">
        <v>59.792631578947365</v>
      </c>
      <c r="M9" s="173">
        <v>47.951578947368418</v>
      </c>
    </row>
    <row r="10" spans="1:13" ht="19.5" thickBot="1">
      <c r="A10" s="181">
        <v>3</v>
      </c>
      <c r="B10" s="182">
        <v>6</v>
      </c>
      <c r="C10" s="182" t="s">
        <v>20</v>
      </c>
      <c r="D10" s="172">
        <v>22</v>
      </c>
      <c r="E10" s="173">
        <v>51.45</v>
      </c>
      <c r="F10" s="173">
        <v>55.82</v>
      </c>
      <c r="G10" s="173">
        <v>43.18</v>
      </c>
      <c r="H10" s="173">
        <v>34.32</v>
      </c>
      <c r="I10" s="173">
        <v>46.3</v>
      </c>
      <c r="J10" s="173">
        <v>55.64</v>
      </c>
      <c r="K10" s="173">
        <v>52.05</v>
      </c>
      <c r="L10" s="173">
        <v>63.82</v>
      </c>
      <c r="M10" s="183">
        <f>(E10+F10+G10+H10+I10+J10+K10+L10)/8</f>
        <v>50.322499999999998</v>
      </c>
    </row>
    <row r="11" spans="1:13" ht="19.5" thickBot="1">
      <c r="A11" s="181">
        <v>1</v>
      </c>
      <c r="B11" s="182">
        <v>7</v>
      </c>
      <c r="C11" s="182" t="s">
        <v>188</v>
      </c>
      <c r="D11" s="172">
        <v>5</v>
      </c>
      <c r="E11" s="173">
        <v>40.799999999999997</v>
      </c>
      <c r="F11" s="173">
        <v>54.4</v>
      </c>
      <c r="G11" s="173">
        <v>22</v>
      </c>
      <c r="H11" s="173">
        <v>41</v>
      </c>
      <c r="I11" s="173">
        <v>40.6</v>
      </c>
      <c r="J11" s="173">
        <v>55.2</v>
      </c>
      <c r="K11" s="173">
        <v>50</v>
      </c>
      <c r="L11" s="173">
        <v>61.6</v>
      </c>
      <c r="M11" s="183">
        <f>(E11+F11+G11+H11+I11+J11+K11+L11)/8</f>
        <v>45.7</v>
      </c>
    </row>
    <row r="12" spans="1:13" ht="19.5" thickBot="1">
      <c r="A12" s="181">
        <v>3</v>
      </c>
      <c r="B12" s="182">
        <v>8</v>
      </c>
      <c r="C12" s="182" t="s">
        <v>21</v>
      </c>
      <c r="D12" s="172">
        <v>37</v>
      </c>
      <c r="E12" s="173">
        <v>42.216216216216218</v>
      </c>
      <c r="F12" s="173">
        <v>49.780810810810813</v>
      </c>
      <c r="G12" s="173">
        <v>32.976486486486486</v>
      </c>
      <c r="H12" s="173">
        <v>36.891081081081083</v>
      </c>
      <c r="I12" s="173">
        <v>42.279999999999994</v>
      </c>
      <c r="J12" s="173">
        <v>53.403783783783787</v>
      </c>
      <c r="K12" s="173">
        <v>45.8154054054054</v>
      </c>
      <c r="L12" s="173">
        <v>55.027837837837836</v>
      </c>
      <c r="M12" s="183">
        <v>44.798952702702707</v>
      </c>
    </row>
    <row r="13" spans="1:13" ht="19.5" thickBot="1">
      <c r="A13" s="181">
        <v>6</v>
      </c>
      <c r="B13" s="182">
        <v>9</v>
      </c>
      <c r="C13" s="182" t="s">
        <v>22</v>
      </c>
      <c r="D13" s="172">
        <v>5</v>
      </c>
      <c r="E13" s="173">
        <v>44.8</v>
      </c>
      <c r="F13" s="173">
        <v>57.2</v>
      </c>
      <c r="G13" s="173">
        <v>32.5</v>
      </c>
      <c r="H13" s="173">
        <v>37</v>
      </c>
      <c r="I13" s="173">
        <v>41.5</v>
      </c>
      <c r="J13" s="173">
        <v>48.8</v>
      </c>
      <c r="K13" s="173">
        <v>49</v>
      </c>
      <c r="L13" s="173">
        <v>67.2</v>
      </c>
      <c r="M13" s="183">
        <f>(E13+F13+G13+H13+I13+J13+K13+L13)/8</f>
        <v>47.25</v>
      </c>
    </row>
    <row r="14" spans="1:13" ht="19.5" thickBot="1">
      <c r="A14" s="181">
        <v>6</v>
      </c>
      <c r="B14" s="182">
        <v>10</v>
      </c>
      <c r="C14" s="182" t="s">
        <v>23</v>
      </c>
      <c r="D14" s="172">
        <v>5</v>
      </c>
      <c r="E14" s="173">
        <v>38.4</v>
      </c>
      <c r="F14" s="173">
        <v>42</v>
      </c>
      <c r="G14" s="173">
        <v>31</v>
      </c>
      <c r="H14" s="173">
        <v>41</v>
      </c>
      <c r="I14" s="173">
        <v>41.4</v>
      </c>
      <c r="J14" s="173">
        <v>50.4</v>
      </c>
      <c r="K14" s="173">
        <v>40</v>
      </c>
      <c r="L14" s="173">
        <v>56.8</v>
      </c>
      <c r="M14" s="183">
        <f>(E14+F14+G14+H14+I14+J14+K14+L14)/8</f>
        <v>42.625000000000007</v>
      </c>
    </row>
    <row r="15" spans="1:13" ht="19.5" thickBot="1">
      <c r="A15" s="181">
        <v>3</v>
      </c>
      <c r="B15" s="182">
        <v>11</v>
      </c>
      <c r="C15" s="182" t="s">
        <v>24</v>
      </c>
      <c r="D15" s="172">
        <v>28</v>
      </c>
      <c r="E15" s="173">
        <v>43.71</v>
      </c>
      <c r="F15" s="173">
        <v>46.57</v>
      </c>
      <c r="G15" s="173">
        <v>33.75</v>
      </c>
      <c r="H15" s="173">
        <v>35.18</v>
      </c>
      <c r="I15" s="173">
        <v>37.729999999999997</v>
      </c>
      <c r="J15" s="173">
        <v>49.29</v>
      </c>
      <c r="K15" s="173">
        <v>45.71</v>
      </c>
      <c r="L15" s="173">
        <v>52.29</v>
      </c>
      <c r="M15" s="183">
        <f>(E15+F15+G15+H15+I15+J15+K15+L15)/8</f>
        <v>43.028750000000002</v>
      </c>
    </row>
    <row r="16" spans="1:13" ht="19.5" thickBot="1">
      <c r="A16" s="181">
        <v>3</v>
      </c>
      <c r="B16" s="182">
        <v>12</v>
      </c>
      <c r="C16" s="182" t="s">
        <v>25</v>
      </c>
      <c r="D16" s="172">
        <v>13</v>
      </c>
      <c r="E16" s="173">
        <v>45.54</v>
      </c>
      <c r="F16" s="173">
        <v>52.15</v>
      </c>
      <c r="G16" s="173">
        <v>34.229999999999997</v>
      </c>
      <c r="H16" s="173">
        <v>33.85</v>
      </c>
      <c r="I16" s="173">
        <v>42.15</v>
      </c>
      <c r="J16" s="173">
        <v>54.77</v>
      </c>
      <c r="K16" s="173">
        <v>39.619999999999997</v>
      </c>
      <c r="L16" s="173">
        <v>59.08</v>
      </c>
      <c r="M16" s="183">
        <f>(E16+F16+G16+H16+I16+J16+K16+L16)/8</f>
        <v>45.173749999999998</v>
      </c>
    </row>
    <row r="17" spans="1:13" ht="19.5" thickBot="1">
      <c r="A17" s="181">
        <v>3</v>
      </c>
      <c r="B17" s="182">
        <v>13</v>
      </c>
      <c r="C17" s="182" t="s">
        <v>26</v>
      </c>
      <c r="D17" s="172">
        <v>20</v>
      </c>
      <c r="E17" s="173">
        <v>44.799500000000002</v>
      </c>
      <c r="F17" s="173">
        <v>53.3035</v>
      </c>
      <c r="G17" s="173">
        <v>31.999500000000001</v>
      </c>
      <c r="H17" s="173">
        <v>37.996500000000005</v>
      </c>
      <c r="I17" s="173">
        <v>47.499499999999998</v>
      </c>
      <c r="J17" s="173">
        <v>56.1965</v>
      </c>
      <c r="K17" s="173">
        <v>49.503</v>
      </c>
      <c r="L17" s="173">
        <v>59.403499999999994</v>
      </c>
      <c r="M17" s="183">
        <v>47.587687500000001</v>
      </c>
    </row>
    <row r="18" spans="1:13" ht="19.5" thickBot="1">
      <c r="A18" s="181">
        <v>2</v>
      </c>
      <c r="B18" s="182">
        <v>14</v>
      </c>
      <c r="C18" s="182" t="s">
        <v>27</v>
      </c>
      <c r="D18" s="172">
        <v>31</v>
      </c>
      <c r="E18" s="173">
        <v>46.58</v>
      </c>
      <c r="F18" s="173">
        <v>46.39</v>
      </c>
      <c r="G18" s="173">
        <v>26.21</v>
      </c>
      <c r="H18" s="173">
        <v>33.06</v>
      </c>
      <c r="I18" s="173">
        <v>36.729999999999997</v>
      </c>
      <c r="J18" s="173">
        <v>49.68</v>
      </c>
      <c r="K18" s="173">
        <v>43.39</v>
      </c>
      <c r="L18" s="173">
        <v>51.74</v>
      </c>
      <c r="M18" s="183">
        <f t="shared" ref="M18:M24" si="0">(E18+F18+G18+H18+I18+J18+K18+L18)/8</f>
        <v>41.722500000000004</v>
      </c>
    </row>
    <row r="19" spans="1:13" ht="19.5" thickBot="1">
      <c r="A19" s="181">
        <v>6</v>
      </c>
      <c r="B19" s="182">
        <v>15</v>
      </c>
      <c r="C19" s="182" t="s">
        <v>28</v>
      </c>
      <c r="D19" s="172">
        <v>3</v>
      </c>
      <c r="E19" s="173">
        <v>51.33</v>
      </c>
      <c r="F19" s="173">
        <v>52.67</v>
      </c>
      <c r="G19" s="173">
        <v>31.67</v>
      </c>
      <c r="H19" s="173">
        <v>40</v>
      </c>
      <c r="I19" s="173">
        <v>56.33</v>
      </c>
      <c r="J19" s="173">
        <v>45.33</v>
      </c>
      <c r="K19" s="173">
        <v>46.67</v>
      </c>
      <c r="L19" s="173">
        <v>56</v>
      </c>
      <c r="M19" s="183">
        <f t="shared" si="0"/>
        <v>47.5</v>
      </c>
    </row>
    <row r="20" spans="1:13" ht="19.5" thickBot="1">
      <c r="A20" s="181">
        <v>3</v>
      </c>
      <c r="B20" s="182">
        <v>16</v>
      </c>
      <c r="C20" s="182" t="s">
        <v>30</v>
      </c>
      <c r="D20" s="172">
        <v>14</v>
      </c>
      <c r="E20" s="173">
        <v>42.86</v>
      </c>
      <c r="F20" s="173">
        <v>50</v>
      </c>
      <c r="G20" s="173">
        <v>26.43</v>
      </c>
      <c r="H20" s="173">
        <v>31.79</v>
      </c>
      <c r="I20" s="173">
        <v>36.39</v>
      </c>
      <c r="J20" s="173">
        <v>49.71</v>
      </c>
      <c r="K20" s="173">
        <v>48.93</v>
      </c>
      <c r="L20" s="173">
        <v>57.71</v>
      </c>
      <c r="M20" s="183">
        <f t="shared" si="0"/>
        <v>42.977499999999992</v>
      </c>
    </row>
    <row r="21" spans="1:13" ht="19.5" thickBot="1">
      <c r="A21" s="181">
        <v>5</v>
      </c>
      <c r="B21" s="182">
        <v>17</v>
      </c>
      <c r="C21" s="182" t="s">
        <v>32</v>
      </c>
      <c r="D21" s="172">
        <v>4</v>
      </c>
      <c r="E21" s="173">
        <v>45.5</v>
      </c>
      <c r="F21" s="173">
        <v>49</v>
      </c>
      <c r="G21" s="173">
        <v>40.630000000000003</v>
      </c>
      <c r="H21" s="173">
        <v>43.75</v>
      </c>
      <c r="I21" s="173">
        <v>39.880000000000003</v>
      </c>
      <c r="J21" s="173">
        <v>48</v>
      </c>
      <c r="K21" s="173">
        <v>56.25</v>
      </c>
      <c r="L21" s="173">
        <v>57</v>
      </c>
      <c r="M21" s="183">
        <f t="shared" si="0"/>
        <v>47.501249999999999</v>
      </c>
    </row>
    <row r="22" spans="1:13" ht="19.5" thickBot="1">
      <c r="A22" s="181">
        <v>5</v>
      </c>
      <c r="B22" s="182">
        <v>18</v>
      </c>
      <c r="C22" s="182" t="s">
        <v>31</v>
      </c>
      <c r="D22" s="172">
        <v>15</v>
      </c>
      <c r="E22" s="173">
        <v>52.4</v>
      </c>
      <c r="F22" s="173">
        <v>55.73</v>
      </c>
      <c r="G22" s="173">
        <v>33.33</v>
      </c>
      <c r="H22" s="173">
        <v>56.33</v>
      </c>
      <c r="I22" s="173">
        <v>47.57</v>
      </c>
      <c r="J22" s="173">
        <v>55.73</v>
      </c>
      <c r="K22" s="173">
        <v>52</v>
      </c>
      <c r="L22" s="173">
        <v>63.47</v>
      </c>
      <c r="M22" s="183">
        <f t="shared" si="0"/>
        <v>52.069999999999993</v>
      </c>
    </row>
    <row r="23" spans="1:13" ht="19.5" thickBot="1">
      <c r="A23" s="181">
        <v>3</v>
      </c>
      <c r="B23" s="182">
        <v>19</v>
      </c>
      <c r="C23" s="182" t="s">
        <v>33</v>
      </c>
      <c r="D23" s="172">
        <v>2</v>
      </c>
      <c r="E23" s="173">
        <v>42</v>
      </c>
      <c r="F23" s="173">
        <v>49</v>
      </c>
      <c r="G23" s="173">
        <v>32.5</v>
      </c>
      <c r="H23" s="173">
        <v>45</v>
      </c>
      <c r="I23" s="173">
        <v>39.5</v>
      </c>
      <c r="J23" s="173">
        <v>54</v>
      </c>
      <c r="K23" s="173">
        <v>42.5</v>
      </c>
      <c r="L23" s="173">
        <v>68</v>
      </c>
      <c r="M23" s="183">
        <f t="shared" si="0"/>
        <v>46.5625</v>
      </c>
    </row>
    <row r="24" spans="1:13" ht="19.5" thickBot="1">
      <c r="A24" s="181">
        <v>2</v>
      </c>
      <c r="B24" s="182">
        <v>20</v>
      </c>
      <c r="C24" s="182" t="s">
        <v>34</v>
      </c>
      <c r="D24" s="172">
        <v>1</v>
      </c>
      <c r="E24" s="173">
        <v>48</v>
      </c>
      <c r="F24" s="173">
        <v>52</v>
      </c>
      <c r="G24" s="173">
        <v>40</v>
      </c>
      <c r="H24" s="173">
        <v>40</v>
      </c>
      <c r="I24" s="173">
        <v>45</v>
      </c>
      <c r="J24" s="173">
        <v>44</v>
      </c>
      <c r="K24" s="173">
        <v>55</v>
      </c>
      <c r="L24" s="173">
        <v>64</v>
      </c>
      <c r="M24" s="183">
        <f t="shared" si="0"/>
        <v>48.5</v>
      </c>
    </row>
    <row r="25" spans="1:13" ht="19.5" thickBot="1">
      <c r="A25" s="181">
        <v>1</v>
      </c>
      <c r="B25" s="182">
        <v>21</v>
      </c>
      <c r="C25" s="182" t="s">
        <v>35</v>
      </c>
      <c r="D25" s="172">
        <v>25</v>
      </c>
      <c r="E25" s="173">
        <v>46.881999999999998</v>
      </c>
      <c r="F25" s="173">
        <v>49.122000000000007</v>
      </c>
      <c r="G25" s="173">
        <v>29.701999999999998</v>
      </c>
      <c r="H25" s="173">
        <v>43.597999999999992</v>
      </c>
      <c r="I25" s="173">
        <v>47.02</v>
      </c>
      <c r="J25" s="173">
        <v>50.88</v>
      </c>
      <c r="K25" s="173">
        <v>42.2</v>
      </c>
      <c r="L25" s="173">
        <v>53.758000000000003</v>
      </c>
      <c r="M25" s="173">
        <v>45.395249999999997</v>
      </c>
    </row>
    <row r="26" spans="1:13" ht="19.5" thickBot="1">
      <c r="A26" s="181">
        <v>2</v>
      </c>
      <c r="B26" s="182">
        <v>23</v>
      </c>
      <c r="C26" s="182" t="s">
        <v>37</v>
      </c>
      <c r="D26" s="172">
        <v>3</v>
      </c>
      <c r="E26" s="173">
        <v>44.67</v>
      </c>
      <c r="F26" s="173">
        <v>46.67</v>
      </c>
      <c r="G26" s="173">
        <v>33.33</v>
      </c>
      <c r="H26" s="173">
        <v>53.33</v>
      </c>
      <c r="I26" s="173">
        <v>46.33</v>
      </c>
      <c r="J26" s="173">
        <v>44</v>
      </c>
      <c r="K26" s="173">
        <v>48.33</v>
      </c>
      <c r="L26" s="173">
        <v>52</v>
      </c>
      <c r="M26" s="183">
        <f>(E26+F26+G26+H26+I26+J26+K26+L26)/8</f>
        <v>46.082499999999996</v>
      </c>
    </row>
    <row r="27" spans="1:13" ht="19.5" thickBot="1">
      <c r="A27" s="181">
        <v>1</v>
      </c>
      <c r="B27" s="182">
        <v>24</v>
      </c>
      <c r="C27" s="182" t="s">
        <v>38</v>
      </c>
      <c r="D27" s="172">
        <v>25</v>
      </c>
      <c r="E27" s="173">
        <v>45.76</v>
      </c>
      <c r="F27" s="173">
        <v>49.6</v>
      </c>
      <c r="G27" s="173">
        <v>31.5</v>
      </c>
      <c r="H27" s="173">
        <v>44.6</v>
      </c>
      <c r="I27" s="173">
        <v>38.659999999999997</v>
      </c>
      <c r="J27" s="173">
        <v>54.56</v>
      </c>
      <c r="K27" s="173">
        <v>47.8</v>
      </c>
      <c r="L27" s="173">
        <v>57.44</v>
      </c>
      <c r="M27" s="183">
        <f>(E27+F27+G27+H27+I27+J27+K27+L27)/8</f>
        <v>46.24</v>
      </c>
    </row>
    <row r="28" spans="1:13" ht="19.5" thickBot="1">
      <c r="A28" s="181">
        <v>1</v>
      </c>
      <c r="B28" s="182">
        <v>25</v>
      </c>
      <c r="C28" s="182" t="s">
        <v>39</v>
      </c>
      <c r="D28" s="172">
        <v>6</v>
      </c>
      <c r="E28" s="173">
        <v>44</v>
      </c>
      <c r="F28" s="173">
        <v>59.33</v>
      </c>
      <c r="G28" s="173">
        <v>36.25</v>
      </c>
      <c r="H28" s="173">
        <v>43.33</v>
      </c>
      <c r="I28" s="173">
        <v>51.92</v>
      </c>
      <c r="J28" s="173">
        <v>62.67</v>
      </c>
      <c r="K28" s="173">
        <v>54.17</v>
      </c>
      <c r="L28" s="173">
        <v>65.33</v>
      </c>
      <c r="M28" s="183">
        <f>(E28+F28+G28+H28+I28+J28+K28+L28)/8</f>
        <v>52.125</v>
      </c>
    </row>
    <row r="29" spans="1:13" ht="19.5" thickBot="1">
      <c r="A29" s="181">
        <v>1</v>
      </c>
      <c r="B29" s="182">
        <v>26</v>
      </c>
      <c r="C29" s="182" t="s">
        <v>42</v>
      </c>
      <c r="D29" s="172">
        <v>20</v>
      </c>
      <c r="E29" s="173">
        <v>45.3</v>
      </c>
      <c r="F29" s="173">
        <v>54.2</v>
      </c>
      <c r="G29" s="173">
        <v>31.88</v>
      </c>
      <c r="H29" s="173">
        <v>42.5</v>
      </c>
      <c r="I29" s="173">
        <v>47.13</v>
      </c>
      <c r="J29" s="173">
        <v>52</v>
      </c>
      <c r="K29" s="173">
        <v>46.25</v>
      </c>
      <c r="L29" s="173">
        <v>59.4</v>
      </c>
      <c r="M29" s="183">
        <f>(E29+F29+G29+H29+I29+J29+K29+L29)/8</f>
        <v>47.332499999999996</v>
      </c>
    </row>
    <row r="30" spans="1:13" ht="19.5" thickBot="1">
      <c r="A30" s="181">
        <v>1</v>
      </c>
      <c r="B30" s="182">
        <v>27</v>
      </c>
      <c r="C30" s="182" t="s">
        <v>44</v>
      </c>
      <c r="D30" s="172">
        <v>9</v>
      </c>
      <c r="E30" s="173">
        <v>49.554444444444442</v>
      </c>
      <c r="F30" s="173">
        <v>59.776666666666671</v>
      </c>
      <c r="G30" s="173">
        <v>45.833333333333336</v>
      </c>
      <c r="H30" s="173">
        <v>49.443333333333335</v>
      </c>
      <c r="I30" s="173">
        <v>53.276666666666671</v>
      </c>
      <c r="J30" s="173">
        <v>60.445555555555558</v>
      </c>
      <c r="K30" s="173">
        <v>57.776666666666671</v>
      </c>
      <c r="L30" s="173">
        <v>60.444444444444443</v>
      </c>
      <c r="M30" s="183">
        <v>54.568888888888893</v>
      </c>
    </row>
    <row r="31" spans="1:13" ht="19.5" thickBot="1">
      <c r="A31" s="181">
        <v>4</v>
      </c>
      <c r="B31" s="182">
        <v>30</v>
      </c>
      <c r="C31" s="182" t="s">
        <v>47</v>
      </c>
      <c r="D31" s="172">
        <v>22</v>
      </c>
      <c r="E31" s="173">
        <v>48.82</v>
      </c>
      <c r="F31" s="173">
        <v>51.82</v>
      </c>
      <c r="G31" s="173">
        <v>41.82</v>
      </c>
      <c r="H31" s="173">
        <v>41.36</v>
      </c>
      <c r="I31" s="173">
        <v>51.43</v>
      </c>
      <c r="J31" s="173">
        <v>54.36</v>
      </c>
      <c r="K31" s="173">
        <v>52.73</v>
      </c>
      <c r="L31" s="173">
        <v>57.82</v>
      </c>
      <c r="M31" s="183">
        <f t="shared" ref="M31:M50" si="1">(E31+F31+G31+H31+I31+J31+K31+L31)/8</f>
        <v>50.02</v>
      </c>
    </row>
    <row r="32" spans="1:13" ht="19.5" thickBot="1">
      <c r="A32" s="181">
        <v>4</v>
      </c>
      <c r="B32" s="182">
        <v>31</v>
      </c>
      <c r="C32" s="182" t="s">
        <v>48</v>
      </c>
      <c r="D32" s="172">
        <v>6</v>
      </c>
      <c r="E32" s="173">
        <v>47.67</v>
      </c>
      <c r="F32" s="173">
        <v>43.33</v>
      </c>
      <c r="G32" s="173">
        <v>37.08</v>
      </c>
      <c r="H32" s="173">
        <v>41.67</v>
      </c>
      <c r="I32" s="173">
        <v>45.42</v>
      </c>
      <c r="J32" s="173">
        <v>48.67</v>
      </c>
      <c r="K32" s="173">
        <v>44.17</v>
      </c>
      <c r="L32" s="173">
        <v>50.67</v>
      </c>
      <c r="M32" s="183">
        <f t="shared" si="1"/>
        <v>44.835000000000008</v>
      </c>
    </row>
    <row r="33" spans="1:13" ht="19.5" thickBot="1">
      <c r="A33" s="181">
        <v>3</v>
      </c>
      <c r="B33" s="182">
        <v>32</v>
      </c>
      <c r="C33" s="182" t="s">
        <v>50</v>
      </c>
      <c r="D33" s="172">
        <v>10</v>
      </c>
      <c r="E33" s="173">
        <v>50.2</v>
      </c>
      <c r="F33" s="173">
        <v>67.8</v>
      </c>
      <c r="G33" s="173">
        <v>32</v>
      </c>
      <c r="H33" s="173">
        <v>37</v>
      </c>
      <c r="I33" s="173">
        <v>42.75</v>
      </c>
      <c r="J33" s="173">
        <v>55.2</v>
      </c>
      <c r="K33" s="173">
        <v>47</v>
      </c>
      <c r="L33" s="173">
        <v>63.6</v>
      </c>
      <c r="M33" s="183">
        <f t="shared" si="1"/>
        <v>49.443750000000001</v>
      </c>
    </row>
    <row r="34" spans="1:13" ht="19.5" thickBot="1">
      <c r="A34" s="181">
        <v>5</v>
      </c>
      <c r="B34" s="182">
        <v>33</v>
      </c>
      <c r="C34" s="182" t="s">
        <v>51</v>
      </c>
      <c r="D34" s="172">
        <v>8</v>
      </c>
      <c r="E34" s="173">
        <v>49.75</v>
      </c>
      <c r="F34" s="173">
        <v>58</v>
      </c>
      <c r="G34" s="173">
        <v>40.94</v>
      </c>
      <c r="H34" s="173">
        <v>35.630000000000003</v>
      </c>
      <c r="I34" s="173">
        <v>46.38</v>
      </c>
      <c r="J34" s="173">
        <v>56.5</v>
      </c>
      <c r="K34" s="173">
        <v>52.5</v>
      </c>
      <c r="L34" s="173">
        <v>65.5</v>
      </c>
      <c r="M34" s="183">
        <f t="shared" si="1"/>
        <v>50.65</v>
      </c>
    </row>
    <row r="35" spans="1:13" ht="19.5" thickBot="1">
      <c r="A35" s="181">
        <v>4</v>
      </c>
      <c r="B35" s="182">
        <v>34</v>
      </c>
      <c r="C35" s="182" t="s">
        <v>52</v>
      </c>
      <c r="D35" s="172">
        <v>4</v>
      </c>
      <c r="E35" s="173">
        <v>51</v>
      </c>
      <c r="F35" s="173">
        <v>53</v>
      </c>
      <c r="G35" s="173">
        <v>34.380000000000003</v>
      </c>
      <c r="H35" s="173">
        <v>43.75</v>
      </c>
      <c r="I35" s="173">
        <v>56</v>
      </c>
      <c r="J35" s="173">
        <v>52</v>
      </c>
      <c r="K35" s="173">
        <v>42.5</v>
      </c>
      <c r="L35" s="173">
        <v>65</v>
      </c>
      <c r="M35" s="183">
        <f t="shared" si="1"/>
        <v>49.703749999999999</v>
      </c>
    </row>
    <row r="36" spans="1:13" ht="19.5" thickBot="1">
      <c r="A36" s="181">
        <v>3</v>
      </c>
      <c r="B36" s="182">
        <v>35</v>
      </c>
      <c r="C36" s="182" t="s">
        <v>53</v>
      </c>
      <c r="D36" s="172">
        <v>5</v>
      </c>
      <c r="E36" s="173">
        <v>38</v>
      </c>
      <c r="F36" s="173">
        <v>49.6</v>
      </c>
      <c r="G36" s="173">
        <v>27</v>
      </c>
      <c r="H36" s="173">
        <v>36</v>
      </c>
      <c r="I36" s="173">
        <v>39.799999999999997</v>
      </c>
      <c r="J36" s="173">
        <v>52.8</v>
      </c>
      <c r="K36" s="173">
        <v>44</v>
      </c>
      <c r="L36" s="173">
        <v>56.8</v>
      </c>
      <c r="M36" s="183">
        <f t="shared" si="1"/>
        <v>43</v>
      </c>
    </row>
    <row r="37" spans="1:13" ht="19.5" thickBot="1">
      <c r="A37" s="181">
        <v>4</v>
      </c>
      <c r="B37" s="182">
        <v>37</v>
      </c>
      <c r="C37" s="182" t="s">
        <v>55</v>
      </c>
      <c r="D37" s="172">
        <v>8</v>
      </c>
      <c r="E37" s="173">
        <v>43.25</v>
      </c>
      <c r="F37" s="173">
        <v>46.5</v>
      </c>
      <c r="G37" s="173">
        <v>33.44</v>
      </c>
      <c r="H37" s="173">
        <v>28.75</v>
      </c>
      <c r="I37" s="173">
        <v>39.630000000000003</v>
      </c>
      <c r="J37" s="173">
        <v>49.5</v>
      </c>
      <c r="K37" s="173">
        <v>39.380000000000003</v>
      </c>
      <c r="L37" s="173">
        <v>43.5</v>
      </c>
      <c r="M37" s="183">
        <f t="shared" si="1"/>
        <v>40.493749999999999</v>
      </c>
    </row>
    <row r="38" spans="1:13" ht="19.5" thickBot="1">
      <c r="A38" s="181">
        <v>1</v>
      </c>
      <c r="B38" s="182">
        <v>38</v>
      </c>
      <c r="C38" s="182" t="s">
        <v>56</v>
      </c>
      <c r="D38" s="172">
        <v>14</v>
      </c>
      <c r="E38" s="173">
        <v>50</v>
      </c>
      <c r="F38" s="173">
        <v>53.43</v>
      </c>
      <c r="G38" s="173">
        <v>28.75</v>
      </c>
      <c r="H38" s="173">
        <v>45.71</v>
      </c>
      <c r="I38" s="173">
        <v>52.89</v>
      </c>
      <c r="J38" s="173">
        <v>57.43</v>
      </c>
      <c r="K38" s="173">
        <v>57.14</v>
      </c>
      <c r="L38" s="173">
        <v>61.71</v>
      </c>
      <c r="M38" s="183">
        <f t="shared" si="1"/>
        <v>50.8825</v>
      </c>
    </row>
    <row r="39" spans="1:13" ht="19.5" thickBot="1">
      <c r="A39" s="181">
        <v>4</v>
      </c>
      <c r="B39" s="182">
        <v>39</v>
      </c>
      <c r="C39" s="182" t="s">
        <v>57</v>
      </c>
      <c r="D39" s="172">
        <v>5</v>
      </c>
      <c r="E39" s="173">
        <v>37.6</v>
      </c>
      <c r="F39" s="173">
        <v>44</v>
      </c>
      <c r="G39" s="173">
        <v>25</v>
      </c>
      <c r="H39" s="173">
        <v>38</v>
      </c>
      <c r="I39" s="173">
        <v>39</v>
      </c>
      <c r="J39" s="173">
        <v>48.8</v>
      </c>
      <c r="K39" s="173">
        <v>30</v>
      </c>
      <c r="L39" s="173">
        <v>53.6</v>
      </c>
      <c r="M39" s="183">
        <f t="shared" si="1"/>
        <v>39.5</v>
      </c>
    </row>
    <row r="40" spans="1:13" ht="19.5" thickBot="1">
      <c r="A40" s="181">
        <v>4</v>
      </c>
      <c r="B40" s="182">
        <v>40</v>
      </c>
      <c r="C40" s="182" t="s">
        <v>58</v>
      </c>
      <c r="D40" s="172">
        <v>3</v>
      </c>
      <c r="E40" s="173">
        <v>34.67</v>
      </c>
      <c r="F40" s="173">
        <v>28.67</v>
      </c>
      <c r="G40" s="173">
        <v>21.67</v>
      </c>
      <c r="H40" s="173">
        <v>35</v>
      </c>
      <c r="I40" s="173">
        <v>30.67</v>
      </c>
      <c r="J40" s="173">
        <v>46.67</v>
      </c>
      <c r="K40" s="173">
        <v>41.67</v>
      </c>
      <c r="L40" s="173">
        <v>52</v>
      </c>
      <c r="M40" s="183">
        <f t="shared" si="1"/>
        <v>36.377500000000005</v>
      </c>
    </row>
    <row r="41" spans="1:13" ht="19.5" thickBot="1">
      <c r="A41" s="181">
        <v>5</v>
      </c>
      <c r="B41" s="182">
        <v>41</v>
      </c>
      <c r="C41" s="182" t="s">
        <v>60</v>
      </c>
      <c r="D41" s="172">
        <v>10</v>
      </c>
      <c r="E41" s="173">
        <v>49.4</v>
      </c>
      <c r="F41" s="173">
        <v>63</v>
      </c>
      <c r="G41" s="173">
        <v>42.25</v>
      </c>
      <c r="H41" s="173">
        <v>59.5</v>
      </c>
      <c r="I41" s="173">
        <v>51.95</v>
      </c>
      <c r="J41" s="173">
        <v>61.6</v>
      </c>
      <c r="K41" s="173">
        <v>49.5</v>
      </c>
      <c r="L41" s="173">
        <v>66</v>
      </c>
      <c r="M41" s="183">
        <f t="shared" si="1"/>
        <v>55.400000000000006</v>
      </c>
    </row>
    <row r="42" spans="1:13" ht="19.5" thickBot="1">
      <c r="A42" s="181">
        <v>5</v>
      </c>
      <c r="B42" s="182">
        <v>42</v>
      </c>
      <c r="C42" s="182" t="s">
        <v>61</v>
      </c>
      <c r="D42" s="172">
        <v>11</v>
      </c>
      <c r="E42" s="173">
        <v>50.18</v>
      </c>
      <c r="F42" s="173">
        <v>61.27</v>
      </c>
      <c r="G42" s="173">
        <v>46.14</v>
      </c>
      <c r="H42" s="173">
        <v>39.549999999999997</v>
      </c>
      <c r="I42" s="173">
        <v>47.73</v>
      </c>
      <c r="J42" s="173">
        <v>60.73</v>
      </c>
      <c r="K42" s="173">
        <v>56.36</v>
      </c>
      <c r="L42" s="173">
        <v>63.64</v>
      </c>
      <c r="M42" s="183">
        <f t="shared" si="1"/>
        <v>53.199999999999996</v>
      </c>
    </row>
    <row r="43" spans="1:13" ht="19.5" thickBot="1">
      <c r="A43" s="181">
        <v>5</v>
      </c>
      <c r="B43" s="182">
        <v>43</v>
      </c>
      <c r="C43" s="182" t="s">
        <v>62</v>
      </c>
      <c r="D43" s="172">
        <v>12</v>
      </c>
      <c r="E43" s="173">
        <v>46.5</v>
      </c>
      <c r="F43" s="173">
        <v>49</v>
      </c>
      <c r="G43" s="173">
        <v>32.29</v>
      </c>
      <c r="H43" s="173">
        <v>32.5</v>
      </c>
      <c r="I43" s="173">
        <v>43.29</v>
      </c>
      <c r="J43" s="173">
        <v>54.33</v>
      </c>
      <c r="K43" s="173">
        <v>49.17</v>
      </c>
      <c r="L43" s="173">
        <v>56.33</v>
      </c>
      <c r="M43" s="183">
        <f t="shared" si="1"/>
        <v>45.426249999999996</v>
      </c>
    </row>
    <row r="44" spans="1:13" ht="19.5" thickBot="1">
      <c r="A44" s="181">
        <v>5</v>
      </c>
      <c r="B44" s="182">
        <v>44</v>
      </c>
      <c r="C44" s="182" t="s">
        <v>63</v>
      </c>
      <c r="D44" s="172">
        <v>10</v>
      </c>
      <c r="E44" s="173">
        <v>49.2</v>
      </c>
      <c r="F44" s="173">
        <v>58</v>
      </c>
      <c r="G44" s="173">
        <v>44.25</v>
      </c>
      <c r="H44" s="173">
        <v>47.5</v>
      </c>
      <c r="I44" s="173">
        <v>44.35</v>
      </c>
      <c r="J44" s="173">
        <v>61.2</v>
      </c>
      <c r="K44" s="173">
        <v>50</v>
      </c>
      <c r="L44" s="173">
        <v>63.6</v>
      </c>
      <c r="M44" s="183">
        <f t="shared" si="1"/>
        <v>52.262500000000003</v>
      </c>
    </row>
    <row r="45" spans="1:13" ht="19.5" thickBot="1">
      <c r="A45" s="181">
        <v>4</v>
      </c>
      <c r="B45" s="182">
        <v>45</v>
      </c>
      <c r="C45" s="182" t="s">
        <v>64</v>
      </c>
      <c r="D45" s="172">
        <v>12</v>
      </c>
      <c r="E45" s="173">
        <v>44.67</v>
      </c>
      <c r="F45" s="173">
        <v>48.17</v>
      </c>
      <c r="G45" s="173">
        <v>32.29</v>
      </c>
      <c r="H45" s="173">
        <v>30.83</v>
      </c>
      <c r="I45" s="173">
        <v>36.46</v>
      </c>
      <c r="J45" s="173">
        <v>47.67</v>
      </c>
      <c r="K45" s="173">
        <v>47.92</v>
      </c>
      <c r="L45" s="173">
        <v>53.33</v>
      </c>
      <c r="M45" s="183">
        <f t="shared" si="1"/>
        <v>42.667499999999997</v>
      </c>
    </row>
    <row r="46" spans="1:13" ht="19.5" thickBot="1">
      <c r="A46" s="181">
        <v>4</v>
      </c>
      <c r="B46" s="182">
        <v>46</v>
      </c>
      <c r="C46" s="182" t="s">
        <v>65</v>
      </c>
      <c r="D46" s="172">
        <v>6</v>
      </c>
      <c r="E46" s="173">
        <v>51</v>
      </c>
      <c r="F46" s="173">
        <v>50.33</v>
      </c>
      <c r="G46" s="173">
        <v>25.42</v>
      </c>
      <c r="H46" s="173">
        <v>32.5</v>
      </c>
      <c r="I46" s="173">
        <v>43.25</v>
      </c>
      <c r="J46" s="173">
        <v>46.67</v>
      </c>
      <c r="K46" s="173">
        <v>45</v>
      </c>
      <c r="L46" s="173">
        <v>58.67</v>
      </c>
      <c r="M46" s="183">
        <f t="shared" si="1"/>
        <v>44.105000000000004</v>
      </c>
    </row>
    <row r="47" spans="1:13" ht="19.5" thickBot="1">
      <c r="A47" s="181">
        <v>1</v>
      </c>
      <c r="B47" s="182">
        <v>47</v>
      </c>
      <c r="C47" s="182" t="s">
        <v>66</v>
      </c>
      <c r="D47" s="172">
        <v>8</v>
      </c>
      <c r="E47" s="173">
        <v>44</v>
      </c>
      <c r="F47" s="173">
        <v>53.5</v>
      </c>
      <c r="G47" s="173">
        <v>50</v>
      </c>
      <c r="H47" s="173">
        <v>46.88</v>
      </c>
      <c r="I47" s="173">
        <v>50.38</v>
      </c>
      <c r="J47" s="173">
        <v>52.5</v>
      </c>
      <c r="K47" s="173">
        <v>46.88</v>
      </c>
      <c r="L47" s="173">
        <v>64</v>
      </c>
      <c r="M47" s="183">
        <f t="shared" si="1"/>
        <v>51.017499999999998</v>
      </c>
    </row>
    <row r="48" spans="1:13" ht="19.5" thickBot="1">
      <c r="A48" s="181">
        <v>4</v>
      </c>
      <c r="B48" s="182">
        <v>48</v>
      </c>
      <c r="C48" s="182" t="s">
        <v>68</v>
      </c>
      <c r="D48" s="172">
        <v>4</v>
      </c>
      <c r="E48" s="173">
        <v>48.5</v>
      </c>
      <c r="F48" s="173">
        <v>55</v>
      </c>
      <c r="G48" s="173">
        <v>36.25</v>
      </c>
      <c r="H48" s="173">
        <v>45</v>
      </c>
      <c r="I48" s="173">
        <v>55.38</v>
      </c>
      <c r="J48" s="173">
        <v>56</v>
      </c>
      <c r="K48" s="173">
        <v>53.75</v>
      </c>
      <c r="L48" s="173">
        <v>70</v>
      </c>
      <c r="M48" s="183">
        <f t="shared" si="1"/>
        <v>52.484999999999999</v>
      </c>
    </row>
    <row r="49" spans="1:13" ht="19.5" thickBot="1">
      <c r="A49" s="181">
        <v>1</v>
      </c>
      <c r="B49" s="182">
        <v>49</v>
      </c>
      <c r="C49" s="182" t="s">
        <v>69</v>
      </c>
      <c r="D49" s="172">
        <v>16</v>
      </c>
      <c r="E49" s="173">
        <v>42.13</v>
      </c>
      <c r="F49" s="173">
        <v>45.25</v>
      </c>
      <c r="G49" s="173">
        <v>27.81</v>
      </c>
      <c r="H49" s="173">
        <v>32.19</v>
      </c>
      <c r="I49" s="173">
        <v>36.409999999999997</v>
      </c>
      <c r="J49" s="173">
        <v>48</v>
      </c>
      <c r="K49" s="173">
        <v>40.31</v>
      </c>
      <c r="L49" s="173">
        <v>56</v>
      </c>
      <c r="M49" s="183">
        <f t="shared" si="1"/>
        <v>41.012500000000003</v>
      </c>
    </row>
    <row r="50" spans="1:13" ht="19.5" thickBot="1">
      <c r="A50" s="181">
        <v>6</v>
      </c>
      <c r="B50" s="182">
        <v>50</v>
      </c>
      <c r="C50" s="182" t="s">
        <v>70</v>
      </c>
      <c r="D50" s="172">
        <v>4</v>
      </c>
      <c r="E50" s="173">
        <v>41</v>
      </c>
      <c r="F50" s="173">
        <v>49.5</v>
      </c>
      <c r="G50" s="173">
        <v>31.25</v>
      </c>
      <c r="H50" s="173">
        <v>45</v>
      </c>
      <c r="I50" s="173">
        <v>37.75</v>
      </c>
      <c r="J50" s="173">
        <v>42</v>
      </c>
      <c r="K50" s="173">
        <v>37.5</v>
      </c>
      <c r="L50" s="173">
        <v>56</v>
      </c>
      <c r="M50" s="183">
        <f t="shared" si="1"/>
        <v>42.5</v>
      </c>
    </row>
    <row r="51" spans="1:13" ht="19.5" thickBot="1">
      <c r="A51" s="181">
        <v>2</v>
      </c>
      <c r="B51" s="182">
        <v>51</v>
      </c>
      <c r="C51" s="182" t="s">
        <v>71</v>
      </c>
      <c r="D51" s="172">
        <v>11</v>
      </c>
      <c r="E51" s="173">
        <v>48.542727272727276</v>
      </c>
      <c r="F51" s="173">
        <v>54.366363636363637</v>
      </c>
      <c r="G51" s="173">
        <v>27.5</v>
      </c>
      <c r="H51" s="173">
        <v>30.452727272727273</v>
      </c>
      <c r="I51" s="173">
        <v>46.55</v>
      </c>
      <c r="J51" s="173">
        <v>50.906363636363636</v>
      </c>
      <c r="K51" s="173">
        <v>46.81727272727273</v>
      </c>
      <c r="L51" s="173">
        <v>60.360909090909097</v>
      </c>
      <c r="M51" s="183">
        <v>45.687045454545462</v>
      </c>
    </row>
    <row r="52" spans="1:13" ht="19.5" thickBot="1">
      <c r="A52" s="181">
        <v>5</v>
      </c>
      <c r="B52" s="182">
        <v>53</v>
      </c>
      <c r="C52" s="182" t="s">
        <v>72</v>
      </c>
      <c r="D52" s="172">
        <v>10</v>
      </c>
      <c r="E52" s="173">
        <v>51.8</v>
      </c>
      <c r="F52" s="173">
        <v>60.6</v>
      </c>
      <c r="G52" s="173">
        <v>40</v>
      </c>
      <c r="H52" s="173">
        <v>42.5</v>
      </c>
      <c r="I52" s="173">
        <v>51.1</v>
      </c>
      <c r="J52" s="173">
        <v>57.2</v>
      </c>
      <c r="K52" s="173">
        <v>55.5</v>
      </c>
      <c r="L52" s="173">
        <v>59.2</v>
      </c>
      <c r="M52" s="183">
        <f t="shared" ref="M52:M63" si="2">(E52+F52+G52+H52+I52+J52+K52+L52)/8</f>
        <v>52.237499999999997</v>
      </c>
    </row>
    <row r="53" spans="1:13" ht="19.5" thickBot="1">
      <c r="A53" s="181">
        <v>5</v>
      </c>
      <c r="B53" s="182">
        <v>54</v>
      </c>
      <c r="C53" s="182" t="s">
        <v>73</v>
      </c>
      <c r="D53" s="172">
        <v>5</v>
      </c>
      <c r="E53" s="173">
        <v>42.4</v>
      </c>
      <c r="F53" s="173">
        <v>58.8</v>
      </c>
      <c r="G53" s="173">
        <v>35</v>
      </c>
      <c r="H53" s="173">
        <v>36</v>
      </c>
      <c r="I53" s="173">
        <v>44.1</v>
      </c>
      <c r="J53" s="173">
        <v>64</v>
      </c>
      <c r="K53" s="173">
        <v>49</v>
      </c>
      <c r="L53" s="173">
        <v>56.8</v>
      </c>
      <c r="M53" s="183">
        <f t="shared" si="2"/>
        <v>48.262499999999996</v>
      </c>
    </row>
    <row r="54" spans="1:13" ht="19.5" thickBot="1">
      <c r="A54" s="181">
        <v>5</v>
      </c>
      <c r="B54" s="182">
        <v>55</v>
      </c>
      <c r="C54" s="182" t="s">
        <v>74</v>
      </c>
      <c r="D54" s="172">
        <v>15</v>
      </c>
      <c r="E54" s="173">
        <v>46.53</v>
      </c>
      <c r="F54" s="173">
        <v>50.93</v>
      </c>
      <c r="G54" s="173">
        <v>30.83</v>
      </c>
      <c r="H54" s="173">
        <v>42</v>
      </c>
      <c r="I54" s="173">
        <v>46.3</v>
      </c>
      <c r="J54" s="173">
        <v>60.53</v>
      </c>
      <c r="K54" s="173">
        <v>49</v>
      </c>
      <c r="L54" s="173">
        <v>60.27</v>
      </c>
      <c r="M54" s="183">
        <f t="shared" si="2"/>
        <v>48.298749999999998</v>
      </c>
    </row>
    <row r="55" spans="1:13" ht="19.5" thickBot="1">
      <c r="A55" s="181">
        <v>2</v>
      </c>
      <c r="B55" s="182">
        <v>56</v>
      </c>
      <c r="C55" s="182" t="s">
        <v>75</v>
      </c>
      <c r="D55" s="172">
        <v>3</v>
      </c>
      <c r="E55" s="173">
        <v>45.33</v>
      </c>
      <c r="F55" s="173">
        <v>52.67</v>
      </c>
      <c r="G55" s="173">
        <v>44.17</v>
      </c>
      <c r="H55" s="173">
        <v>26.67</v>
      </c>
      <c r="I55" s="173">
        <v>44.17</v>
      </c>
      <c r="J55" s="173">
        <v>53.33</v>
      </c>
      <c r="K55" s="173">
        <v>56.67</v>
      </c>
      <c r="L55" s="173">
        <v>56</v>
      </c>
      <c r="M55" s="183">
        <f t="shared" si="2"/>
        <v>47.376250000000006</v>
      </c>
    </row>
    <row r="56" spans="1:13" ht="19.5" thickBot="1">
      <c r="A56" s="181">
        <v>2</v>
      </c>
      <c r="B56" s="182">
        <v>57</v>
      </c>
      <c r="C56" s="182" t="s">
        <v>76</v>
      </c>
      <c r="D56" s="172">
        <v>6</v>
      </c>
      <c r="E56" s="173">
        <v>49.67</v>
      </c>
      <c r="F56" s="173">
        <v>44.67</v>
      </c>
      <c r="G56" s="173">
        <v>42.5</v>
      </c>
      <c r="H56" s="173">
        <v>44.17</v>
      </c>
      <c r="I56" s="173">
        <v>39.83</v>
      </c>
      <c r="J56" s="173">
        <v>43.33</v>
      </c>
      <c r="K56" s="173">
        <v>45.83</v>
      </c>
      <c r="L56" s="173">
        <v>50</v>
      </c>
      <c r="M56" s="183">
        <f t="shared" si="2"/>
        <v>44.999999999999993</v>
      </c>
    </row>
    <row r="57" spans="1:13" ht="19.5" thickBot="1">
      <c r="A57" s="181">
        <v>2</v>
      </c>
      <c r="B57" s="182">
        <v>58</v>
      </c>
      <c r="C57" s="182" t="s">
        <v>77</v>
      </c>
      <c r="D57" s="172">
        <v>6</v>
      </c>
      <c r="E57" s="173">
        <v>47</v>
      </c>
      <c r="F57" s="173">
        <v>46.33</v>
      </c>
      <c r="G57" s="173">
        <v>37.5</v>
      </c>
      <c r="H57" s="173">
        <v>38.33</v>
      </c>
      <c r="I57" s="173">
        <v>37.92</v>
      </c>
      <c r="J57" s="173">
        <v>55.33</v>
      </c>
      <c r="K57" s="173">
        <v>48.33</v>
      </c>
      <c r="L57" s="173">
        <v>48</v>
      </c>
      <c r="M57" s="183">
        <f t="shared" si="2"/>
        <v>44.842499999999994</v>
      </c>
    </row>
    <row r="58" spans="1:13" ht="19.5" thickBot="1">
      <c r="A58" s="181">
        <v>4</v>
      </c>
      <c r="B58" s="182">
        <v>59</v>
      </c>
      <c r="C58" s="182" t="s">
        <v>79</v>
      </c>
      <c r="D58" s="172">
        <v>4</v>
      </c>
      <c r="E58" s="173">
        <v>45.5</v>
      </c>
      <c r="F58" s="173">
        <v>46</v>
      </c>
      <c r="G58" s="173">
        <v>24.38</v>
      </c>
      <c r="H58" s="173">
        <v>41.25</v>
      </c>
      <c r="I58" s="173">
        <v>42.25</v>
      </c>
      <c r="J58" s="173">
        <v>47</v>
      </c>
      <c r="K58" s="173">
        <v>36.25</v>
      </c>
      <c r="L58" s="173">
        <v>71</v>
      </c>
      <c r="M58" s="183">
        <f t="shared" si="2"/>
        <v>44.203749999999999</v>
      </c>
    </row>
    <row r="59" spans="1:13" ht="19.5" thickBot="1">
      <c r="A59" s="181">
        <v>6</v>
      </c>
      <c r="B59" s="182">
        <v>60</v>
      </c>
      <c r="C59" s="182" t="s">
        <v>80</v>
      </c>
      <c r="D59" s="172">
        <v>2</v>
      </c>
      <c r="E59" s="173">
        <v>51</v>
      </c>
      <c r="F59" s="173">
        <v>44</v>
      </c>
      <c r="G59" s="173">
        <v>26.25</v>
      </c>
      <c r="H59" s="173">
        <v>22.5</v>
      </c>
      <c r="I59" s="173">
        <v>52.75</v>
      </c>
      <c r="J59" s="173">
        <v>52</v>
      </c>
      <c r="K59" s="173">
        <v>47.5</v>
      </c>
      <c r="L59" s="173">
        <v>56</v>
      </c>
      <c r="M59" s="183">
        <f t="shared" si="2"/>
        <v>44</v>
      </c>
    </row>
    <row r="60" spans="1:13" ht="19.5" thickBot="1">
      <c r="A60" s="181">
        <v>2</v>
      </c>
      <c r="B60" s="182">
        <v>62</v>
      </c>
      <c r="C60" s="182" t="s">
        <v>82</v>
      </c>
      <c r="D60" s="172">
        <v>14</v>
      </c>
      <c r="E60" s="173">
        <v>53.29</v>
      </c>
      <c r="F60" s="173">
        <v>55.71</v>
      </c>
      <c r="G60" s="173">
        <v>38.75</v>
      </c>
      <c r="H60" s="173">
        <v>31.43</v>
      </c>
      <c r="I60" s="173">
        <v>44.71</v>
      </c>
      <c r="J60" s="173">
        <v>57.71</v>
      </c>
      <c r="K60" s="173">
        <v>51.07</v>
      </c>
      <c r="L60" s="173">
        <v>61.71</v>
      </c>
      <c r="M60" s="183">
        <f t="shared" si="2"/>
        <v>49.297499999999999</v>
      </c>
    </row>
    <row r="61" spans="1:13" ht="19.5" thickBot="1">
      <c r="A61" s="181">
        <v>3</v>
      </c>
      <c r="B61" s="182">
        <v>63</v>
      </c>
      <c r="C61" s="182" t="s">
        <v>83</v>
      </c>
      <c r="D61" s="172">
        <v>11</v>
      </c>
      <c r="E61" s="173">
        <v>40.909999999999997</v>
      </c>
      <c r="F61" s="173">
        <v>51.45</v>
      </c>
      <c r="G61" s="173">
        <v>30</v>
      </c>
      <c r="H61" s="173">
        <v>34.090000000000003</v>
      </c>
      <c r="I61" s="173">
        <v>39.68</v>
      </c>
      <c r="J61" s="173">
        <v>48.73</v>
      </c>
      <c r="K61" s="173">
        <v>36.36</v>
      </c>
      <c r="L61" s="173">
        <v>49.82</v>
      </c>
      <c r="M61" s="183">
        <f t="shared" si="2"/>
        <v>41.379999999999995</v>
      </c>
    </row>
    <row r="62" spans="1:13" ht="19.5" thickBot="1">
      <c r="A62" s="181">
        <v>6</v>
      </c>
      <c r="B62" s="182">
        <v>64</v>
      </c>
      <c r="C62" s="182" t="s">
        <v>84</v>
      </c>
      <c r="D62" s="172">
        <v>3</v>
      </c>
      <c r="E62" s="173">
        <v>52</v>
      </c>
      <c r="F62" s="173">
        <v>64.67</v>
      </c>
      <c r="G62" s="173">
        <v>44.17</v>
      </c>
      <c r="H62" s="173">
        <v>58.33</v>
      </c>
      <c r="I62" s="173">
        <v>58.83</v>
      </c>
      <c r="J62" s="173">
        <v>69.33</v>
      </c>
      <c r="K62" s="173">
        <v>51.67</v>
      </c>
      <c r="L62" s="173">
        <v>54.67</v>
      </c>
      <c r="M62" s="183">
        <f t="shared" si="2"/>
        <v>56.708750000000002</v>
      </c>
    </row>
    <row r="63" spans="1:13" ht="19.5" thickBot="1">
      <c r="A63" s="181">
        <v>1</v>
      </c>
      <c r="B63" s="182">
        <v>65</v>
      </c>
      <c r="C63" s="182" t="s">
        <v>85</v>
      </c>
      <c r="D63" s="172">
        <v>10</v>
      </c>
      <c r="E63" s="173">
        <v>45</v>
      </c>
      <c r="F63" s="173">
        <v>51.4</v>
      </c>
      <c r="G63" s="173">
        <v>31.75</v>
      </c>
      <c r="H63" s="173">
        <v>45.5</v>
      </c>
      <c r="I63" s="173">
        <v>43.9</v>
      </c>
      <c r="J63" s="173">
        <v>51.2</v>
      </c>
      <c r="K63" s="173">
        <v>46</v>
      </c>
      <c r="L63" s="173">
        <v>54.4</v>
      </c>
      <c r="M63" s="183">
        <f t="shared" si="2"/>
        <v>46.143749999999997</v>
      </c>
    </row>
    <row r="64" spans="1:13" ht="19.5" thickBot="1">
      <c r="A64" s="181">
        <v>2</v>
      </c>
      <c r="B64" s="182">
        <v>66</v>
      </c>
      <c r="C64" s="182" t="s">
        <v>86</v>
      </c>
      <c r="D64" s="172">
        <v>12</v>
      </c>
      <c r="E64" s="173">
        <v>51.666666666666664</v>
      </c>
      <c r="F64" s="173">
        <v>52.169166666666662</v>
      </c>
      <c r="G64" s="173">
        <v>54.164999999999999</v>
      </c>
      <c r="H64" s="173">
        <v>28.747500000000002</v>
      </c>
      <c r="I64" s="173">
        <v>51.372500000000002</v>
      </c>
      <c r="J64" s="173">
        <v>61.667499999999997</v>
      </c>
      <c r="K64" s="173">
        <v>49.581666666666671</v>
      </c>
      <c r="L64" s="173">
        <v>63.000833333333333</v>
      </c>
      <c r="M64" s="183">
        <v>51.546354166666667</v>
      </c>
    </row>
    <row r="65" spans="1:13" ht="19.5" thickBot="1">
      <c r="A65" s="181">
        <v>5</v>
      </c>
      <c r="B65" s="182">
        <v>67</v>
      </c>
      <c r="C65" s="182" t="s">
        <v>87</v>
      </c>
      <c r="D65" s="172">
        <v>16</v>
      </c>
      <c r="E65" s="173">
        <v>48.75</v>
      </c>
      <c r="F65" s="173">
        <v>56.5</v>
      </c>
      <c r="G65" s="173">
        <v>37.19</v>
      </c>
      <c r="H65" s="173">
        <v>44.69</v>
      </c>
      <c r="I65" s="173">
        <v>46.47</v>
      </c>
      <c r="J65" s="173">
        <v>58.25</v>
      </c>
      <c r="K65" s="173">
        <v>51.88</v>
      </c>
      <c r="L65" s="173">
        <v>60.25</v>
      </c>
      <c r="M65" s="183">
        <f t="shared" ref="M65:M76" si="3">(E65+F65+G65+H65+I65+J65+K65+L65)/8</f>
        <v>50.497500000000002</v>
      </c>
    </row>
    <row r="66" spans="1:13" ht="19.5" thickBot="1">
      <c r="A66" s="181">
        <v>3</v>
      </c>
      <c r="B66" s="182">
        <v>68</v>
      </c>
      <c r="C66" s="182" t="s">
        <v>88</v>
      </c>
      <c r="D66" s="172">
        <v>4</v>
      </c>
      <c r="E66" s="173">
        <v>42</v>
      </c>
      <c r="F66" s="173">
        <v>55</v>
      </c>
      <c r="G66" s="173">
        <v>35</v>
      </c>
      <c r="H66" s="173">
        <v>38.75</v>
      </c>
      <c r="I66" s="173">
        <v>42.88</v>
      </c>
      <c r="J66" s="173">
        <v>55</v>
      </c>
      <c r="K66" s="173">
        <v>53.75</v>
      </c>
      <c r="L66" s="173">
        <v>57</v>
      </c>
      <c r="M66" s="183">
        <f t="shared" si="3"/>
        <v>47.422499999999999</v>
      </c>
    </row>
    <row r="67" spans="1:13" ht="19.5" thickBot="1">
      <c r="A67" s="181">
        <v>2</v>
      </c>
      <c r="B67" s="182">
        <v>69</v>
      </c>
      <c r="C67" s="182" t="s">
        <v>89</v>
      </c>
      <c r="D67" s="172">
        <v>11</v>
      </c>
      <c r="E67" s="173">
        <v>40</v>
      </c>
      <c r="F67" s="173">
        <v>48.91</v>
      </c>
      <c r="G67" s="173">
        <v>29.32</v>
      </c>
      <c r="H67" s="173">
        <v>35.909999999999997</v>
      </c>
      <c r="I67" s="173">
        <v>37.5</v>
      </c>
      <c r="J67" s="173">
        <v>51.64</v>
      </c>
      <c r="K67" s="173">
        <v>40.909999999999997</v>
      </c>
      <c r="L67" s="173">
        <v>58.55</v>
      </c>
      <c r="M67" s="183">
        <f t="shared" si="3"/>
        <v>42.842499999999994</v>
      </c>
    </row>
    <row r="68" spans="1:13" ht="19.5" thickBot="1">
      <c r="A68" s="181">
        <v>5</v>
      </c>
      <c r="B68" s="182">
        <v>71</v>
      </c>
      <c r="C68" s="182" t="s">
        <v>91</v>
      </c>
      <c r="D68" s="172">
        <v>2</v>
      </c>
      <c r="E68" s="173">
        <v>46</v>
      </c>
      <c r="F68" s="173">
        <v>46</v>
      </c>
      <c r="G68" s="173">
        <v>36.25</v>
      </c>
      <c r="H68" s="173">
        <v>40</v>
      </c>
      <c r="I68" s="173">
        <v>34.5</v>
      </c>
      <c r="J68" s="173">
        <v>58</v>
      </c>
      <c r="K68" s="173">
        <v>42.5</v>
      </c>
      <c r="L68" s="173">
        <v>56</v>
      </c>
      <c r="M68" s="183">
        <f t="shared" si="3"/>
        <v>44.90625</v>
      </c>
    </row>
    <row r="69" spans="1:13" ht="19.5" thickBot="1">
      <c r="A69" s="181">
        <v>4</v>
      </c>
      <c r="B69" s="182">
        <v>73</v>
      </c>
      <c r="C69" s="182" t="s">
        <v>93</v>
      </c>
      <c r="D69" s="172">
        <v>8</v>
      </c>
      <c r="E69" s="173">
        <v>48.5</v>
      </c>
      <c r="F69" s="173">
        <v>46.75</v>
      </c>
      <c r="G69" s="173">
        <v>38.75</v>
      </c>
      <c r="H69" s="173">
        <v>60.63</v>
      </c>
      <c r="I69" s="173">
        <v>40.75</v>
      </c>
      <c r="J69" s="173">
        <v>53</v>
      </c>
      <c r="K69" s="173">
        <v>51.88</v>
      </c>
      <c r="L69" s="173">
        <v>66.5</v>
      </c>
      <c r="M69" s="183">
        <f t="shared" si="3"/>
        <v>50.844999999999999</v>
      </c>
    </row>
    <row r="70" spans="1:13" ht="19.5" thickBot="1">
      <c r="A70" s="181">
        <v>6</v>
      </c>
      <c r="B70" s="182">
        <v>74</v>
      </c>
      <c r="C70" s="182" t="s">
        <v>94</v>
      </c>
      <c r="D70" s="172">
        <v>6</v>
      </c>
      <c r="E70" s="173">
        <v>58.67</v>
      </c>
      <c r="F70" s="173">
        <v>55.67</v>
      </c>
      <c r="G70" s="173">
        <v>47.5</v>
      </c>
      <c r="H70" s="173">
        <v>63.33</v>
      </c>
      <c r="I70" s="173">
        <v>54.58</v>
      </c>
      <c r="J70" s="173">
        <v>55.33</v>
      </c>
      <c r="K70" s="173">
        <v>50</v>
      </c>
      <c r="L70" s="173">
        <v>62.67</v>
      </c>
      <c r="M70" s="183">
        <f t="shared" si="3"/>
        <v>55.96875</v>
      </c>
    </row>
    <row r="71" spans="1:13" ht="19.5" thickBot="1">
      <c r="A71" s="181">
        <v>5</v>
      </c>
      <c r="B71" s="182">
        <v>75</v>
      </c>
      <c r="C71" s="182" t="s">
        <v>95</v>
      </c>
      <c r="D71" s="172">
        <v>9</v>
      </c>
      <c r="E71" s="173">
        <v>52.67</v>
      </c>
      <c r="F71" s="173">
        <v>63.78</v>
      </c>
      <c r="G71" s="173">
        <v>40.83</v>
      </c>
      <c r="H71" s="173">
        <v>40</v>
      </c>
      <c r="I71" s="173">
        <v>54.44</v>
      </c>
      <c r="J71" s="173">
        <v>62.22</v>
      </c>
      <c r="K71" s="173">
        <v>56.11</v>
      </c>
      <c r="L71" s="173">
        <v>71.56</v>
      </c>
      <c r="M71" s="183">
        <f t="shared" si="3"/>
        <v>55.201250000000002</v>
      </c>
    </row>
    <row r="72" spans="1:13" ht="19.5" thickBot="1">
      <c r="A72" s="181">
        <v>6</v>
      </c>
      <c r="B72" s="182">
        <v>76</v>
      </c>
      <c r="C72" s="182" t="s">
        <v>96</v>
      </c>
      <c r="D72" s="172">
        <v>2</v>
      </c>
      <c r="E72" s="173">
        <v>42</v>
      </c>
      <c r="F72" s="173">
        <v>50</v>
      </c>
      <c r="G72" s="173">
        <v>25</v>
      </c>
      <c r="H72" s="173">
        <v>27.5</v>
      </c>
      <c r="I72" s="173">
        <v>43</v>
      </c>
      <c r="J72" s="173">
        <v>42</v>
      </c>
      <c r="K72" s="173">
        <v>50</v>
      </c>
      <c r="L72" s="173">
        <v>52</v>
      </c>
      <c r="M72" s="183">
        <f t="shared" si="3"/>
        <v>41.4375</v>
      </c>
    </row>
    <row r="73" spans="1:13" ht="19.5" thickBot="1">
      <c r="A73" s="181">
        <v>1</v>
      </c>
      <c r="B73" s="182">
        <v>80</v>
      </c>
      <c r="C73" s="182" t="s">
        <v>101</v>
      </c>
      <c r="D73" s="172">
        <v>15</v>
      </c>
      <c r="E73" s="173">
        <v>48</v>
      </c>
      <c r="F73" s="173">
        <v>59.6</v>
      </c>
      <c r="G73" s="173">
        <v>51.33</v>
      </c>
      <c r="H73" s="173">
        <v>42.67</v>
      </c>
      <c r="I73" s="173">
        <v>46.03</v>
      </c>
      <c r="J73" s="173">
        <v>58.13</v>
      </c>
      <c r="K73" s="173">
        <v>48.67</v>
      </c>
      <c r="L73" s="173">
        <v>64</v>
      </c>
      <c r="M73" s="183">
        <f t="shared" si="3"/>
        <v>52.303750000000008</v>
      </c>
    </row>
    <row r="74" spans="1:13" ht="19.5" thickBot="1">
      <c r="A74" s="181">
        <v>1</v>
      </c>
      <c r="B74" s="182">
        <v>81</v>
      </c>
      <c r="C74" s="182" t="s">
        <v>102</v>
      </c>
      <c r="D74" s="172">
        <v>15</v>
      </c>
      <c r="E74" s="173">
        <v>45.33</v>
      </c>
      <c r="F74" s="173">
        <v>53.33</v>
      </c>
      <c r="G74" s="173">
        <v>46.5</v>
      </c>
      <c r="H74" s="173">
        <v>37</v>
      </c>
      <c r="I74" s="173">
        <v>48.53</v>
      </c>
      <c r="J74" s="173">
        <v>52.8</v>
      </c>
      <c r="K74" s="173">
        <v>45</v>
      </c>
      <c r="L74" s="173">
        <v>62.67</v>
      </c>
      <c r="M74" s="183">
        <f t="shared" si="3"/>
        <v>48.895000000000003</v>
      </c>
    </row>
    <row r="75" spans="1:13" ht="19.5" thickBot="1">
      <c r="A75" s="181">
        <v>5</v>
      </c>
      <c r="B75" s="182">
        <v>83</v>
      </c>
      <c r="C75" s="182" t="s">
        <v>104</v>
      </c>
      <c r="D75" s="172">
        <v>7</v>
      </c>
      <c r="E75" s="173">
        <v>45.43</v>
      </c>
      <c r="F75" s="173">
        <v>55.71</v>
      </c>
      <c r="G75" s="173">
        <v>37.86</v>
      </c>
      <c r="H75" s="173">
        <v>42.14</v>
      </c>
      <c r="I75" s="173">
        <v>45.29</v>
      </c>
      <c r="J75" s="173">
        <v>60.57</v>
      </c>
      <c r="K75" s="173">
        <v>48.57</v>
      </c>
      <c r="L75" s="173">
        <v>65.14</v>
      </c>
      <c r="M75" s="183">
        <f t="shared" si="3"/>
        <v>50.088749999999997</v>
      </c>
    </row>
    <row r="76" spans="1:13" ht="19.5" thickBot="1">
      <c r="A76" s="181">
        <v>4</v>
      </c>
      <c r="B76" s="182">
        <v>84</v>
      </c>
      <c r="C76" s="182" t="s">
        <v>105</v>
      </c>
      <c r="D76" s="172">
        <v>4</v>
      </c>
      <c r="E76" s="173">
        <v>55</v>
      </c>
      <c r="F76" s="173">
        <v>56</v>
      </c>
      <c r="G76" s="173">
        <v>28.13</v>
      </c>
      <c r="H76" s="173">
        <v>40</v>
      </c>
      <c r="I76" s="173">
        <v>48.63</v>
      </c>
      <c r="J76" s="173">
        <v>59</v>
      </c>
      <c r="K76" s="173">
        <v>50</v>
      </c>
      <c r="L76" s="173">
        <v>60</v>
      </c>
      <c r="M76" s="183">
        <f t="shared" si="3"/>
        <v>49.594999999999999</v>
      </c>
    </row>
    <row r="77" spans="1:13" ht="19.5" thickBot="1">
      <c r="A77" s="181">
        <v>6</v>
      </c>
      <c r="B77" s="182">
        <v>85</v>
      </c>
      <c r="C77" s="182" t="s">
        <v>106</v>
      </c>
      <c r="D77" s="172">
        <v>7</v>
      </c>
      <c r="E77" s="173">
        <v>40.855714285714285</v>
      </c>
      <c r="F77" s="173">
        <v>40</v>
      </c>
      <c r="G77" s="173">
        <v>30.717142857142857</v>
      </c>
      <c r="H77" s="173">
        <v>35.001428571428569</v>
      </c>
      <c r="I77" s="173">
        <v>37.288571428571423</v>
      </c>
      <c r="J77" s="173">
        <v>47.428571428571431</v>
      </c>
      <c r="K77" s="173">
        <v>43.572857142857139</v>
      </c>
      <c r="L77" s="173">
        <v>54.855714285714285</v>
      </c>
      <c r="M77" s="183">
        <v>41.214999999999996</v>
      </c>
    </row>
    <row r="78" spans="1:13" ht="19.5" thickBot="1">
      <c r="A78" s="181">
        <v>2</v>
      </c>
      <c r="B78" s="182">
        <v>86</v>
      </c>
      <c r="C78" s="182" t="s">
        <v>107</v>
      </c>
      <c r="D78" s="172">
        <v>10</v>
      </c>
      <c r="E78" s="173">
        <v>44.4</v>
      </c>
      <c r="F78" s="173">
        <v>53.4</v>
      </c>
      <c r="G78" s="173">
        <v>33.25</v>
      </c>
      <c r="H78" s="173">
        <v>32.5</v>
      </c>
      <c r="I78" s="173">
        <v>42.8</v>
      </c>
      <c r="J78" s="173">
        <v>54.4</v>
      </c>
      <c r="K78" s="173">
        <v>44.5</v>
      </c>
      <c r="L78" s="173">
        <v>60</v>
      </c>
      <c r="M78" s="183">
        <f t="shared" ref="M78:M85" si="4">(E78+F78+G78+H78+I78+J78+K78+L78)/8</f>
        <v>45.65625</v>
      </c>
    </row>
    <row r="79" spans="1:13" ht="19.5" thickBot="1">
      <c r="A79" s="181">
        <v>5</v>
      </c>
      <c r="B79" s="182">
        <v>87</v>
      </c>
      <c r="C79" s="182" t="s">
        <v>108</v>
      </c>
      <c r="D79" s="172">
        <v>17</v>
      </c>
      <c r="E79" s="173">
        <v>54.35</v>
      </c>
      <c r="F79" s="173">
        <v>63.18</v>
      </c>
      <c r="G79" s="173">
        <v>50.88</v>
      </c>
      <c r="H79" s="173">
        <v>54.41</v>
      </c>
      <c r="I79" s="173">
        <v>48.29</v>
      </c>
      <c r="J79" s="173">
        <v>63.76</v>
      </c>
      <c r="K79" s="173">
        <v>54.71</v>
      </c>
      <c r="L79" s="173">
        <v>65.180000000000007</v>
      </c>
      <c r="M79" s="183">
        <f t="shared" si="4"/>
        <v>56.844999999999999</v>
      </c>
    </row>
    <row r="80" spans="1:13" ht="19.5" thickBot="1">
      <c r="A80" s="181">
        <v>6</v>
      </c>
      <c r="B80" s="182">
        <v>88</v>
      </c>
      <c r="C80" s="182" t="s">
        <v>109</v>
      </c>
      <c r="D80" s="172">
        <v>8</v>
      </c>
      <c r="E80" s="173">
        <v>53.5</v>
      </c>
      <c r="F80" s="173">
        <v>53.75</v>
      </c>
      <c r="G80" s="173">
        <v>30</v>
      </c>
      <c r="H80" s="173">
        <v>37.5</v>
      </c>
      <c r="I80" s="173">
        <v>47</v>
      </c>
      <c r="J80" s="173">
        <v>57</v>
      </c>
      <c r="K80" s="173">
        <v>48.75</v>
      </c>
      <c r="L80" s="173">
        <v>63</v>
      </c>
      <c r="M80" s="183">
        <f t="shared" si="4"/>
        <v>48.8125</v>
      </c>
    </row>
    <row r="81" spans="1:13" ht="19.5" thickBot="1">
      <c r="A81" s="181">
        <v>1</v>
      </c>
      <c r="B81" s="182">
        <v>90</v>
      </c>
      <c r="C81" s="182" t="s">
        <v>111</v>
      </c>
      <c r="D81" s="172">
        <v>20</v>
      </c>
      <c r="E81" s="173">
        <v>51.6</v>
      </c>
      <c r="F81" s="173">
        <v>54.4</v>
      </c>
      <c r="G81" s="173">
        <v>35.25</v>
      </c>
      <c r="H81" s="173">
        <v>40.5</v>
      </c>
      <c r="I81" s="173">
        <v>52.83</v>
      </c>
      <c r="J81" s="173">
        <v>59.2</v>
      </c>
      <c r="K81" s="173">
        <v>50.75</v>
      </c>
      <c r="L81" s="173">
        <v>63.2</v>
      </c>
      <c r="M81" s="183">
        <f t="shared" si="4"/>
        <v>50.966249999999995</v>
      </c>
    </row>
    <row r="82" spans="1:13" ht="19.5" thickBot="1">
      <c r="A82" s="181">
        <v>5</v>
      </c>
      <c r="B82" s="182">
        <v>91</v>
      </c>
      <c r="C82" s="182" t="s">
        <v>112</v>
      </c>
      <c r="D82" s="172">
        <v>19</v>
      </c>
      <c r="E82" s="173">
        <v>48.84</v>
      </c>
      <c r="F82" s="173">
        <v>53.37</v>
      </c>
      <c r="G82" s="173">
        <v>45.26</v>
      </c>
      <c r="H82" s="173">
        <v>49.74</v>
      </c>
      <c r="I82" s="173">
        <v>45.16</v>
      </c>
      <c r="J82" s="173">
        <v>54.11</v>
      </c>
      <c r="K82" s="173">
        <v>48.42</v>
      </c>
      <c r="L82" s="173">
        <v>57.68</v>
      </c>
      <c r="M82" s="183">
        <f t="shared" si="4"/>
        <v>50.322500000000005</v>
      </c>
    </row>
    <row r="83" spans="1:13" ht="19.5" thickBot="1">
      <c r="A83" s="181">
        <v>4</v>
      </c>
      <c r="B83" s="182">
        <v>92</v>
      </c>
      <c r="C83" s="182" t="s">
        <v>113</v>
      </c>
      <c r="D83" s="172">
        <v>14</v>
      </c>
      <c r="E83" s="173">
        <v>42.57</v>
      </c>
      <c r="F83" s="173">
        <v>46</v>
      </c>
      <c r="G83" s="173">
        <v>29.64</v>
      </c>
      <c r="H83" s="173">
        <v>37.14</v>
      </c>
      <c r="I83" s="173">
        <v>43</v>
      </c>
      <c r="J83" s="173">
        <v>49.71</v>
      </c>
      <c r="K83" s="173">
        <v>45.71</v>
      </c>
      <c r="L83" s="173">
        <v>53.14</v>
      </c>
      <c r="M83" s="183">
        <f t="shared" si="4"/>
        <v>43.363749999999996</v>
      </c>
    </row>
    <row r="84" spans="1:13" ht="19.5" thickBot="1">
      <c r="A84" s="181">
        <v>1</v>
      </c>
      <c r="B84" s="182">
        <v>93</v>
      </c>
      <c r="C84" s="184" t="s">
        <v>114</v>
      </c>
      <c r="D84" s="172">
        <v>11</v>
      </c>
      <c r="E84" s="173">
        <v>47.64</v>
      </c>
      <c r="F84" s="173">
        <v>57.09</v>
      </c>
      <c r="G84" s="173">
        <v>41.14</v>
      </c>
      <c r="H84" s="173">
        <v>47.73</v>
      </c>
      <c r="I84" s="173">
        <v>46.95</v>
      </c>
      <c r="J84" s="173">
        <v>60.36</v>
      </c>
      <c r="K84" s="173">
        <v>48.64</v>
      </c>
      <c r="L84" s="173">
        <v>66.180000000000007</v>
      </c>
      <c r="M84" s="183">
        <f t="shared" si="4"/>
        <v>51.966250000000002</v>
      </c>
    </row>
    <row r="85" spans="1:13" ht="19.5" thickBot="1">
      <c r="A85" s="181">
        <v>6</v>
      </c>
      <c r="B85" s="182">
        <v>94</v>
      </c>
      <c r="C85" s="182" t="s">
        <v>115</v>
      </c>
      <c r="D85" s="172">
        <v>8</v>
      </c>
      <c r="E85" s="173">
        <v>51.5</v>
      </c>
      <c r="F85" s="173">
        <v>56</v>
      </c>
      <c r="G85" s="173">
        <v>25.94</v>
      </c>
      <c r="H85" s="173">
        <v>34.380000000000003</v>
      </c>
      <c r="I85" s="173">
        <v>43.25</v>
      </c>
      <c r="J85" s="173">
        <v>52.5</v>
      </c>
      <c r="K85" s="173">
        <v>53.13</v>
      </c>
      <c r="L85" s="173">
        <v>64</v>
      </c>
      <c r="M85" s="183">
        <f t="shared" si="4"/>
        <v>47.587499999999999</v>
      </c>
    </row>
    <row r="86" spans="1:13" ht="19.5" thickBot="1">
      <c r="A86" s="181">
        <v>4</v>
      </c>
      <c r="B86" s="182">
        <v>96</v>
      </c>
      <c r="C86" s="182" t="s">
        <v>116</v>
      </c>
      <c r="D86" s="172">
        <v>13</v>
      </c>
      <c r="E86" s="173">
        <v>44.304615384615389</v>
      </c>
      <c r="F86" s="173">
        <v>46.153846153846153</v>
      </c>
      <c r="G86" s="173">
        <v>32.307692307692307</v>
      </c>
      <c r="H86" s="173">
        <v>35</v>
      </c>
      <c r="I86" s="173">
        <v>39.503076923076918</v>
      </c>
      <c r="J86" s="173">
        <v>51.689230769230775</v>
      </c>
      <c r="K86" s="173">
        <v>39.612307692307695</v>
      </c>
      <c r="L86" s="173">
        <v>52.92</v>
      </c>
      <c r="M86" s="183">
        <v>42.686346153846152</v>
      </c>
    </row>
    <row r="87" spans="1:13" ht="19.5" thickBot="1">
      <c r="A87" s="181">
        <v>2</v>
      </c>
      <c r="B87" s="182">
        <v>97</v>
      </c>
      <c r="C87" s="182" t="s">
        <v>117</v>
      </c>
      <c r="D87" s="172">
        <v>27</v>
      </c>
      <c r="E87" s="173">
        <v>50.74</v>
      </c>
      <c r="F87" s="173">
        <v>59.46</v>
      </c>
      <c r="G87" s="173">
        <v>49.19</v>
      </c>
      <c r="H87" s="173">
        <v>56.56</v>
      </c>
      <c r="I87" s="173">
        <v>50.81</v>
      </c>
      <c r="J87" s="173">
        <v>61.45</v>
      </c>
      <c r="K87" s="173">
        <v>54.04</v>
      </c>
      <c r="L87" s="173">
        <v>63.5</v>
      </c>
      <c r="M87" s="183">
        <f>(E87+F87+G87+H87+I87+J87+K87+L87)/8</f>
        <v>55.71875</v>
      </c>
    </row>
    <row r="88" spans="1:13" ht="19.5" thickBot="1">
      <c r="A88" s="181">
        <v>6</v>
      </c>
      <c r="B88" s="182">
        <v>98</v>
      </c>
      <c r="C88" s="182" t="s">
        <v>118</v>
      </c>
      <c r="D88" s="172">
        <v>17</v>
      </c>
      <c r="E88" s="173">
        <v>48.467058823529413</v>
      </c>
      <c r="F88" s="173">
        <v>58.702352941176471</v>
      </c>
      <c r="G88" s="173">
        <v>36.032941176470587</v>
      </c>
      <c r="H88" s="173">
        <v>36.174117647058829</v>
      </c>
      <c r="I88" s="173">
        <v>43.79529411764706</v>
      </c>
      <c r="J88" s="173">
        <v>60.236470588235292</v>
      </c>
      <c r="K88" s="173">
        <v>55.292941176470592</v>
      </c>
      <c r="L88" s="173">
        <v>61.410588235294121</v>
      </c>
      <c r="M88" s="183">
        <v>50.013970588235303</v>
      </c>
    </row>
    <row r="89" spans="1:13" ht="19.5" thickBot="1">
      <c r="A89" s="181">
        <v>2</v>
      </c>
      <c r="B89" s="182">
        <v>99</v>
      </c>
      <c r="C89" s="182" t="s">
        <v>119</v>
      </c>
      <c r="D89" s="172">
        <v>16</v>
      </c>
      <c r="E89" s="173">
        <v>45.75</v>
      </c>
      <c r="F89" s="173">
        <v>58.25</v>
      </c>
      <c r="G89" s="173">
        <v>36.880000000000003</v>
      </c>
      <c r="H89" s="173">
        <v>44.06</v>
      </c>
      <c r="I89" s="173">
        <v>48.22</v>
      </c>
      <c r="J89" s="173">
        <v>53.25</v>
      </c>
      <c r="K89" s="173">
        <v>49.06</v>
      </c>
      <c r="L89" s="173">
        <v>65.25</v>
      </c>
      <c r="M89" s="183">
        <f>(E89+F89+G89+H89+I89+J89+K89+L89)/8</f>
        <v>50.089999999999996</v>
      </c>
    </row>
    <row r="90" spans="1:13" ht="19.5" thickBot="1">
      <c r="A90" s="181">
        <v>5</v>
      </c>
      <c r="B90" s="182">
        <v>100</v>
      </c>
      <c r="C90" s="182" t="s">
        <v>120</v>
      </c>
      <c r="D90" s="172">
        <v>15</v>
      </c>
      <c r="E90" s="173">
        <v>48.93</v>
      </c>
      <c r="F90" s="173">
        <v>52.13</v>
      </c>
      <c r="G90" s="173">
        <v>31.5</v>
      </c>
      <c r="H90" s="173">
        <v>38.33</v>
      </c>
      <c r="I90" s="173">
        <v>41.63</v>
      </c>
      <c r="J90" s="173">
        <v>55.47</v>
      </c>
      <c r="K90" s="173">
        <v>45</v>
      </c>
      <c r="L90" s="173">
        <v>62.4</v>
      </c>
      <c r="M90" s="185">
        <f>(E90+F90+G90+H90+I90+J90+K90+L90)/8</f>
        <v>46.923749999999998</v>
      </c>
    </row>
  </sheetData>
  <sortState ref="A5:M90">
    <sortCondition ref="B5:B90"/>
  </sortState>
  <mergeCells count="2">
    <mergeCell ref="A1:L1"/>
    <mergeCell ref="A2:L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04"/>
  <sheetViews>
    <sheetView workbookViewId="0">
      <selection activeCell="O6" sqref="O6"/>
    </sheetView>
  </sheetViews>
  <sheetFormatPr defaultRowHeight="15"/>
  <cols>
    <col min="1" max="1" width="10.75" style="186" customWidth="1"/>
    <col min="2" max="2" width="11.375" style="186" customWidth="1"/>
    <col min="3" max="3" width="27" style="186" customWidth="1"/>
    <col min="4" max="4" width="7.25" style="186" customWidth="1"/>
    <col min="5" max="5" width="7.125" style="186" customWidth="1"/>
    <col min="6" max="6" width="8.125" style="186" customWidth="1"/>
    <col min="7" max="7" width="9.875" style="186" customWidth="1"/>
    <col min="8" max="8" width="13.375" style="186" customWidth="1"/>
    <col min="9" max="9" width="11.25" style="186" customWidth="1"/>
    <col min="10" max="10" width="8.375" style="186" customWidth="1"/>
    <col min="11" max="11" width="8.25" style="186" customWidth="1"/>
    <col min="12" max="12" width="8.875" style="186" customWidth="1"/>
    <col min="13" max="13" width="8.625" style="186" customWidth="1"/>
  </cols>
  <sheetData>
    <row r="1" spans="1:13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175"/>
    </row>
    <row r="2" spans="1:13" ht="18.75">
      <c r="A2" s="282" t="s">
        <v>146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175"/>
    </row>
    <row r="3" spans="1:13" ht="19.5" thickBot="1">
      <c r="A3" s="176" t="s">
        <v>123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5"/>
    </row>
    <row r="4" spans="1:13" ht="19.5" thickBot="1">
      <c r="A4" s="178" t="s">
        <v>4</v>
      </c>
      <c r="B4" s="179" t="s">
        <v>3</v>
      </c>
      <c r="C4" s="179" t="s">
        <v>1</v>
      </c>
      <c r="D4" s="180" t="s">
        <v>2</v>
      </c>
      <c r="E4" s="179" t="s">
        <v>6</v>
      </c>
      <c r="F4" s="179" t="s">
        <v>7</v>
      </c>
      <c r="G4" s="179" t="s">
        <v>8</v>
      </c>
      <c r="H4" s="179" t="s">
        <v>9</v>
      </c>
      <c r="I4" s="179" t="s">
        <v>133</v>
      </c>
      <c r="J4" s="179" t="s">
        <v>11</v>
      </c>
      <c r="K4" s="179" t="s">
        <v>12</v>
      </c>
      <c r="L4" s="179" t="s">
        <v>13</v>
      </c>
      <c r="M4" s="179" t="s">
        <v>14</v>
      </c>
    </row>
    <row r="5" spans="1:13" ht="19.5" thickBot="1">
      <c r="A5" s="181">
        <v>5</v>
      </c>
      <c r="B5" s="182">
        <v>1</v>
      </c>
      <c r="C5" s="182" t="s">
        <v>15</v>
      </c>
      <c r="D5" s="172">
        <v>7</v>
      </c>
      <c r="E5" s="173">
        <v>34</v>
      </c>
      <c r="F5" s="173">
        <v>35.43</v>
      </c>
      <c r="G5" s="173">
        <v>20.71</v>
      </c>
      <c r="H5" s="173">
        <v>29.29</v>
      </c>
      <c r="I5" s="173">
        <v>33.07</v>
      </c>
      <c r="J5" s="173">
        <v>47.43</v>
      </c>
      <c r="K5" s="173">
        <v>40</v>
      </c>
      <c r="L5" s="173">
        <v>44.57</v>
      </c>
      <c r="M5" s="183">
        <f t="shared" ref="M5:M68" si="0">(E5+F5+G5+H5+I5+J5+K5+L5)/8</f>
        <v>35.5625</v>
      </c>
    </row>
    <row r="6" spans="1:13" ht="19.5" thickBot="1">
      <c r="A6" s="181">
        <v>1</v>
      </c>
      <c r="B6" s="182">
        <v>2</v>
      </c>
      <c r="C6" s="182" t="s">
        <v>16</v>
      </c>
      <c r="D6" s="172">
        <v>5</v>
      </c>
      <c r="E6" s="173">
        <v>46</v>
      </c>
      <c r="F6" s="173">
        <v>54.4</v>
      </c>
      <c r="G6" s="173">
        <v>52.5</v>
      </c>
      <c r="H6" s="173">
        <v>51</v>
      </c>
      <c r="I6" s="173">
        <v>58.9</v>
      </c>
      <c r="J6" s="173">
        <v>51.2</v>
      </c>
      <c r="K6" s="173">
        <v>44</v>
      </c>
      <c r="L6" s="173">
        <v>68</v>
      </c>
      <c r="M6" s="183">
        <f t="shared" si="0"/>
        <v>53.25</v>
      </c>
    </row>
    <row r="7" spans="1:13" ht="19.5" thickBot="1">
      <c r="A7" s="181">
        <v>5</v>
      </c>
      <c r="B7" s="182">
        <v>3</v>
      </c>
      <c r="C7" s="182" t="s">
        <v>17</v>
      </c>
      <c r="D7" s="172">
        <v>12</v>
      </c>
      <c r="E7" s="173">
        <v>50.83</v>
      </c>
      <c r="F7" s="173">
        <v>56.67</v>
      </c>
      <c r="G7" s="173">
        <v>31.25</v>
      </c>
      <c r="H7" s="173">
        <v>53.33</v>
      </c>
      <c r="I7" s="173">
        <v>41.92</v>
      </c>
      <c r="J7" s="173">
        <v>58</v>
      </c>
      <c r="K7" s="173">
        <v>53.75</v>
      </c>
      <c r="L7" s="173">
        <v>65.33</v>
      </c>
      <c r="M7" s="183">
        <f t="shared" si="0"/>
        <v>51.384999999999998</v>
      </c>
    </row>
    <row r="8" spans="1:13" ht="19.5" thickBot="1">
      <c r="A8" s="181">
        <v>5</v>
      </c>
      <c r="B8" s="182">
        <v>4</v>
      </c>
      <c r="C8" s="182" t="s">
        <v>18</v>
      </c>
      <c r="D8" s="172">
        <v>13</v>
      </c>
      <c r="E8" s="173">
        <v>49.38</v>
      </c>
      <c r="F8" s="173">
        <v>60.62</v>
      </c>
      <c r="G8" s="173">
        <v>41.35</v>
      </c>
      <c r="H8" s="173">
        <v>46.54</v>
      </c>
      <c r="I8" s="173">
        <v>48.31</v>
      </c>
      <c r="J8" s="173">
        <v>59.38</v>
      </c>
      <c r="K8" s="173">
        <v>57.31</v>
      </c>
      <c r="L8" s="173">
        <v>60</v>
      </c>
      <c r="M8" s="183">
        <f t="shared" si="0"/>
        <v>52.861249999999998</v>
      </c>
    </row>
    <row r="9" spans="1:13" ht="19.5" thickBot="1">
      <c r="A9" s="181">
        <v>2</v>
      </c>
      <c r="B9" s="182">
        <v>5</v>
      </c>
      <c r="C9" s="182" t="s">
        <v>19</v>
      </c>
      <c r="D9" s="172">
        <v>15</v>
      </c>
      <c r="E9" s="173">
        <v>46.67</v>
      </c>
      <c r="F9" s="173">
        <v>48.93</v>
      </c>
      <c r="G9" s="173">
        <v>49.5</v>
      </c>
      <c r="H9" s="173">
        <v>33</v>
      </c>
      <c r="I9" s="173">
        <v>40.47</v>
      </c>
      <c r="J9" s="173">
        <v>58.13</v>
      </c>
      <c r="K9" s="173">
        <v>47.67</v>
      </c>
      <c r="L9" s="173">
        <v>61.87</v>
      </c>
      <c r="M9" s="183">
        <f t="shared" si="0"/>
        <v>48.28</v>
      </c>
    </row>
    <row r="10" spans="1:13" ht="19.5" thickBot="1">
      <c r="A10" s="181">
        <v>3</v>
      </c>
      <c r="B10" s="182">
        <v>6</v>
      </c>
      <c r="C10" s="182" t="s">
        <v>20</v>
      </c>
      <c r="D10" s="172">
        <v>22</v>
      </c>
      <c r="E10" s="173">
        <v>51.45</v>
      </c>
      <c r="F10" s="173">
        <v>55.82</v>
      </c>
      <c r="G10" s="173">
        <v>43.18</v>
      </c>
      <c r="H10" s="173">
        <v>34.32</v>
      </c>
      <c r="I10" s="173">
        <v>46.3</v>
      </c>
      <c r="J10" s="173">
        <v>55.64</v>
      </c>
      <c r="K10" s="173">
        <v>52.05</v>
      </c>
      <c r="L10" s="173">
        <v>63.82</v>
      </c>
      <c r="M10" s="183">
        <f t="shared" si="0"/>
        <v>50.322499999999998</v>
      </c>
    </row>
    <row r="11" spans="1:13" ht="19.5" thickBot="1">
      <c r="A11" s="181">
        <v>1</v>
      </c>
      <c r="B11" s="182">
        <v>7</v>
      </c>
      <c r="C11" s="182" t="s">
        <v>188</v>
      </c>
      <c r="D11" s="172">
        <v>5</v>
      </c>
      <c r="E11" s="173">
        <v>40.799999999999997</v>
      </c>
      <c r="F11" s="173">
        <v>54.4</v>
      </c>
      <c r="G11" s="173">
        <v>22</v>
      </c>
      <c r="H11" s="173">
        <v>41</v>
      </c>
      <c r="I11" s="173">
        <v>40.6</v>
      </c>
      <c r="J11" s="173">
        <v>55.2</v>
      </c>
      <c r="K11" s="173">
        <v>50</v>
      </c>
      <c r="L11" s="173">
        <v>61.6</v>
      </c>
      <c r="M11" s="183">
        <f>(E11+F11+G11+H11+I11+J11+K11+L11)/8</f>
        <v>45.7</v>
      </c>
    </row>
    <row r="12" spans="1:13" ht="19.5" thickBot="1">
      <c r="A12" s="181">
        <v>3</v>
      </c>
      <c r="B12" s="182">
        <v>8</v>
      </c>
      <c r="C12" s="182" t="s">
        <v>21</v>
      </c>
      <c r="D12" s="172">
        <v>31</v>
      </c>
      <c r="E12" s="173">
        <v>41.42</v>
      </c>
      <c r="F12" s="173">
        <v>50.77</v>
      </c>
      <c r="G12" s="173">
        <v>33.15</v>
      </c>
      <c r="H12" s="173">
        <v>36.450000000000003</v>
      </c>
      <c r="I12" s="173">
        <v>41.98</v>
      </c>
      <c r="J12" s="173">
        <v>54.32</v>
      </c>
      <c r="K12" s="173">
        <v>45.65</v>
      </c>
      <c r="L12" s="173">
        <v>54.71</v>
      </c>
      <c r="M12" s="183">
        <f t="shared" si="0"/>
        <v>44.806249999999999</v>
      </c>
    </row>
    <row r="13" spans="1:13" ht="19.5" thickBot="1">
      <c r="A13" s="181">
        <v>6</v>
      </c>
      <c r="B13" s="182">
        <v>9</v>
      </c>
      <c r="C13" s="182" t="s">
        <v>22</v>
      </c>
      <c r="D13" s="172">
        <v>5</v>
      </c>
      <c r="E13" s="173">
        <v>44.8</v>
      </c>
      <c r="F13" s="173">
        <v>57.2</v>
      </c>
      <c r="G13" s="173">
        <v>32.5</v>
      </c>
      <c r="H13" s="173">
        <v>37</v>
      </c>
      <c r="I13" s="173">
        <v>41.5</v>
      </c>
      <c r="J13" s="173">
        <v>48.8</v>
      </c>
      <c r="K13" s="173">
        <v>49</v>
      </c>
      <c r="L13" s="173">
        <v>67.2</v>
      </c>
      <c r="M13" s="183">
        <f t="shared" si="0"/>
        <v>47.25</v>
      </c>
    </row>
    <row r="14" spans="1:13" ht="19.5" thickBot="1">
      <c r="A14" s="181">
        <v>6</v>
      </c>
      <c r="B14" s="182">
        <v>10</v>
      </c>
      <c r="C14" s="182" t="s">
        <v>23</v>
      </c>
      <c r="D14" s="172">
        <v>5</v>
      </c>
      <c r="E14" s="173">
        <v>38.4</v>
      </c>
      <c r="F14" s="173">
        <v>42</v>
      </c>
      <c r="G14" s="173">
        <v>31</v>
      </c>
      <c r="H14" s="173">
        <v>41</v>
      </c>
      <c r="I14" s="173">
        <v>41.4</v>
      </c>
      <c r="J14" s="173">
        <v>50.4</v>
      </c>
      <c r="K14" s="173">
        <v>40</v>
      </c>
      <c r="L14" s="173">
        <v>56.8</v>
      </c>
      <c r="M14" s="183">
        <f t="shared" si="0"/>
        <v>42.625000000000007</v>
      </c>
    </row>
    <row r="15" spans="1:13" ht="19.5" thickBot="1">
      <c r="A15" s="181">
        <v>3</v>
      </c>
      <c r="B15" s="182">
        <v>11</v>
      </c>
      <c r="C15" s="182" t="s">
        <v>24</v>
      </c>
      <c r="D15" s="172">
        <v>28</v>
      </c>
      <c r="E15" s="173">
        <v>43.71</v>
      </c>
      <c r="F15" s="173">
        <v>46.57</v>
      </c>
      <c r="G15" s="173">
        <v>33.75</v>
      </c>
      <c r="H15" s="173">
        <v>35.18</v>
      </c>
      <c r="I15" s="173">
        <v>37.729999999999997</v>
      </c>
      <c r="J15" s="173">
        <v>49.29</v>
      </c>
      <c r="K15" s="173">
        <v>45.71</v>
      </c>
      <c r="L15" s="173">
        <v>52.29</v>
      </c>
      <c r="M15" s="183">
        <f t="shared" si="0"/>
        <v>43.028750000000002</v>
      </c>
    </row>
    <row r="16" spans="1:13" ht="19.5" thickBot="1">
      <c r="A16" s="181">
        <v>3</v>
      </c>
      <c r="B16" s="182">
        <v>12</v>
      </c>
      <c r="C16" s="182" t="s">
        <v>25</v>
      </c>
      <c r="D16" s="172">
        <v>13</v>
      </c>
      <c r="E16" s="173">
        <v>45.54</v>
      </c>
      <c r="F16" s="173">
        <v>52.15</v>
      </c>
      <c r="G16" s="173">
        <v>34.229999999999997</v>
      </c>
      <c r="H16" s="173">
        <v>33.85</v>
      </c>
      <c r="I16" s="173">
        <v>42.15</v>
      </c>
      <c r="J16" s="173">
        <v>54.77</v>
      </c>
      <c r="K16" s="173">
        <v>39.619999999999997</v>
      </c>
      <c r="L16" s="173">
        <v>59.08</v>
      </c>
      <c r="M16" s="183">
        <f t="shared" si="0"/>
        <v>45.173749999999998</v>
      </c>
    </row>
    <row r="17" spans="1:13" ht="19.5" thickBot="1">
      <c r="A17" s="181">
        <v>3</v>
      </c>
      <c r="B17" s="182">
        <v>13</v>
      </c>
      <c r="C17" s="182" t="s">
        <v>26</v>
      </c>
      <c r="D17" s="172">
        <v>17</v>
      </c>
      <c r="E17" s="173">
        <v>46.94</v>
      </c>
      <c r="F17" s="173">
        <v>55.18</v>
      </c>
      <c r="G17" s="173">
        <v>32.94</v>
      </c>
      <c r="H17" s="173">
        <v>38.82</v>
      </c>
      <c r="I17" s="173">
        <v>49.94</v>
      </c>
      <c r="J17" s="173">
        <v>58.82</v>
      </c>
      <c r="K17" s="173">
        <v>52.65</v>
      </c>
      <c r="L17" s="173">
        <v>60.71</v>
      </c>
      <c r="M17" s="183">
        <f t="shared" si="0"/>
        <v>49.499999999999993</v>
      </c>
    </row>
    <row r="18" spans="1:13" ht="19.5" thickBot="1">
      <c r="A18" s="181">
        <v>2</v>
      </c>
      <c r="B18" s="182">
        <v>14</v>
      </c>
      <c r="C18" s="182" t="s">
        <v>27</v>
      </c>
      <c r="D18" s="172">
        <v>31</v>
      </c>
      <c r="E18" s="173">
        <v>46.58</v>
      </c>
      <c r="F18" s="173">
        <v>46.39</v>
      </c>
      <c r="G18" s="173">
        <v>26.21</v>
      </c>
      <c r="H18" s="173">
        <v>33.06</v>
      </c>
      <c r="I18" s="173">
        <v>36.729999999999997</v>
      </c>
      <c r="J18" s="173">
        <v>49.68</v>
      </c>
      <c r="K18" s="173">
        <v>43.39</v>
      </c>
      <c r="L18" s="173">
        <v>51.74</v>
      </c>
      <c r="M18" s="183">
        <f t="shared" si="0"/>
        <v>41.722500000000004</v>
      </c>
    </row>
    <row r="19" spans="1:13" ht="19.5" thickBot="1">
      <c r="A19" s="181">
        <v>6</v>
      </c>
      <c r="B19" s="182">
        <v>15</v>
      </c>
      <c r="C19" s="182" t="s">
        <v>28</v>
      </c>
      <c r="D19" s="172">
        <v>3</v>
      </c>
      <c r="E19" s="173">
        <v>51.33</v>
      </c>
      <c r="F19" s="173">
        <v>52.67</v>
      </c>
      <c r="G19" s="173">
        <v>31.67</v>
      </c>
      <c r="H19" s="173">
        <v>40</v>
      </c>
      <c r="I19" s="173">
        <v>56.33</v>
      </c>
      <c r="J19" s="173">
        <v>45.33</v>
      </c>
      <c r="K19" s="173">
        <v>46.67</v>
      </c>
      <c r="L19" s="173">
        <v>56</v>
      </c>
      <c r="M19" s="183">
        <f t="shared" si="0"/>
        <v>47.5</v>
      </c>
    </row>
    <row r="20" spans="1:13" ht="19.5" thickBot="1">
      <c r="A20" s="181">
        <v>3</v>
      </c>
      <c r="B20" s="182">
        <v>16</v>
      </c>
      <c r="C20" s="182" t="s">
        <v>30</v>
      </c>
      <c r="D20" s="172">
        <v>14</v>
      </c>
      <c r="E20" s="173">
        <v>42.86</v>
      </c>
      <c r="F20" s="173">
        <v>50</v>
      </c>
      <c r="G20" s="173">
        <v>26.43</v>
      </c>
      <c r="H20" s="173">
        <v>31.79</v>
      </c>
      <c r="I20" s="173">
        <v>36.39</v>
      </c>
      <c r="J20" s="173">
        <v>49.71</v>
      </c>
      <c r="K20" s="173">
        <v>48.93</v>
      </c>
      <c r="L20" s="173">
        <v>57.71</v>
      </c>
      <c r="M20" s="183">
        <f t="shared" si="0"/>
        <v>42.977499999999992</v>
      </c>
    </row>
    <row r="21" spans="1:13" ht="19.5" thickBot="1">
      <c r="A21" s="181">
        <v>5</v>
      </c>
      <c r="B21" s="182">
        <v>17</v>
      </c>
      <c r="C21" s="182" t="s">
        <v>32</v>
      </c>
      <c r="D21" s="172">
        <v>4</v>
      </c>
      <c r="E21" s="173">
        <v>45.5</v>
      </c>
      <c r="F21" s="173">
        <v>49</v>
      </c>
      <c r="G21" s="173">
        <v>40.630000000000003</v>
      </c>
      <c r="H21" s="173">
        <v>43.75</v>
      </c>
      <c r="I21" s="173">
        <v>39.880000000000003</v>
      </c>
      <c r="J21" s="173">
        <v>48</v>
      </c>
      <c r="K21" s="173">
        <v>56.25</v>
      </c>
      <c r="L21" s="173">
        <v>57</v>
      </c>
      <c r="M21" s="183">
        <f t="shared" si="0"/>
        <v>47.501249999999999</v>
      </c>
    </row>
    <row r="22" spans="1:13" ht="19.5" thickBot="1">
      <c r="A22" s="181">
        <v>5</v>
      </c>
      <c r="B22" s="182">
        <v>18</v>
      </c>
      <c r="C22" s="182" t="s">
        <v>31</v>
      </c>
      <c r="D22" s="172">
        <v>15</v>
      </c>
      <c r="E22" s="173">
        <v>52.4</v>
      </c>
      <c r="F22" s="173">
        <v>55.73</v>
      </c>
      <c r="G22" s="173">
        <v>33.33</v>
      </c>
      <c r="H22" s="173">
        <v>56.33</v>
      </c>
      <c r="I22" s="173">
        <v>47.57</v>
      </c>
      <c r="J22" s="173">
        <v>55.73</v>
      </c>
      <c r="K22" s="173">
        <v>52</v>
      </c>
      <c r="L22" s="173">
        <v>63.47</v>
      </c>
      <c r="M22" s="183">
        <f t="shared" si="0"/>
        <v>52.069999999999993</v>
      </c>
    </row>
    <row r="23" spans="1:13" ht="19.5" thickBot="1">
      <c r="A23" s="181">
        <v>3</v>
      </c>
      <c r="B23" s="182">
        <v>19</v>
      </c>
      <c r="C23" s="182" t="s">
        <v>33</v>
      </c>
      <c r="D23" s="172">
        <v>2</v>
      </c>
      <c r="E23" s="173">
        <v>42</v>
      </c>
      <c r="F23" s="173">
        <v>49</v>
      </c>
      <c r="G23" s="173">
        <v>32.5</v>
      </c>
      <c r="H23" s="173">
        <v>45</v>
      </c>
      <c r="I23" s="173">
        <v>39.5</v>
      </c>
      <c r="J23" s="173">
        <v>54</v>
      </c>
      <c r="K23" s="173">
        <v>42.5</v>
      </c>
      <c r="L23" s="173">
        <v>68</v>
      </c>
      <c r="M23" s="183">
        <f t="shared" si="0"/>
        <v>46.5625</v>
      </c>
    </row>
    <row r="24" spans="1:13" ht="19.5" thickBot="1">
      <c r="A24" s="181">
        <v>2</v>
      </c>
      <c r="B24" s="182">
        <v>20</v>
      </c>
      <c r="C24" s="182" t="s">
        <v>34</v>
      </c>
      <c r="D24" s="172">
        <v>1</v>
      </c>
      <c r="E24" s="173">
        <v>48</v>
      </c>
      <c r="F24" s="173">
        <v>52</v>
      </c>
      <c r="G24" s="173">
        <v>40</v>
      </c>
      <c r="H24" s="173">
        <v>40</v>
      </c>
      <c r="I24" s="173">
        <v>45</v>
      </c>
      <c r="J24" s="173">
        <v>44</v>
      </c>
      <c r="K24" s="173">
        <v>55</v>
      </c>
      <c r="L24" s="173">
        <v>64</v>
      </c>
      <c r="M24" s="183">
        <f t="shared" si="0"/>
        <v>48.5</v>
      </c>
    </row>
    <row r="25" spans="1:13" ht="19.5" thickBot="1">
      <c r="A25" s="181">
        <v>1</v>
      </c>
      <c r="B25" s="182">
        <v>21</v>
      </c>
      <c r="C25" s="182" t="s">
        <v>35</v>
      </c>
      <c r="D25" s="172">
        <v>15</v>
      </c>
      <c r="E25" s="173">
        <v>49.07</v>
      </c>
      <c r="F25" s="173">
        <v>50.67</v>
      </c>
      <c r="G25" s="173">
        <v>32.67</v>
      </c>
      <c r="H25" s="173">
        <v>45.33</v>
      </c>
      <c r="I25" s="173">
        <v>50.2</v>
      </c>
      <c r="J25" s="173">
        <v>52.8</v>
      </c>
      <c r="K25" s="173">
        <v>44</v>
      </c>
      <c r="L25" s="173">
        <v>56.53</v>
      </c>
      <c r="M25" s="183">
        <f t="shared" si="0"/>
        <v>47.658749999999998</v>
      </c>
    </row>
    <row r="26" spans="1:13" ht="19.5" thickBot="1">
      <c r="A26" s="181">
        <v>1</v>
      </c>
      <c r="B26" s="182">
        <v>22</v>
      </c>
      <c r="C26" s="182" t="s">
        <v>36</v>
      </c>
      <c r="D26" s="172">
        <v>4</v>
      </c>
      <c r="E26" s="173">
        <v>54</v>
      </c>
      <c r="F26" s="173">
        <v>62</v>
      </c>
      <c r="G26" s="173">
        <v>48.75</v>
      </c>
      <c r="H26" s="173">
        <v>48.75</v>
      </c>
      <c r="I26" s="173">
        <v>58.75</v>
      </c>
      <c r="J26" s="173">
        <v>61</v>
      </c>
      <c r="K26" s="173">
        <v>60</v>
      </c>
      <c r="L26" s="173">
        <v>63</v>
      </c>
      <c r="M26" s="183">
        <f t="shared" si="0"/>
        <v>57.03125</v>
      </c>
    </row>
    <row r="27" spans="1:13" ht="19.5" thickBot="1">
      <c r="A27" s="181">
        <v>2</v>
      </c>
      <c r="B27" s="182">
        <v>23</v>
      </c>
      <c r="C27" s="182" t="s">
        <v>37</v>
      </c>
      <c r="D27" s="172">
        <v>3</v>
      </c>
      <c r="E27" s="173">
        <v>44.67</v>
      </c>
      <c r="F27" s="173">
        <v>46.67</v>
      </c>
      <c r="G27" s="173">
        <v>33.33</v>
      </c>
      <c r="H27" s="173">
        <v>53.33</v>
      </c>
      <c r="I27" s="173">
        <v>46.33</v>
      </c>
      <c r="J27" s="173">
        <v>44</v>
      </c>
      <c r="K27" s="173">
        <v>48.33</v>
      </c>
      <c r="L27" s="173">
        <v>52</v>
      </c>
      <c r="M27" s="183">
        <f t="shared" si="0"/>
        <v>46.082499999999996</v>
      </c>
    </row>
    <row r="28" spans="1:13" ht="19.5" thickBot="1">
      <c r="A28" s="181">
        <v>1</v>
      </c>
      <c r="B28" s="182">
        <v>24</v>
      </c>
      <c r="C28" s="182" t="s">
        <v>38</v>
      </c>
      <c r="D28" s="172">
        <v>25</v>
      </c>
      <c r="E28" s="173">
        <v>45.76</v>
      </c>
      <c r="F28" s="173">
        <v>49.6</v>
      </c>
      <c r="G28" s="173">
        <v>31.5</v>
      </c>
      <c r="H28" s="173">
        <v>44.6</v>
      </c>
      <c r="I28" s="173">
        <v>38.659999999999997</v>
      </c>
      <c r="J28" s="173">
        <v>54.56</v>
      </c>
      <c r="K28" s="173">
        <v>47.8</v>
      </c>
      <c r="L28" s="173">
        <v>57.44</v>
      </c>
      <c r="M28" s="183">
        <f t="shared" si="0"/>
        <v>46.24</v>
      </c>
    </row>
    <row r="29" spans="1:13" ht="19.5" thickBot="1">
      <c r="A29" s="181">
        <v>1</v>
      </c>
      <c r="B29" s="182">
        <v>25</v>
      </c>
      <c r="C29" s="182" t="s">
        <v>39</v>
      </c>
      <c r="D29" s="172">
        <v>6</v>
      </c>
      <c r="E29" s="173">
        <v>44</v>
      </c>
      <c r="F29" s="173">
        <v>59.33</v>
      </c>
      <c r="G29" s="173">
        <v>36.25</v>
      </c>
      <c r="H29" s="173">
        <v>43.33</v>
      </c>
      <c r="I29" s="173">
        <v>51.92</v>
      </c>
      <c r="J29" s="173">
        <v>62.67</v>
      </c>
      <c r="K29" s="173">
        <v>54.17</v>
      </c>
      <c r="L29" s="173">
        <v>65.33</v>
      </c>
      <c r="M29" s="183">
        <f t="shared" si="0"/>
        <v>52.125</v>
      </c>
    </row>
    <row r="30" spans="1:13" ht="19.5" thickBot="1">
      <c r="A30" s="181">
        <v>1</v>
      </c>
      <c r="B30" s="182">
        <v>26</v>
      </c>
      <c r="C30" s="182" t="s">
        <v>42</v>
      </c>
      <c r="D30" s="172">
        <v>20</v>
      </c>
      <c r="E30" s="173">
        <v>45.3</v>
      </c>
      <c r="F30" s="173">
        <v>54.2</v>
      </c>
      <c r="G30" s="173">
        <v>31.88</v>
      </c>
      <c r="H30" s="173">
        <v>42.5</v>
      </c>
      <c r="I30" s="173">
        <v>47.13</v>
      </c>
      <c r="J30" s="173">
        <v>52</v>
      </c>
      <c r="K30" s="173">
        <v>46.25</v>
      </c>
      <c r="L30" s="173">
        <v>59.4</v>
      </c>
      <c r="M30" s="183">
        <f t="shared" si="0"/>
        <v>47.332499999999996</v>
      </c>
    </row>
    <row r="31" spans="1:13" ht="19.5" thickBot="1">
      <c r="A31" s="181">
        <v>1</v>
      </c>
      <c r="B31" s="182">
        <v>27</v>
      </c>
      <c r="C31" s="182" t="s">
        <v>44</v>
      </c>
      <c r="D31" s="172">
        <v>2</v>
      </c>
      <c r="E31" s="173">
        <v>47</v>
      </c>
      <c r="F31" s="173">
        <v>62</v>
      </c>
      <c r="G31" s="173">
        <v>48.75</v>
      </c>
      <c r="H31" s="173">
        <v>52.5</v>
      </c>
      <c r="I31" s="173">
        <v>44.5</v>
      </c>
      <c r="J31" s="173">
        <v>62</v>
      </c>
      <c r="K31" s="173">
        <v>60</v>
      </c>
      <c r="L31" s="173">
        <v>62</v>
      </c>
      <c r="M31" s="183">
        <f t="shared" si="0"/>
        <v>54.84375</v>
      </c>
    </row>
    <row r="32" spans="1:13" ht="19.5" thickBot="1">
      <c r="A32" s="181">
        <v>1</v>
      </c>
      <c r="B32" s="182">
        <v>28</v>
      </c>
      <c r="C32" s="182" t="s">
        <v>45</v>
      </c>
      <c r="D32" s="172">
        <v>3</v>
      </c>
      <c r="E32" s="173">
        <v>45.33</v>
      </c>
      <c r="F32" s="173">
        <v>55.33</v>
      </c>
      <c r="G32" s="173">
        <v>40</v>
      </c>
      <c r="H32" s="173">
        <v>48.33</v>
      </c>
      <c r="I32" s="173">
        <v>51.83</v>
      </c>
      <c r="J32" s="173">
        <v>58.67</v>
      </c>
      <c r="K32" s="173">
        <v>53.33</v>
      </c>
      <c r="L32" s="173">
        <v>56</v>
      </c>
      <c r="M32" s="183">
        <f t="shared" si="0"/>
        <v>51.102499999999999</v>
      </c>
    </row>
    <row r="33" spans="1:13" ht="19.5" thickBot="1">
      <c r="A33" s="181">
        <v>1</v>
      </c>
      <c r="B33" s="182">
        <v>29</v>
      </c>
      <c r="C33" s="182" t="s">
        <v>46</v>
      </c>
      <c r="D33" s="172">
        <v>5</v>
      </c>
      <c r="E33" s="173">
        <v>38.4</v>
      </c>
      <c r="F33" s="173">
        <v>42.4</v>
      </c>
      <c r="G33" s="173">
        <v>22.5</v>
      </c>
      <c r="H33" s="173">
        <v>42</v>
      </c>
      <c r="I33" s="173">
        <v>37.6</v>
      </c>
      <c r="J33" s="173">
        <v>41.6</v>
      </c>
      <c r="K33" s="173">
        <v>35</v>
      </c>
      <c r="L33" s="173">
        <v>43.2</v>
      </c>
      <c r="M33" s="183">
        <f t="shared" si="0"/>
        <v>37.837499999999999</v>
      </c>
    </row>
    <row r="34" spans="1:13" ht="19.5" thickBot="1">
      <c r="A34" s="181">
        <v>4</v>
      </c>
      <c r="B34" s="182">
        <v>30</v>
      </c>
      <c r="C34" s="182" t="s">
        <v>47</v>
      </c>
      <c r="D34" s="172">
        <v>22</v>
      </c>
      <c r="E34" s="173">
        <v>48.82</v>
      </c>
      <c r="F34" s="173">
        <v>51.82</v>
      </c>
      <c r="G34" s="173">
        <v>41.82</v>
      </c>
      <c r="H34" s="173">
        <v>41.36</v>
      </c>
      <c r="I34" s="173">
        <v>51.43</v>
      </c>
      <c r="J34" s="173">
        <v>54.36</v>
      </c>
      <c r="K34" s="173">
        <v>52.73</v>
      </c>
      <c r="L34" s="173">
        <v>57.82</v>
      </c>
      <c r="M34" s="183">
        <f t="shared" si="0"/>
        <v>50.02</v>
      </c>
    </row>
    <row r="35" spans="1:13" ht="19.5" thickBot="1">
      <c r="A35" s="181">
        <v>4</v>
      </c>
      <c r="B35" s="182">
        <v>31</v>
      </c>
      <c r="C35" s="182" t="s">
        <v>48</v>
      </c>
      <c r="D35" s="172">
        <v>6</v>
      </c>
      <c r="E35" s="173">
        <v>47.67</v>
      </c>
      <c r="F35" s="173">
        <v>43.33</v>
      </c>
      <c r="G35" s="173">
        <v>37.08</v>
      </c>
      <c r="H35" s="173">
        <v>41.67</v>
      </c>
      <c r="I35" s="173">
        <v>45.42</v>
      </c>
      <c r="J35" s="173">
        <v>48.67</v>
      </c>
      <c r="K35" s="173">
        <v>44.17</v>
      </c>
      <c r="L35" s="173">
        <v>50.67</v>
      </c>
      <c r="M35" s="183">
        <f t="shared" si="0"/>
        <v>44.835000000000008</v>
      </c>
    </row>
    <row r="36" spans="1:13" ht="19.5" thickBot="1">
      <c r="A36" s="181">
        <v>3</v>
      </c>
      <c r="B36" s="182">
        <v>32</v>
      </c>
      <c r="C36" s="182" t="s">
        <v>50</v>
      </c>
      <c r="D36" s="172">
        <v>10</v>
      </c>
      <c r="E36" s="173">
        <v>50.2</v>
      </c>
      <c r="F36" s="173">
        <v>67.8</v>
      </c>
      <c r="G36" s="173">
        <v>32</v>
      </c>
      <c r="H36" s="173">
        <v>37</v>
      </c>
      <c r="I36" s="173">
        <v>42.75</v>
      </c>
      <c r="J36" s="173">
        <v>55.2</v>
      </c>
      <c r="K36" s="173">
        <v>47</v>
      </c>
      <c r="L36" s="173">
        <v>63.6</v>
      </c>
      <c r="M36" s="183">
        <f t="shared" si="0"/>
        <v>49.443750000000001</v>
      </c>
    </row>
    <row r="37" spans="1:13" ht="19.5" thickBot="1">
      <c r="A37" s="181">
        <v>5</v>
      </c>
      <c r="B37" s="182">
        <v>33</v>
      </c>
      <c r="C37" s="182" t="s">
        <v>51</v>
      </c>
      <c r="D37" s="172">
        <v>8</v>
      </c>
      <c r="E37" s="173">
        <v>49.75</v>
      </c>
      <c r="F37" s="173">
        <v>58</v>
      </c>
      <c r="G37" s="173">
        <v>40.94</v>
      </c>
      <c r="H37" s="173">
        <v>35.630000000000003</v>
      </c>
      <c r="I37" s="173">
        <v>46.38</v>
      </c>
      <c r="J37" s="173">
        <v>56.5</v>
      </c>
      <c r="K37" s="173">
        <v>52.5</v>
      </c>
      <c r="L37" s="173">
        <v>65.5</v>
      </c>
      <c r="M37" s="183">
        <f t="shared" si="0"/>
        <v>50.65</v>
      </c>
    </row>
    <row r="38" spans="1:13" ht="19.5" thickBot="1">
      <c r="A38" s="181">
        <v>4</v>
      </c>
      <c r="B38" s="182">
        <v>34</v>
      </c>
      <c r="C38" s="182" t="s">
        <v>52</v>
      </c>
      <c r="D38" s="172">
        <v>4</v>
      </c>
      <c r="E38" s="173">
        <v>51</v>
      </c>
      <c r="F38" s="173">
        <v>53</v>
      </c>
      <c r="G38" s="173">
        <v>34.380000000000003</v>
      </c>
      <c r="H38" s="173">
        <v>43.75</v>
      </c>
      <c r="I38" s="173">
        <v>56</v>
      </c>
      <c r="J38" s="173">
        <v>52</v>
      </c>
      <c r="K38" s="173">
        <v>42.5</v>
      </c>
      <c r="L38" s="173">
        <v>65</v>
      </c>
      <c r="M38" s="183">
        <f t="shared" si="0"/>
        <v>49.703749999999999</v>
      </c>
    </row>
    <row r="39" spans="1:13" ht="19.5" thickBot="1">
      <c r="A39" s="181">
        <v>3</v>
      </c>
      <c r="B39" s="182">
        <v>35</v>
      </c>
      <c r="C39" s="182" t="s">
        <v>53</v>
      </c>
      <c r="D39" s="172">
        <v>5</v>
      </c>
      <c r="E39" s="173">
        <v>38</v>
      </c>
      <c r="F39" s="173">
        <v>49.6</v>
      </c>
      <c r="G39" s="173">
        <v>27</v>
      </c>
      <c r="H39" s="173">
        <v>36</v>
      </c>
      <c r="I39" s="173">
        <v>39.799999999999997</v>
      </c>
      <c r="J39" s="173">
        <v>52.8</v>
      </c>
      <c r="K39" s="173">
        <v>44</v>
      </c>
      <c r="L39" s="173">
        <v>56.8</v>
      </c>
      <c r="M39" s="183">
        <f t="shared" si="0"/>
        <v>43</v>
      </c>
    </row>
    <row r="40" spans="1:13" ht="19.5" thickBot="1">
      <c r="A40" s="181">
        <v>2</v>
      </c>
      <c r="B40" s="182">
        <v>36</v>
      </c>
      <c r="C40" s="182" t="s">
        <v>54</v>
      </c>
      <c r="D40" s="172">
        <v>1</v>
      </c>
      <c r="E40" s="173">
        <v>48</v>
      </c>
      <c r="F40" s="173">
        <v>62</v>
      </c>
      <c r="G40" s="173">
        <v>67.5</v>
      </c>
      <c r="H40" s="173">
        <v>45</v>
      </c>
      <c r="I40" s="173">
        <v>55.5</v>
      </c>
      <c r="J40" s="173">
        <v>60</v>
      </c>
      <c r="K40" s="173">
        <v>70</v>
      </c>
      <c r="L40" s="173">
        <v>56</v>
      </c>
      <c r="M40" s="183">
        <f t="shared" si="0"/>
        <v>58</v>
      </c>
    </row>
    <row r="41" spans="1:13" ht="19.5" thickBot="1">
      <c r="A41" s="181">
        <v>4</v>
      </c>
      <c r="B41" s="182">
        <v>37</v>
      </c>
      <c r="C41" s="182" t="s">
        <v>55</v>
      </c>
      <c r="D41" s="172">
        <v>8</v>
      </c>
      <c r="E41" s="173">
        <v>43.25</v>
      </c>
      <c r="F41" s="173">
        <v>46.5</v>
      </c>
      <c r="G41" s="173">
        <v>33.44</v>
      </c>
      <c r="H41" s="173">
        <v>28.75</v>
      </c>
      <c r="I41" s="173">
        <v>39.630000000000003</v>
      </c>
      <c r="J41" s="173">
        <v>49.5</v>
      </c>
      <c r="K41" s="173">
        <v>39.380000000000003</v>
      </c>
      <c r="L41" s="173">
        <v>43.5</v>
      </c>
      <c r="M41" s="183">
        <f t="shared" si="0"/>
        <v>40.493749999999999</v>
      </c>
    </row>
    <row r="42" spans="1:13" ht="19.5" thickBot="1">
      <c r="A42" s="181">
        <v>1</v>
      </c>
      <c r="B42" s="182">
        <v>38</v>
      </c>
      <c r="C42" s="182" t="s">
        <v>56</v>
      </c>
      <c r="D42" s="172">
        <v>14</v>
      </c>
      <c r="E42" s="173">
        <v>50</v>
      </c>
      <c r="F42" s="173">
        <v>53.43</v>
      </c>
      <c r="G42" s="173">
        <v>28.75</v>
      </c>
      <c r="H42" s="173">
        <v>45.71</v>
      </c>
      <c r="I42" s="173">
        <v>52.89</v>
      </c>
      <c r="J42" s="173">
        <v>57.43</v>
      </c>
      <c r="K42" s="173">
        <v>57.14</v>
      </c>
      <c r="L42" s="173">
        <v>61.71</v>
      </c>
      <c r="M42" s="183">
        <f t="shared" si="0"/>
        <v>50.8825</v>
      </c>
    </row>
    <row r="43" spans="1:13" ht="19.5" thickBot="1">
      <c r="A43" s="181">
        <v>4</v>
      </c>
      <c r="B43" s="182">
        <v>39</v>
      </c>
      <c r="C43" s="182" t="s">
        <v>57</v>
      </c>
      <c r="D43" s="172">
        <v>5</v>
      </c>
      <c r="E43" s="173">
        <v>37.6</v>
      </c>
      <c r="F43" s="173">
        <v>44</v>
      </c>
      <c r="G43" s="173">
        <v>25</v>
      </c>
      <c r="H43" s="173">
        <v>38</v>
      </c>
      <c r="I43" s="173">
        <v>39</v>
      </c>
      <c r="J43" s="173">
        <v>48.8</v>
      </c>
      <c r="K43" s="173">
        <v>30</v>
      </c>
      <c r="L43" s="173">
        <v>53.6</v>
      </c>
      <c r="M43" s="183">
        <f t="shared" si="0"/>
        <v>39.5</v>
      </c>
    </row>
    <row r="44" spans="1:13" ht="19.5" thickBot="1">
      <c r="A44" s="181">
        <v>4</v>
      </c>
      <c r="B44" s="182">
        <v>40</v>
      </c>
      <c r="C44" s="182" t="s">
        <v>58</v>
      </c>
      <c r="D44" s="172">
        <v>3</v>
      </c>
      <c r="E44" s="173">
        <v>34.67</v>
      </c>
      <c r="F44" s="173">
        <v>28.67</v>
      </c>
      <c r="G44" s="173">
        <v>21.67</v>
      </c>
      <c r="H44" s="173">
        <v>35</v>
      </c>
      <c r="I44" s="173">
        <v>30.67</v>
      </c>
      <c r="J44" s="173">
        <v>46.67</v>
      </c>
      <c r="K44" s="173">
        <v>41.67</v>
      </c>
      <c r="L44" s="173">
        <v>52</v>
      </c>
      <c r="M44" s="183">
        <f t="shared" si="0"/>
        <v>36.377500000000005</v>
      </c>
    </row>
    <row r="45" spans="1:13" ht="19.5" thickBot="1">
      <c r="A45" s="181">
        <v>5</v>
      </c>
      <c r="B45" s="182">
        <v>41</v>
      </c>
      <c r="C45" s="182" t="s">
        <v>60</v>
      </c>
      <c r="D45" s="172">
        <v>10</v>
      </c>
      <c r="E45" s="173">
        <v>49.4</v>
      </c>
      <c r="F45" s="173">
        <v>63</v>
      </c>
      <c r="G45" s="173">
        <v>42.25</v>
      </c>
      <c r="H45" s="173">
        <v>59.5</v>
      </c>
      <c r="I45" s="173">
        <v>51.95</v>
      </c>
      <c r="J45" s="173">
        <v>61.6</v>
      </c>
      <c r="K45" s="173">
        <v>49.5</v>
      </c>
      <c r="L45" s="173">
        <v>66</v>
      </c>
      <c r="M45" s="183">
        <f t="shared" si="0"/>
        <v>55.400000000000006</v>
      </c>
    </row>
    <row r="46" spans="1:13" ht="19.5" thickBot="1">
      <c r="A46" s="181">
        <v>5</v>
      </c>
      <c r="B46" s="182">
        <v>42</v>
      </c>
      <c r="C46" s="182" t="s">
        <v>61</v>
      </c>
      <c r="D46" s="172">
        <v>11</v>
      </c>
      <c r="E46" s="173">
        <v>50.18</v>
      </c>
      <c r="F46" s="173">
        <v>61.27</v>
      </c>
      <c r="G46" s="173">
        <v>46.14</v>
      </c>
      <c r="H46" s="173">
        <v>39.549999999999997</v>
      </c>
      <c r="I46" s="173">
        <v>47.73</v>
      </c>
      <c r="J46" s="173">
        <v>60.73</v>
      </c>
      <c r="K46" s="173">
        <v>56.36</v>
      </c>
      <c r="L46" s="173">
        <v>63.64</v>
      </c>
      <c r="M46" s="183">
        <f t="shared" si="0"/>
        <v>53.199999999999996</v>
      </c>
    </row>
    <row r="47" spans="1:13" ht="19.5" thickBot="1">
      <c r="A47" s="181">
        <v>5</v>
      </c>
      <c r="B47" s="182">
        <v>43</v>
      </c>
      <c r="C47" s="182" t="s">
        <v>62</v>
      </c>
      <c r="D47" s="172">
        <v>12</v>
      </c>
      <c r="E47" s="173">
        <v>46.5</v>
      </c>
      <c r="F47" s="173">
        <v>49</v>
      </c>
      <c r="G47" s="173">
        <v>32.29</v>
      </c>
      <c r="H47" s="173">
        <v>32.5</v>
      </c>
      <c r="I47" s="173">
        <v>43.29</v>
      </c>
      <c r="J47" s="173">
        <v>54.33</v>
      </c>
      <c r="K47" s="173">
        <v>49.17</v>
      </c>
      <c r="L47" s="173">
        <v>56.33</v>
      </c>
      <c r="M47" s="183">
        <f t="shared" si="0"/>
        <v>45.426249999999996</v>
      </c>
    </row>
    <row r="48" spans="1:13" ht="19.5" thickBot="1">
      <c r="A48" s="181">
        <v>5</v>
      </c>
      <c r="B48" s="182">
        <v>44</v>
      </c>
      <c r="C48" s="182" t="s">
        <v>63</v>
      </c>
      <c r="D48" s="172">
        <v>10</v>
      </c>
      <c r="E48" s="173">
        <v>49.2</v>
      </c>
      <c r="F48" s="173">
        <v>58</v>
      </c>
      <c r="G48" s="173">
        <v>44.25</v>
      </c>
      <c r="H48" s="173">
        <v>47.5</v>
      </c>
      <c r="I48" s="173">
        <v>44.35</v>
      </c>
      <c r="J48" s="173">
        <v>61.2</v>
      </c>
      <c r="K48" s="173">
        <v>50</v>
      </c>
      <c r="L48" s="173">
        <v>63.6</v>
      </c>
      <c r="M48" s="183">
        <f t="shared" si="0"/>
        <v>52.262500000000003</v>
      </c>
    </row>
    <row r="49" spans="1:13" ht="19.5" thickBot="1">
      <c r="A49" s="181">
        <v>4</v>
      </c>
      <c r="B49" s="182">
        <v>45</v>
      </c>
      <c r="C49" s="182" t="s">
        <v>64</v>
      </c>
      <c r="D49" s="172">
        <v>12</v>
      </c>
      <c r="E49" s="173">
        <v>44.67</v>
      </c>
      <c r="F49" s="173">
        <v>48.17</v>
      </c>
      <c r="G49" s="173">
        <v>32.29</v>
      </c>
      <c r="H49" s="173">
        <v>30.83</v>
      </c>
      <c r="I49" s="173">
        <v>36.46</v>
      </c>
      <c r="J49" s="173">
        <v>47.67</v>
      </c>
      <c r="K49" s="173">
        <v>47.92</v>
      </c>
      <c r="L49" s="173">
        <v>53.33</v>
      </c>
      <c r="M49" s="183">
        <f t="shared" si="0"/>
        <v>42.667499999999997</v>
      </c>
    </row>
    <row r="50" spans="1:13" ht="19.5" thickBot="1">
      <c r="A50" s="181">
        <v>4</v>
      </c>
      <c r="B50" s="182">
        <v>46</v>
      </c>
      <c r="C50" s="182" t="s">
        <v>65</v>
      </c>
      <c r="D50" s="172">
        <v>6</v>
      </c>
      <c r="E50" s="173">
        <v>51</v>
      </c>
      <c r="F50" s="173">
        <v>50.33</v>
      </c>
      <c r="G50" s="173">
        <v>25.42</v>
      </c>
      <c r="H50" s="173">
        <v>32.5</v>
      </c>
      <c r="I50" s="173">
        <v>43.25</v>
      </c>
      <c r="J50" s="173">
        <v>46.67</v>
      </c>
      <c r="K50" s="173">
        <v>45</v>
      </c>
      <c r="L50" s="173">
        <v>58.67</v>
      </c>
      <c r="M50" s="183">
        <f t="shared" si="0"/>
        <v>44.105000000000004</v>
      </c>
    </row>
    <row r="51" spans="1:13" ht="19.5" thickBot="1">
      <c r="A51" s="181">
        <v>1</v>
      </c>
      <c r="B51" s="182">
        <v>47</v>
      </c>
      <c r="C51" s="182" t="s">
        <v>66</v>
      </c>
      <c r="D51" s="172">
        <v>8</v>
      </c>
      <c r="E51" s="173">
        <v>44</v>
      </c>
      <c r="F51" s="173">
        <v>53.5</v>
      </c>
      <c r="G51" s="173">
        <v>50</v>
      </c>
      <c r="H51" s="173">
        <v>46.88</v>
      </c>
      <c r="I51" s="173">
        <v>50.38</v>
      </c>
      <c r="J51" s="173">
        <v>52.5</v>
      </c>
      <c r="K51" s="173">
        <v>46.88</v>
      </c>
      <c r="L51" s="173">
        <v>64</v>
      </c>
      <c r="M51" s="183">
        <f t="shared" si="0"/>
        <v>51.017499999999998</v>
      </c>
    </row>
    <row r="52" spans="1:13" ht="19.5" thickBot="1">
      <c r="A52" s="181">
        <v>4</v>
      </c>
      <c r="B52" s="182">
        <v>48</v>
      </c>
      <c r="C52" s="182" t="s">
        <v>68</v>
      </c>
      <c r="D52" s="172">
        <v>4</v>
      </c>
      <c r="E52" s="173">
        <v>48.5</v>
      </c>
      <c r="F52" s="173">
        <v>55</v>
      </c>
      <c r="G52" s="173">
        <v>36.25</v>
      </c>
      <c r="H52" s="173">
        <v>45</v>
      </c>
      <c r="I52" s="173">
        <v>55.38</v>
      </c>
      <c r="J52" s="173">
        <v>56</v>
      </c>
      <c r="K52" s="173">
        <v>53.75</v>
      </c>
      <c r="L52" s="173">
        <v>70</v>
      </c>
      <c r="M52" s="183">
        <f t="shared" si="0"/>
        <v>52.484999999999999</v>
      </c>
    </row>
    <row r="53" spans="1:13" ht="19.5" thickBot="1">
      <c r="A53" s="181">
        <v>1</v>
      </c>
      <c r="B53" s="182">
        <v>49</v>
      </c>
      <c r="C53" s="182" t="s">
        <v>69</v>
      </c>
      <c r="D53" s="172">
        <v>16</v>
      </c>
      <c r="E53" s="173">
        <v>42.13</v>
      </c>
      <c r="F53" s="173">
        <v>45.25</v>
      </c>
      <c r="G53" s="173">
        <v>27.81</v>
      </c>
      <c r="H53" s="173">
        <v>32.19</v>
      </c>
      <c r="I53" s="173">
        <v>36.409999999999997</v>
      </c>
      <c r="J53" s="173">
        <v>48</v>
      </c>
      <c r="K53" s="173">
        <v>40.31</v>
      </c>
      <c r="L53" s="173">
        <v>56</v>
      </c>
      <c r="M53" s="183">
        <f t="shared" si="0"/>
        <v>41.012500000000003</v>
      </c>
    </row>
    <row r="54" spans="1:13" ht="19.5" thickBot="1">
      <c r="A54" s="181">
        <v>6</v>
      </c>
      <c r="B54" s="182">
        <v>50</v>
      </c>
      <c r="C54" s="182" t="s">
        <v>70</v>
      </c>
      <c r="D54" s="172">
        <v>4</v>
      </c>
      <c r="E54" s="173">
        <v>41</v>
      </c>
      <c r="F54" s="173">
        <v>49.5</v>
      </c>
      <c r="G54" s="173">
        <v>31.25</v>
      </c>
      <c r="H54" s="173">
        <v>45</v>
      </c>
      <c r="I54" s="173">
        <v>37.75</v>
      </c>
      <c r="J54" s="173">
        <v>42</v>
      </c>
      <c r="K54" s="173">
        <v>37.5</v>
      </c>
      <c r="L54" s="173">
        <v>56</v>
      </c>
      <c r="M54" s="183">
        <f t="shared" si="0"/>
        <v>42.5</v>
      </c>
    </row>
    <row r="55" spans="1:13" ht="19.5" thickBot="1">
      <c r="A55" s="181">
        <v>2</v>
      </c>
      <c r="B55" s="182">
        <v>51</v>
      </c>
      <c r="C55" s="182" t="s">
        <v>71</v>
      </c>
      <c r="D55" s="172">
        <v>7</v>
      </c>
      <c r="E55" s="173">
        <v>49.71</v>
      </c>
      <c r="F55" s="173">
        <v>58.29</v>
      </c>
      <c r="G55" s="173">
        <v>27.5</v>
      </c>
      <c r="H55" s="173">
        <v>32.14</v>
      </c>
      <c r="I55" s="173">
        <v>48.79</v>
      </c>
      <c r="J55" s="173">
        <v>57.71</v>
      </c>
      <c r="K55" s="173">
        <v>48.57</v>
      </c>
      <c r="L55" s="173">
        <v>61.71</v>
      </c>
      <c r="M55" s="183">
        <f t="shared" si="0"/>
        <v>48.052499999999995</v>
      </c>
    </row>
    <row r="56" spans="1:13" ht="19.5" thickBot="1">
      <c r="A56" s="181"/>
      <c r="B56" s="182">
        <v>52</v>
      </c>
      <c r="C56" s="182" t="s">
        <v>193</v>
      </c>
      <c r="D56" s="172">
        <v>4</v>
      </c>
      <c r="E56" s="173">
        <v>46.5</v>
      </c>
      <c r="F56" s="173">
        <v>47.5</v>
      </c>
      <c r="G56" s="173">
        <v>27.5</v>
      </c>
      <c r="H56" s="173">
        <v>27.5</v>
      </c>
      <c r="I56" s="173">
        <v>42.63</v>
      </c>
      <c r="J56" s="173">
        <v>39</v>
      </c>
      <c r="K56" s="173">
        <v>43.75</v>
      </c>
      <c r="L56" s="173">
        <v>58</v>
      </c>
      <c r="M56" s="183"/>
    </row>
    <row r="57" spans="1:13" ht="19.5" thickBot="1">
      <c r="A57" s="181">
        <v>5</v>
      </c>
      <c r="B57" s="182">
        <v>53</v>
      </c>
      <c r="C57" s="182" t="s">
        <v>72</v>
      </c>
      <c r="D57" s="172">
        <v>10</v>
      </c>
      <c r="E57" s="173">
        <v>51.8</v>
      </c>
      <c r="F57" s="173">
        <v>60.6</v>
      </c>
      <c r="G57" s="173">
        <v>40</v>
      </c>
      <c r="H57" s="173">
        <v>42.5</v>
      </c>
      <c r="I57" s="173">
        <v>51.1</v>
      </c>
      <c r="J57" s="173">
        <v>57.2</v>
      </c>
      <c r="K57" s="173">
        <v>55.5</v>
      </c>
      <c r="L57" s="173">
        <v>59.2</v>
      </c>
      <c r="M57" s="183">
        <f t="shared" si="0"/>
        <v>52.237499999999997</v>
      </c>
    </row>
    <row r="58" spans="1:13" ht="19.5" thickBot="1">
      <c r="A58" s="181">
        <v>5</v>
      </c>
      <c r="B58" s="182">
        <v>54</v>
      </c>
      <c r="C58" s="182" t="s">
        <v>73</v>
      </c>
      <c r="D58" s="172">
        <v>5</v>
      </c>
      <c r="E58" s="173">
        <v>42.4</v>
      </c>
      <c r="F58" s="173">
        <v>58.8</v>
      </c>
      <c r="G58" s="173">
        <v>35</v>
      </c>
      <c r="H58" s="173">
        <v>36</v>
      </c>
      <c r="I58" s="173">
        <v>44.1</v>
      </c>
      <c r="J58" s="173">
        <v>64</v>
      </c>
      <c r="K58" s="173">
        <v>49</v>
      </c>
      <c r="L58" s="173">
        <v>56.8</v>
      </c>
      <c r="M58" s="183">
        <f t="shared" si="0"/>
        <v>48.262499999999996</v>
      </c>
    </row>
    <row r="59" spans="1:13" ht="19.5" thickBot="1">
      <c r="A59" s="181">
        <v>5</v>
      </c>
      <c r="B59" s="182">
        <v>55</v>
      </c>
      <c r="C59" s="182" t="s">
        <v>74</v>
      </c>
      <c r="D59" s="172">
        <v>15</v>
      </c>
      <c r="E59" s="173">
        <v>46.53</v>
      </c>
      <c r="F59" s="173">
        <v>50.93</v>
      </c>
      <c r="G59" s="173">
        <v>30.83</v>
      </c>
      <c r="H59" s="173">
        <v>42</v>
      </c>
      <c r="I59" s="173">
        <v>46.3</v>
      </c>
      <c r="J59" s="173">
        <v>60.53</v>
      </c>
      <c r="K59" s="173">
        <v>49</v>
      </c>
      <c r="L59" s="173">
        <v>60.27</v>
      </c>
      <c r="M59" s="183">
        <f t="shared" si="0"/>
        <v>48.298749999999998</v>
      </c>
    </row>
    <row r="60" spans="1:13" ht="19.5" thickBot="1">
      <c r="A60" s="181">
        <v>2</v>
      </c>
      <c r="B60" s="182">
        <v>56</v>
      </c>
      <c r="C60" s="182" t="s">
        <v>75</v>
      </c>
      <c r="D60" s="172">
        <v>3</v>
      </c>
      <c r="E60" s="173">
        <v>45.33</v>
      </c>
      <c r="F60" s="173">
        <v>52.67</v>
      </c>
      <c r="G60" s="173">
        <v>44.17</v>
      </c>
      <c r="H60" s="173">
        <v>26.67</v>
      </c>
      <c r="I60" s="173">
        <v>44.17</v>
      </c>
      <c r="J60" s="173">
        <v>53.33</v>
      </c>
      <c r="K60" s="173">
        <v>56.67</v>
      </c>
      <c r="L60" s="173">
        <v>56</v>
      </c>
      <c r="M60" s="183">
        <f t="shared" si="0"/>
        <v>47.376250000000006</v>
      </c>
    </row>
    <row r="61" spans="1:13" ht="19.5" thickBot="1">
      <c r="A61" s="181">
        <v>2</v>
      </c>
      <c r="B61" s="182">
        <v>57</v>
      </c>
      <c r="C61" s="182" t="s">
        <v>76</v>
      </c>
      <c r="D61" s="172">
        <v>6</v>
      </c>
      <c r="E61" s="173">
        <v>49.67</v>
      </c>
      <c r="F61" s="173">
        <v>44.67</v>
      </c>
      <c r="G61" s="173">
        <v>42.5</v>
      </c>
      <c r="H61" s="173">
        <v>44.17</v>
      </c>
      <c r="I61" s="173">
        <v>39.83</v>
      </c>
      <c r="J61" s="173">
        <v>43.33</v>
      </c>
      <c r="K61" s="173">
        <v>45.83</v>
      </c>
      <c r="L61" s="173">
        <v>50</v>
      </c>
      <c r="M61" s="183">
        <f t="shared" si="0"/>
        <v>44.999999999999993</v>
      </c>
    </row>
    <row r="62" spans="1:13" ht="19.5" thickBot="1">
      <c r="A62" s="181">
        <v>2</v>
      </c>
      <c r="B62" s="182">
        <v>58</v>
      </c>
      <c r="C62" s="182" t="s">
        <v>77</v>
      </c>
      <c r="D62" s="172">
        <v>6</v>
      </c>
      <c r="E62" s="173">
        <v>47</v>
      </c>
      <c r="F62" s="173">
        <v>46.33</v>
      </c>
      <c r="G62" s="173">
        <v>37.5</v>
      </c>
      <c r="H62" s="173">
        <v>38.33</v>
      </c>
      <c r="I62" s="173">
        <v>37.92</v>
      </c>
      <c r="J62" s="173">
        <v>55.33</v>
      </c>
      <c r="K62" s="173">
        <v>48.33</v>
      </c>
      <c r="L62" s="173">
        <v>48</v>
      </c>
      <c r="M62" s="183">
        <f t="shared" si="0"/>
        <v>44.842499999999994</v>
      </c>
    </row>
    <row r="63" spans="1:13" ht="19.5" thickBot="1">
      <c r="A63" s="181">
        <v>4</v>
      </c>
      <c r="B63" s="182">
        <v>59</v>
      </c>
      <c r="C63" s="182" t="s">
        <v>79</v>
      </c>
      <c r="D63" s="172">
        <v>4</v>
      </c>
      <c r="E63" s="173">
        <v>45.5</v>
      </c>
      <c r="F63" s="173">
        <v>46</v>
      </c>
      <c r="G63" s="173">
        <v>24.38</v>
      </c>
      <c r="H63" s="173">
        <v>41.25</v>
      </c>
      <c r="I63" s="173">
        <v>42.25</v>
      </c>
      <c r="J63" s="173">
        <v>47</v>
      </c>
      <c r="K63" s="173">
        <v>36.25</v>
      </c>
      <c r="L63" s="173">
        <v>71</v>
      </c>
      <c r="M63" s="183">
        <f t="shared" si="0"/>
        <v>44.203749999999999</v>
      </c>
    </row>
    <row r="64" spans="1:13" ht="19.5" thickBot="1">
      <c r="A64" s="181">
        <v>6</v>
      </c>
      <c r="B64" s="182">
        <v>60</v>
      </c>
      <c r="C64" s="182" t="s">
        <v>80</v>
      </c>
      <c r="D64" s="172">
        <v>2</v>
      </c>
      <c r="E64" s="173">
        <v>51</v>
      </c>
      <c r="F64" s="173">
        <v>44</v>
      </c>
      <c r="G64" s="173">
        <v>26.25</v>
      </c>
      <c r="H64" s="173">
        <v>22.5</v>
      </c>
      <c r="I64" s="173">
        <v>52.75</v>
      </c>
      <c r="J64" s="173">
        <v>52</v>
      </c>
      <c r="K64" s="173">
        <v>47.5</v>
      </c>
      <c r="L64" s="173">
        <v>56</v>
      </c>
      <c r="M64" s="183">
        <f t="shared" si="0"/>
        <v>44</v>
      </c>
    </row>
    <row r="65" spans="1:13" ht="19.5" thickBot="1">
      <c r="A65" s="181">
        <v>6</v>
      </c>
      <c r="B65" s="182">
        <v>61</v>
      </c>
      <c r="C65" s="182" t="s">
        <v>81</v>
      </c>
      <c r="D65" s="172">
        <v>2</v>
      </c>
      <c r="E65" s="173">
        <v>42</v>
      </c>
      <c r="F65" s="173">
        <v>50</v>
      </c>
      <c r="G65" s="173">
        <v>40</v>
      </c>
      <c r="H65" s="173">
        <v>47.5</v>
      </c>
      <c r="I65" s="173">
        <v>44.5</v>
      </c>
      <c r="J65" s="173">
        <v>50</v>
      </c>
      <c r="K65" s="173">
        <v>32.5</v>
      </c>
      <c r="L65" s="173">
        <v>44</v>
      </c>
      <c r="M65" s="183">
        <f t="shared" si="0"/>
        <v>43.8125</v>
      </c>
    </row>
    <row r="66" spans="1:13" ht="19.5" thickBot="1">
      <c r="A66" s="181">
        <v>2</v>
      </c>
      <c r="B66" s="182">
        <v>62</v>
      </c>
      <c r="C66" s="182" t="s">
        <v>82</v>
      </c>
      <c r="D66" s="172">
        <v>14</v>
      </c>
      <c r="E66" s="173">
        <v>53.29</v>
      </c>
      <c r="F66" s="173">
        <v>55.71</v>
      </c>
      <c r="G66" s="173">
        <v>38.75</v>
      </c>
      <c r="H66" s="173">
        <v>31.43</v>
      </c>
      <c r="I66" s="173">
        <v>44.71</v>
      </c>
      <c r="J66" s="173">
        <v>57.71</v>
      </c>
      <c r="K66" s="173">
        <v>51.07</v>
      </c>
      <c r="L66" s="173">
        <v>61.71</v>
      </c>
      <c r="M66" s="183">
        <f t="shared" si="0"/>
        <v>49.297499999999999</v>
      </c>
    </row>
    <row r="67" spans="1:13" ht="19.5" thickBot="1">
      <c r="A67" s="181">
        <v>3</v>
      </c>
      <c r="B67" s="182">
        <v>63</v>
      </c>
      <c r="C67" s="182" t="s">
        <v>83</v>
      </c>
      <c r="D67" s="172">
        <v>11</v>
      </c>
      <c r="E67" s="173">
        <v>40.909999999999997</v>
      </c>
      <c r="F67" s="173">
        <v>51.45</v>
      </c>
      <c r="G67" s="173">
        <v>30</v>
      </c>
      <c r="H67" s="173">
        <v>34.090000000000003</v>
      </c>
      <c r="I67" s="173">
        <v>39.68</v>
      </c>
      <c r="J67" s="173">
        <v>48.73</v>
      </c>
      <c r="K67" s="173">
        <v>36.36</v>
      </c>
      <c r="L67" s="173">
        <v>49.82</v>
      </c>
      <c r="M67" s="183">
        <f t="shared" si="0"/>
        <v>41.379999999999995</v>
      </c>
    </row>
    <row r="68" spans="1:13" ht="19.5" thickBot="1">
      <c r="A68" s="181">
        <v>6</v>
      </c>
      <c r="B68" s="182">
        <v>64</v>
      </c>
      <c r="C68" s="182" t="s">
        <v>84</v>
      </c>
      <c r="D68" s="172">
        <v>3</v>
      </c>
      <c r="E68" s="173">
        <v>52</v>
      </c>
      <c r="F68" s="173">
        <v>64.67</v>
      </c>
      <c r="G68" s="173">
        <v>44.17</v>
      </c>
      <c r="H68" s="173">
        <v>58.33</v>
      </c>
      <c r="I68" s="173">
        <v>58.83</v>
      </c>
      <c r="J68" s="173">
        <v>69.33</v>
      </c>
      <c r="K68" s="173">
        <v>51.67</v>
      </c>
      <c r="L68" s="173">
        <v>54.67</v>
      </c>
      <c r="M68" s="183">
        <f t="shared" si="0"/>
        <v>56.708750000000002</v>
      </c>
    </row>
    <row r="69" spans="1:13" ht="19.5" thickBot="1">
      <c r="A69" s="181">
        <v>1</v>
      </c>
      <c r="B69" s="182">
        <v>65</v>
      </c>
      <c r="C69" s="182" t="s">
        <v>85</v>
      </c>
      <c r="D69" s="172">
        <v>10</v>
      </c>
      <c r="E69" s="173">
        <v>45</v>
      </c>
      <c r="F69" s="173">
        <v>51.4</v>
      </c>
      <c r="G69" s="173">
        <v>31.75</v>
      </c>
      <c r="H69" s="173">
        <v>45.5</v>
      </c>
      <c r="I69" s="173">
        <v>43.9</v>
      </c>
      <c r="J69" s="173">
        <v>51.2</v>
      </c>
      <c r="K69" s="173">
        <v>46</v>
      </c>
      <c r="L69" s="173">
        <v>54.4</v>
      </c>
      <c r="M69" s="183">
        <f t="shared" ref="M69:M104" si="1">(E69+F69+G69+H69+I69+J69+K69+L69)/8</f>
        <v>46.143749999999997</v>
      </c>
    </row>
    <row r="70" spans="1:13" ht="19.5" thickBot="1">
      <c r="A70" s="181">
        <v>2</v>
      </c>
      <c r="B70" s="182">
        <v>66</v>
      </c>
      <c r="C70" s="182" t="s">
        <v>86</v>
      </c>
      <c r="D70" s="172">
        <v>5</v>
      </c>
      <c r="E70" s="173">
        <v>56.8</v>
      </c>
      <c r="F70" s="173">
        <v>49.2</v>
      </c>
      <c r="G70" s="173">
        <v>57</v>
      </c>
      <c r="H70" s="173">
        <v>26</v>
      </c>
      <c r="I70" s="173">
        <v>45.3</v>
      </c>
      <c r="J70" s="173">
        <v>59.2</v>
      </c>
      <c r="K70" s="173">
        <v>46</v>
      </c>
      <c r="L70" s="173">
        <v>56.8</v>
      </c>
      <c r="M70" s="183">
        <f t="shared" si="1"/>
        <v>49.537500000000001</v>
      </c>
    </row>
    <row r="71" spans="1:13" ht="19.5" thickBot="1">
      <c r="A71" s="181">
        <v>5</v>
      </c>
      <c r="B71" s="182">
        <v>67</v>
      </c>
      <c r="C71" s="182" t="s">
        <v>87</v>
      </c>
      <c r="D71" s="172">
        <v>16</v>
      </c>
      <c r="E71" s="173">
        <v>48.75</v>
      </c>
      <c r="F71" s="173">
        <v>56.5</v>
      </c>
      <c r="G71" s="173">
        <v>37.19</v>
      </c>
      <c r="H71" s="173">
        <v>44.69</v>
      </c>
      <c r="I71" s="173">
        <v>46.47</v>
      </c>
      <c r="J71" s="173">
        <v>58.25</v>
      </c>
      <c r="K71" s="173">
        <v>51.88</v>
      </c>
      <c r="L71" s="173">
        <v>60.25</v>
      </c>
      <c r="M71" s="183">
        <f t="shared" si="1"/>
        <v>50.497500000000002</v>
      </c>
    </row>
    <row r="72" spans="1:13" ht="19.5" thickBot="1">
      <c r="A72" s="181">
        <v>3</v>
      </c>
      <c r="B72" s="182">
        <v>68</v>
      </c>
      <c r="C72" s="182" t="s">
        <v>88</v>
      </c>
      <c r="D72" s="172">
        <v>4</v>
      </c>
      <c r="E72" s="173">
        <v>42</v>
      </c>
      <c r="F72" s="173">
        <v>55</v>
      </c>
      <c r="G72" s="173">
        <v>35</v>
      </c>
      <c r="H72" s="173">
        <v>38.75</v>
      </c>
      <c r="I72" s="173">
        <v>42.88</v>
      </c>
      <c r="J72" s="173">
        <v>55</v>
      </c>
      <c r="K72" s="173">
        <v>53.75</v>
      </c>
      <c r="L72" s="173">
        <v>57</v>
      </c>
      <c r="M72" s="183">
        <f t="shared" si="1"/>
        <v>47.422499999999999</v>
      </c>
    </row>
    <row r="73" spans="1:13" ht="19.5" thickBot="1">
      <c r="A73" s="181">
        <v>2</v>
      </c>
      <c r="B73" s="182">
        <v>69</v>
      </c>
      <c r="C73" s="182" t="s">
        <v>89</v>
      </c>
      <c r="D73" s="172">
        <v>11</v>
      </c>
      <c r="E73" s="173">
        <v>40</v>
      </c>
      <c r="F73" s="173">
        <v>48.91</v>
      </c>
      <c r="G73" s="173">
        <v>29.32</v>
      </c>
      <c r="H73" s="173">
        <v>35.909999999999997</v>
      </c>
      <c r="I73" s="173">
        <v>37.5</v>
      </c>
      <c r="J73" s="173">
        <v>51.64</v>
      </c>
      <c r="K73" s="173">
        <v>40.909999999999997</v>
      </c>
      <c r="L73" s="173">
        <v>58.55</v>
      </c>
      <c r="M73" s="183">
        <f t="shared" si="1"/>
        <v>42.842499999999994</v>
      </c>
    </row>
    <row r="74" spans="1:13" ht="19.5" thickBot="1">
      <c r="A74" s="181">
        <v>1</v>
      </c>
      <c r="B74" s="182">
        <v>70</v>
      </c>
      <c r="C74" s="182" t="s">
        <v>90</v>
      </c>
      <c r="D74" s="172">
        <v>5</v>
      </c>
      <c r="E74" s="173">
        <v>48.8</v>
      </c>
      <c r="F74" s="173">
        <v>51.2</v>
      </c>
      <c r="G74" s="173">
        <v>28</v>
      </c>
      <c r="H74" s="173">
        <v>40</v>
      </c>
      <c r="I74" s="173">
        <v>46.9</v>
      </c>
      <c r="J74" s="173">
        <v>54.4</v>
      </c>
      <c r="K74" s="173">
        <v>44</v>
      </c>
      <c r="L74" s="173">
        <v>56</v>
      </c>
      <c r="M74" s="183">
        <f t="shared" si="1"/>
        <v>46.162500000000001</v>
      </c>
    </row>
    <row r="75" spans="1:13" ht="19.5" thickBot="1">
      <c r="A75" s="181">
        <v>5</v>
      </c>
      <c r="B75" s="182">
        <v>71</v>
      </c>
      <c r="C75" s="182" t="s">
        <v>91</v>
      </c>
      <c r="D75" s="172">
        <v>2</v>
      </c>
      <c r="E75" s="173">
        <v>46</v>
      </c>
      <c r="F75" s="173">
        <v>46</v>
      </c>
      <c r="G75" s="173">
        <v>36.25</v>
      </c>
      <c r="H75" s="173">
        <v>40</v>
      </c>
      <c r="I75" s="173">
        <v>34.5</v>
      </c>
      <c r="J75" s="173">
        <v>58</v>
      </c>
      <c r="K75" s="173">
        <v>42.5</v>
      </c>
      <c r="L75" s="173">
        <v>56</v>
      </c>
      <c r="M75" s="183">
        <f t="shared" si="1"/>
        <v>44.90625</v>
      </c>
    </row>
    <row r="76" spans="1:13" ht="19.5" thickBot="1">
      <c r="A76" s="181">
        <v>3</v>
      </c>
      <c r="B76" s="182">
        <v>72</v>
      </c>
      <c r="C76" s="182" t="s">
        <v>92</v>
      </c>
      <c r="D76" s="172">
        <v>6</v>
      </c>
      <c r="E76" s="173">
        <v>46.33</v>
      </c>
      <c r="F76" s="173">
        <v>44.67</v>
      </c>
      <c r="G76" s="173">
        <v>32.08</v>
      </c>
      <c r="H76" s="173">
        <v>39.17</v>
      </c>
      <c r="I76" s="173">
        <v>43.83</v>
      </c>
      <c r="J76" s="173">
        <v>48.67</v>
      </c>
      <c r="K76" s="173">
        <v>46.67</v>
      </c>
      <c r="L76" s="173">
        <v>56.67</v>
      </c>
      <c r="M76" s="183">
        <f t="shared" si="1"/>
        <v>44.761250000000004</v>
      </c>
    </row>
    <row r="77" spans="1:13" ht="19.5" thickBot="1">
      <c r="A77" s="181">
        <v>4</v>
      </c>
      <c r="B77" s="182">
        <v>73</v>
      </c>
      <c r="C77" s="182" t="s">
        <v>93</v>
      </c>
      <c r="D77" s="172">
        <v>8</v>
      </c>
      <c r="E77" s="173">
        <v>48.5</v>
      </c>
      <c r="F77" s="173">
        <v>46.75</v>
      </c>
      <c r="G77" s="173">
        <v>38.75</v>
      </c>
      <c r="H77" s="173">
        <v>60.63</v>
      </c>
      <c r="I77" s="173">
        <v>40.75</v>
      </c>
      <c r="J77" s="173">
        <v>53</v>
      </c>
      <c r="K77" s="173">
        <v>51.88</v>
      </c>
      <c r="L77" s="173">
        <v>66.5</v>
      </c>
      <c r="M77" s="183">
        <f t="shared" si="1"/>
        <v>50.844999999999999</v>
      </c>
    </row>
    <row r="78" spans="1:13" ht="19.5" thickBot="1">
      <c r="A78" s="181">
        <v>6</v>
      </c>
      <c r="B78" s="182">
        <v>74</v>
      </c>
      <c r="C78" s="182" t="s">
        <v>94</v>
      </c>
      <c r="D78" s="172">
        <v>6</v>
      </c>
      <c r="E78" s="173">
        <v>58.67</v>
      </c>
      <c r="F78" s="173">
        <v>55.67</v>
      </c>
      <c r="G78" s="173">
        <v>47.5</v>
      </c>
      <c r="H78" s="173">
        <v>63.33</v>
      </c>
      <c r="I78" s="173">
        <v>54.58</v>
      </c>
      <c r="J78" s="173">
        <v>55.33</v>
      </c>
      <c r="K78" s="173">
        <v>50</v>
      </c>
      <c r="L78" s="173">
        <v>62.67</v>
      </c>
      <c r="M78" s="183">
        <f t="shared" si="1"/>
        <v>55.96875</v>
      </c>
    </row>
    <row r="79" spans="1:13" ht="19.5" thickBot="1">
      <c r="A79" s="181">
        <v>5</v>
      </c>
      <c r="B79" s="182">
        <v>75</v>
      </c>
      <c r="C79" s="182" t="s">
        <v>95</v>
      </c>
      <c r="D79" s="172">
        <v>9</v>
      </c>
      <c r="E79" s="173">
        <v>52.67</v>
      </c>
      <c r="F79" s="173">
        <v>63.78</v>
      </c>
      <c r="G79" s="173">
        <v>40.83</v>
      </c>
      <c r="H79" s="173">
        <v>40</v>
      </c>
      <c r="I79" s="173">
        <v>54.44</v>
      </c>
      <c r="J79" s="173">
        <v>62.22</v>
      </c>
      <c r="K79" s="173">
        <v>56.11</v>
      </c>
      <c r="L79" s="173">
        <v>71.56</v>
      </c>
      <c r="M79" s="183">
        <f t="shared" si="1"/>
        <v>55.201250000000002</v>
      </c>
    </row>
    <row r="80" spans="1:13" ht="19.5" thickBot="1">
      <c r="A80" s="181">
        <v>6</v>
      </c>
      <c r="B80" s="182">
        <v>76</v>
      </c>
      <c r="C80" s="182" t="s">
        <v>96</v>
      </c>
      <c r="D80" s="172">
        <v>2</v>
      </c>
      <c r="E80" s="173">
        <v>42</v>
      </c>
      <c r="F80" s="173">
        <v>50</v>
      </c>
      <c r="G80" s="173">
        <v>25</v>
      </c>
      <c r="H80" s="173">
        <v>27.5</v>
      </c>
      <c r="I80" s="173">
        <v>43</v>
      </c>
      <c r="J80" s="173">
        <v>42</v>
      </c>
      <c r="K80" s="173">
        <v>50</v>
      </c>
      <c r="L80" s="173">
        <v>52</v>
      </c>
      <c r="M80" s="183">
        <f t="shared" si="1"/>
        <v>41.4375</v>
      </c>
    </row>
    <row r="81" spans="1:13" ht="19.5" thickBot="1">
      <c r="A81" s="181">
        <v>6</v>
      </c>
      <c r="B81" s="182">
        <v>77</v>
      </c>
      <c r="C81" s="182" t="s">
        <v>97</v>
      </c>
      <c r="D81" s="172">
        <v>1</v>
      </c>
      <c r="E81" s="173">
        <v>58</v>
      </c>
      <c r="F81" s="173">
        <v>62</v>
      </c>
      <c r="G81" s="173">
        <v>35</v>
      </c>
      <c r="H81" s="173">
        <v>35</v>
      </c>
      <c r="I81" s="173">
        <v>61.5</v>
      </c>
      <c r="J81" s="173">
        <v>64</v>
      </c>
      <c r="K81" s="173">
        <v>55</v>
      </c>
      <c r="L81" s="173">
        <v>52</v>
      </c>
      <c r="M81" s="183">
        <f t="shared" si="1"/>
        <v>52.8125</v>
      </c>
    </row>
    <row r="82" spans="1:13" ht="19.5" thickBot="1">
      <c r="A82" s="181">
        <v>2</v>
      </c>
      <c r="B82" s="182">
        <v>78</v>
      </c>
      <c r="C82" s="182" t="s">
        <v>98</v>
      </c>
      <c r="D82" s="172">
        <v>3</v>
      </c>
      <c r="E82" s="173">
        <v>40.67</v>
      </c>
      <c r="F82" s="173">
        <v>48.67</v>
      </c>
      <c r="G82" s="173">
        <v>37.5</v>
      </c>
      <c r="H82" s="173">
        <v>25</v>
      </c>
      <c r="I82" s="173">
        <v>47.17</v>
      </c>
      <c r="J82" s="173">
        <v>57.33</v>
      </c>
      <c r="K82" s="173">
        <v>36.67</v>
      </c>
      <c r="L82" s="173">
        <v>50.67</v>
      </c>
      <c r="M82" s="183">
        <f t="shared" si="1"/>
        <v>42.96</v>
      </c>
    </row>
    <row r="83" spans="1:13" ht="19.5" thickBot="1">
      <c r="A83" s="181">
        <v>2</v>
      </c>
      <c r="B83" s="182">
        <v>79</v>
      </c>
      <c r="C83" s="182" t="s">
        <v>124</v>
      </c>
      <c r="D83" s="172">
        <v>7</v>
      </c>
      <c r="E83" s="173">
        <v>48</v>
      </c>
      <c r="F83" s="173">
        <v>54.29</v>
      </c>
      <c r="G83" s="173">
        <v>52.14</v>
      </c>
      <c r="H83" s="173">
        <v>30.71</v>
      </c>
      <c r="I83" s="173">
        <v>55.71</v>
      </c>
      <c r="J83" s="173">
        <v>63.43</v>
      </c>
      <c r="K83" s="173">
        <v>52.14</v>
      </c>
      <c r="L83" s="173">
        <v>67.430000000000007</v>
      </c>
      <c r="M83" s="183">
        <f t="shared" si="1"/>
        <v>52.981250000000003</v>
      </c>
    </row>
    <row r="84" spans="1:13" ht="19.5" thickBot="1">
      <c r="A84" s="181">
        <v>1</v>
      </c>
      <c r="B84" s="182">
        <v>80</v>
      </c>
      <c r="C84" s="182" t="s">
        <v>101</v>
      </c>
      <c r="D84" s="172">
        <v>15</v>
      </c>
      <c r="E84" s="173">
        <v>48</v>
      </c>
      <c r="F84" s="173">
        <v>59.6</v>
      </c>
      <c r="G84" s="173">
        <v>51.33</v>
      </c>
      <c r="H84" s="173">
        <v>42.67</v>
      </c>
      <c r="I84" s="173">
        <v>46.03</v>
      </c>
      <c r="J84" s="173">
        <v>58.13</v>
      </c>
      <c r="K84" s="173">
        <v>48.67</v>
      </c>
      <c r="L84" s="173">
        <v>64</v>
      </c>
      <c r="M84" s="183">
        <f t="shared" si="1"/>
        <v>52.303750000000008</v>
      </c>
    </row>
    <row r="85" spans="1:13" ht="19.5" thickBot="1">
      <c r="A85" s="181">
        <v>1</v>
      </c>
      <c r="B85" s="182">
        <v>81</v>
      </c>
      <c r="C85" s="182" t="s">
        <v>102</v>
      </c>
      <c r="D85" s="172">
        <v>15</v>
      </c>
      <c r="E85" s="173">
        <v>45.33</v>
      </c>
      <c r="F85" s="173">
        <v>53.33</v>
      </c>
      <c r="G85" s="173">
        <v>46.5</v>
      </c>
      <c r="H85" s="173">
        <v>37</v>
      </c>
      <c r="I85" s="173">
        <v>48.53</v>
      </c>
      <c r="J85" s="173">
        <v>52.8</v>
      </c>
      <c r="K85" s="173">
        <v>45</v>
      </c>
      <c r="L85" s="173">
        <v>62.67</v>
      </c>
      <c r="M85" s="183">
        <f t="shared" si="1"/>
        <v>48.895000000000003</v>
      </c>
    </row>
    <row r="86" spans="1:13" ht="19.5" thickBot="1">
      <c r="A86" s="181">
        <v>6</v>
      </c>
      <c r="B86" s="182">
        <v>82</v>
      </c>
      <c r="C86" s="182" t="s">
        <v>103</v>
      </c>
      <c r="D86" s="172">
        <v>3</v>
      </c>
      <c r="E86" s="173">
        <v>47.33</v>
      </c>
      <c r="F86" s="173">
        <v>48</v>
      </c>
      <c r="G86" s="173">
        <v>27.5</v>
      </c>
      <c r="H86" s="173">
        <v>31.67</v>
      </c>
      <c r="I86" s="173">
        <v>40.5</v>
      </c>
      <c r="J86" s="173">
        <v>44</v>
      </c>
      <c r="K86" s="173">
        <v>51.67</v>
      </c>
      <c r="L86" s="173">
        <v>57.33</v>
      </c>
      <c r="M86" s="183">
        <f t="shared" si="1"/>
        <v>43.5</v>
      </c>
    </row>
    <row r="87" spans="1:13" ht="19.5" thickBot="1">
      <c r="A87" s="181">
        <v>5</v>
      </c>
      <c r="B87" s="182">
        <v>83</v>
      </c>
      <c r="C87" s="182" t="s">
        <v>104</v>
      </c>
      <c r="D87" s="172">
        <v>7</v>
      </c>
      <c r="E87" s="173">
        <v>45.43</v>
      </c>
      <c r="F87" s="173">
        <v>55.71</v>
      </c>
      <c r="G87" s="173">
        <v>37.86</v>
      </c>
      <c r="H87" s="173">
        <v>42.14</v>
      </c>
      <c r="I87" s="173">
        <v>45.29</v>
      </c>
      <c r="J87" s="173">
        <v>60.57</v>
      </c>
      <c r="K87" s="173">
        <v>48.57</v>
      </c>
      <c r="L87" s="173">
        <v>65.14</v>
      </c>
      <c r="M87" s="183">
        <f t="shared" si="1"/>
        <v>50.088749999999997</v>
      </c>
    </row>
    <row r="88" spans="1:13" ht="19.5" thickBot="1">
      <c r="A88" s="181">
        <v>4</v>
      </c>
      <c r="B88" s="182">
        <v>84</v>
      </c>
      <c r="C88" s="182" t="s">
        <v>105</v>
      </c>
      <c r="D88" s="172">
        <v>4</v>
      </c>
      <c r="E88" s="173">
        <v>55</v>
      </c>
      <c r="F88" s="173">
        <v>56</v>
      </c>
      <c r="G88" s="173">
        <v>28.13</v>
      </c>
      <c r="H88" s="173">
        <v>40</v>
      </c>
      <c r="I88" s="173">
        <v>48.63</v>
      </c>
      <c r="J88" s="173">
        <v>59</v>
      </c>
      <c r="K88" s="173">
        <v>50</v>
      </c>
      <c r="L88" s="173">
        <v>60</v>
      </c>
      <c r="M88" s="183">
        <f t="shared" si="1"/>
        <v>49.594999999999999</v>
      </c>
    </row>
    <row r="89" spans="1:13" ht="19.5" thickBot="1">
      <c r="A89" s="181">
        <v>6</v>
      </c>
      <c r="B89" s="182">
        <v>85</v>
      </c>
      <c r="C89" s="182" t="s">
        <v>106</v>
      </c>
      <c r="D89" s="172">
        <v>4</v>
      </c>
      <c r="E89" s="173">
        <v>36</v>
      </c>
      <c r="F89" s="173">
        <v>34</v>
      </c>
      <c r="G89" s="173">
        <v>33.130000000000003</v>
      </c>
      <c r="H89" s="173">
        <v>37.5</v>
      </c>
      <c r="I89" s="173">
        <v>34.880000000000003</v>
      </c>
      <c r="J89" s="173">
        <v>50</v>
      </c>
      <c r="K89" s="173">
        <v>37.5</v>
      </c>
      <c r="L89" s="173">
        <v>53</v>
      </c>
      <c r="M89" s="183">
        <f t="shared" si="1"/>
        <v>39.501249999999999</v>
      </c>
    </row>
    <row r="90" spans="1:13" ht="19.5" thickBot="1">
      <c r="A90" s="181">
        <v>2</v>
      </c>
      <c r="B90" s="182">
        <v>86</v>
      </c>
      <c r="C90" s="182" t="s">
        <v>107</v>
      </c>
      <c r="D90" s="172">
        <v>10</v>
      </c>
      <c r="E90" s="173">
        <v>44.4</v>
      </c>
      <c r="F90" s="173">
        <v>53.4</v>
      </c>
      <c r="G90" s="173">
        <v>33.25</v>
      </c>
      <c r="H90" s="173">
        <v>32.5</v>
      </c>
      <c r="I90" s="173">
        <v>42.8</v>
      </c>
      <c r="J90" s="173">
        <v>54.4</v>
      </c>
      <c r="K90" s="173">
        <v>44.5</v>
      </c>
      <c r="L90" s="173">
        <v>60</v>
      </c>
      <c r="M90" s="183">
        <f t="shared" si="1"/>
        <v>45.65625</v>
      </c>
    </row>
    <row r="91" spans="1:13" ht="19.5" thickBot="1">
      <c r="A91" s="181">
        <v>5</v>
      </c>
      <c r="B91" s="182">
        <v>87</v>
      </c>
      <c r="C91" s="182" t="s">
        <v>108</v>
      </c>
      <c r="D91" s="172">
        <v>17</v>
      </c>
      <c r="E91" s="173">
        <v>54.35</v>
      </c>
      <c r="F91" s="173">
        <v>63.18</v>
      </c>
      <c r="G91" s="173">
        <v>50.88</v>
      </c>
      <c r="H91" s="173">
        <v>54.41</v>
      </c>
      <c r="I91" s="173">
        <v>48.29</v>
      </c>
      <c r="J91" s="173">
        <v>63.76</v>
      </c>
      <c r="K91" s="173">
        <v>54.71</v>
      </c>
      <c r="L91" s="173">
        <v>65.180000000000007</v>
      </c>
      <c r="M91" s="183">
        <f t="shared" si="1"/>
        <v>56.844999999999999</v>
      </c>
    </row>
    <row r="92" spans="1:13" ht="19.5" thickBot="1">
      <c r="A92" s="181">
        <v>6</v>
      </c>
      <c r="B92" s="182">
        <v>88</v>
      </c>
      <c r="C92" s="182" t="s">
        <v>109</v>
      </c>
      <c r="D92" s="172">
        <v>8</v>
      </c>
      <c r="E92" s="173">
        <v>53.5</v>
      </c>
      <c r="F92" s="173">
        <v>53.75</v>
      </c>
      <c r="G92" s="173">
        <v>30</v>
      </c>
      <c r="H92" s="173">
        <v>37.5</v>
      </c>
      <c r="I92" s="173">
        <v>47</v>
      </c>
      <c r="J92" s="173">
        <v>57</v>
      </c>
      <c r="K92" s="173">
        <v>48.75</v>
      </c>
      <c r="L92" s="173">
        <v>63</v>
      </c>
      <c r="M92" s="183">
        <f t="shared" si="1"/>
        <v>48.8125</v>
      </c>
    </row>
    <row r="93" spans="1:13" ht="19.5" thickBot="1">
      <c r="A93" s="181">
        <v>3</v>
      </c>
      <c r="B93" s="182">
        <v>89</v>
      </c>
      <c r="C93" s="182" t="s">
        <v>110</v>
      </c>
      <c r="D93" s="172">
        <v>3</v>
      </c>
      <c r="E93" s="173">
        <v>32.67</v>
      </c>
      <c r="F93" s="173">
        <v>42.67</v>
      </c>
      <c r="G93" s="173">
        <v>26.67</v>
      </c>
      <c r="H93" s="173">
        <v>33.33</v>
      </c>
      <c r="I93" s="173">
        <v>33.67</v>
      </c>
      <c r="J93" s="173">
        <v>41.33</v>
      </c>
      <c r="K93" s="173">
        <v>31.67</v>
      </c>
      <c r="L93" s="173">
        <v>52</v>
      </c>
      <c r="M93" s="183">
        <f t="shared" si="1"/>
        <v>36.751249999999999</v>
      </c>
    </row>
    <row r="94" spans="1:13" ht="19.5" thickBot="1">
      <c r="A94" s="181">
        <v>1</v>
      </c>
      <c r="B94" s="182">
        <v>90</v>
      </c>
      <c r="C94" s="182" t="s">
        <v>111</v>
      </c>
      <c r="D94" s="172">
        <v>20</v>
      </c>
      <c r="E94" s="173">
        <v>51.6</v>
      </c>
      <c r="F94" s="173">
        <v>54.4</v>
      </c>
      <c r="G94" s="173">
        <v>35.25</v>
      </c>
      <c r="H94" s="173">
        <v>40.5</v>
      </c>
      <c r="I94" s="173">
        <v>52.83</v>
      </c>
      <c r="J94" s="173">
        <v>59.2</v>
      </c>
      <c r="K94" s="173">
        <v>50.75</v>
      </c>
      <c r="L94" s="173">
        <v>63.2</v>
      </c>
      <c r="M94" s="183">
        <f t="shared" si="1"/>
        <v>50.966249999999995</v>
      </c>
    </row>
    <row r="95" spans="1:13" ht="19.5" thickBot="1">
      <c r="A95" s="181">
        <v>5</v>
      </c>
      <c r="B95" s="182">
        <v>91</v>
      </c>
      <c r="C95" s="182" t="s">
        <v>112</v>
      </c>
      <c r="D95" s="172">
        <v>19</v>
      </c>
      <c r="E95" s="173">
        <v>48.84</v>
      </c>
      <c r="F95" s="173">
        <v>53.37</v>
      </c>
      <c r="G95" s="173">
        <v>45.26</v>
      </c>
      <c r="H95" s="173">
        <v>49.74</v>
      </c>
      <c r="I95" s="173">
        <v>45.16</v>
      </c>
      <c r="J95" s="173">
        <v>54.11</v>
      </c>
      <c r="K95" s="173">
        <v>48.42</v>
      </c>
      <c r="L95" s="173">
        <v>57.68</v>
      </c>
      <c r="M95" s="183">
        <f t="shared" si="1"/>
        <v>50.322500000000005</v>
      </c>
    </row>
    <row r="96" spans="1:13" ht="19.5" thickBot="1">
      <c r="A96" s="181">
        <v>4</v>
      </c>
      <c r="B96" s="182">
        <v>92</v>
      </c>
      <c r="C96" s="182" t="s">
        <v>113</v>
      </c>
      <c r="D96" s="172">
        <v>14</v>
      </c>
      <c r="E96" s="173">
        <v>42.57</v>
      </c>
      <c r="F96" s="173">
        <v>46</v>
      </c>
      <c r="G96" s="173">
        <v>29.64</v>
      </c>
      <c r="H96" s="173">
        <v>37.14</v>
      </c>
      <c r="I96" s="173">
        <v>43</v>
      </c>
      <c r="J96" s="173">
        <v>49.71</v>
      </c>
      <c r="K96" s="173">
        <v>45.71</v>
      </c>
      <c r="L96" s="173">
        <v>53.14</v>
      </c>
      <c r="M96" s="183">
        <f t="shared" si="1"/>
        <v>43.363749999999996</v>
      </c>
    </row>
    <row r="97" spans="1:13" ht="19.5" thickBot="1">
      <c r="A97" s="181">
        <v>1</v>
      </c>
      <c r="B97" s="182">
        <v>93</v>
      </c>
      <c r="C97" s="184" t="s">
        <v>114</v>
      </c>
      <c r="D97" s="172">
        <v>11</v>
      </c>
      <c r="E97" s="173">
        <v>47.64</v>
      </c>
      <c r="F97" s="173">
        <v>57.09</v>
      </c>
      <c r="G97" s="173">
        <v>41.14</v>
      </c>
      <c r="H97" s="173">
        <v>47.73</v>
      </c>
      <c r="I97" s="173">
        <v>46.95</v>
      </c>
      <c r="J97" s="173">
        <v>60.36</v>
      </c>
      <c r="K97" s="173">
        <v>48.64</v>
      </c>
      <c r="L97" s="173">
        <v>66.180000000000007</v>
      </c>
      <c r="M97" s="183">
        <f t="shared" si="1"/>
        <v>51.966250000000002</v>
      </c>
    </row>
    <row r="98" spans="1:13" ht="19.5" thickBot="1">
      <c r="A98" s="181">
        <v>6</v>
      </c>
      <c r="B98" s="182">
        <v>94</v>
      </c>
      <c r="C98" s="182" t="s">
        <v>115</v>
      </c>
      <c r="D98" s="172">
        <v>8</v>
      </c>
      <c r="E98" s="173">
        <v>51.5</v>
      </c>
      <c r="F98" s="173">
        <v>56</v>
      </c>
      <c r="G98" s="173">
        <v>25.94</v>
      </c>
      <c r="H98" s="173">
        <v>34.380000000000003</v>
      </c>
      <c r="I98" s="173">
        <v>43.25</v>
      </c>
      <c r="J98" s="173">
        <v>52.5</v>
      </c>
      <c r="K98" s="173">
        <v>53.13</v>
      </c>
      <c r="L98" s="173">
        <v>64</v>
      </c>
      <c r="M98" s="183">
        <f t="shared" si="1"/>
        <v>47.587499999999999</v>
      </c>
    </row>
    <row r="99" spans="1:13" ht="19.5" thickBot="1">
      <c r="A99" s="181">
        <v>4</v>
      </c>
      <c r="B99" s="182">
        <v>95</v>
      </c>
      <c r="C99" s="182" t="s">
        <v>194</v>
      </c>
      <c r="D99" s="172">
        <v>1</v>
      </c>
      <c r="E99" s="173">
        <v>44</v>
      </c>
      <c r="F99" s="173">
        <v>42</v>
      </c>
      <c r="G99" s="173">
        <v>15</v>
      </c>
      <c r="H99" s="173">
        <v>50</v>
      </c>
      <c r="I99" s="173">
        <v>58.5</v>
      </c>
      <c r="J99" s="173">
        <v>44</v>
      </c>
      <c r="K99" s="173">
        <v>40</v>
      </c>
      <c r="L99" s="173">
        <v>72</v>
      </c>
      <c r="M99" s="183"/>
    </row>
    <row r="100" spans="1:13" ht="19.5" thickBot="1">
      <c r="A100" s="181">
        <v>4</v>
      </c>
      <c r="B100" s="182">
        <v>96</v>
      </c>
      <c r="C100" s="182" t="s">
        <v>116</v>
      </c>
      <c r="D100" s="172">
        <v>12</v>
      </c>
      <c r="E100" s="173">
        <v>44.33</v>
      </c>
      <c r="F100" s="173">
        <v>46.5</v>
      </c>
      <c r="G100" s="173">
        <v>33.75</v>
      </c>
      <c r="H100" s="173">
        <v>33.75</v>
      </c>
      <c r="I100" s="173">
        <v>37.92</v>
      </c>
      <c r="J100" s="173">
        <v>52.33</v>
      </c>
      <c r="K100" s="173">
        <v>39.58</v>
      </c>
      <c r="L100" s="173">
        <v>51.33</v>
      </c>
      <c r="M100" s="183">
        <f t="shared" si="1"/>
        <v>42.436249999999994</v>
      </c>
    </row>
    <row r="101" spans="1:13" ht="19.5" thickBot="1">
      <c r="A101" s="181">
        <v>2</v>
      </c>
      <c r="B101" s="182">
        <v>97</v>
      </c>
      <c r="C101" s="182" t="s">
        <v>117</v>
      </c>
      <c r="D101" s="172">
        <v>27</v>
      </c>
      <c r="E101" s="173">
        <v>50.74</v>
      </c>
      <c r="F101" s="173">
        <v>59.46</v>
      </c>
      <c r="G101" s="173">
        <v>49.19</v>
      </c>
      <c r="H101" s="173">
        <v>56.56</v>
      </c>
      <c r="I101" s="173">
        <v>50.81</v>
      </c>
      <c r="J101" s="173">
        <v>61.45</v>
      </c>
      <c r="K101" s="173">
        <v>54.04</v>
      </c>
      <c r="L101" s="173">
        <v>63.5</v>
      </c>
      <c r="M101" s="183">
        <f t="shared" si="1"/>
        <v>55.71875</v>
      </c>
    </row>
    <row r="102" spans="1:13" ht="19.5" thickBot="1">
      <c r="A102" s="181">
        <v>6</v>
      </c>
      <c r="B102" s="182">
        <v>98</v>
      </c>
      <c r="C102" s="182" t="s">
        <v>118</v>
      </c>
      <c r="D102" s="172">
        <v>14</v>
      </c>
      <c r="E102" s="173">
        <v>48.71</v>
      </c>
      <c r="F102" s="173">
        <v>59.71</v>
      </c>
      <c r="G102" s="173">
        <v>35.54</v>
      </c>
      <c r="H102" s="173">
        <v>34.64</v>
      </c>
      <c r="I102" s="173">
        <v>42.43</v>
      </c>
      <c r="J102" s="173">
        <v>61.43</v>
      </c>
      <c r="K102" s="173">
        <v>58.57</v>
      </c>
      <c r="L102" s="173">
        <v>64.569999999999993</v>
      </c>
      <c r="M102" s="183">
        <f t="shared" si="1"/>
        <v>50.7</v>
      </c>
    </row>
    <row r="103" spans="1:13" ht="19.5" thickBot="1">
      <c r="A103" s="181">
        <v>2</v>
      </c>
      <c r="B103" s="182">
        <v>99</v>
      </c>
      <c r="C103" s="182" t="s">
        <v>119</v>
      </c>
      <c r="D103" s="172">
        <v>16</v>
      </c>
      <c r="E103" s="173">
        <v>45.75</v>
      </c>
      <c r="F103" s="173">
        <v>58.25</v>
      </c>
      <c r="G103" s="173">
        <v>36.880000000000003</v>
      </c>
      <c r="H103" s="173">
        <v>44.06</v>
      </c>
      <c r="I103" s="173">
        <v>48.22</v>
      </c>
      <c r="J103" s="173">
        <v>53.25</v>
      </c>
      <c r="K103" s="173">
        <v>49.06</v>
      </c>
      <c r="L103" s="173">
        <v>65.25</v>
      </c>
      <c r="M103" s="183">
        <f t="shared" si="1"/>
        <v>50.089999999999996</v>
      </c>
    </row>
    <row r="104" spans="1:13" ht="19.5" thickBot="1">
      <c r="A104" s="181">
        <v>5</v>
      </c>
      <c r="B104" s="182">
        <v>100</v>
      </c>
      <c r="C104" s="182" t="s">
        <v>120</v>
      </c>
      <c r="D104" s="172">
        <v>15</v>
      </c>
      <c r="E104" s="173">
        <v>48.93</v>
      </c>
      <c r="F104" s="173">
        <v>52.13</v>
      </c>
      <c r="G104" s="173">
        <v>31.5</v>
      </c>
      <c r="H104" s="173">
        <v>38.33</v>
      </c>
      <c r="I104" s="173">
        <v>41.63</v>
      </c>
      <c r="J104" s="173">
        <v>55.47</v>
      </c>
      <c r="K104" s="173">
        <v>45</v>
      </c>
      <c r="L104" s="173">
        <v>62.4</v>
      </c>
      <c r="M104" s="185">
        <f t="shared" si="1"/>
        <v>46.923749999999998</v>
      </c>
    </row>
  </sheetData>
  <mergeCells count="2">
    <mergeCell ref="A1:L1"/>
    <mergeCell ref="A2:L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W91"/>
  <sheetViews>
    <sheetView zoomScale="130" zoomScaleNormal="130" workbookViewId="0">
      <selection activeCell="X6" sqref="X6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5" bestFit="1" customWidth="1"/>
    <col min="22" max="22" width="4.625" bestFit="1" customWidth="1"/>
    <col min="23" max="23" width="2.875" bestFit="1" customWidth="1"/>
  </cols>
  <sheetData>
    <row r="1" spans="1:23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187"/>
      <c r="U1" s="190"/>
      <c r="V1" s="190"/>
      <c r="W1" s="191"/>
    </row>
    <row r="2" spans="1:23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187"/>
      <c r="U2" s="190"/>
      <c r="V2" s="190"/>
      <c r="W2" s="191"/>
    </row>
    <row r="3" spans="1:23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0"/>
      <c r="V3" s="190"/>
      <c r="W3" s="191"/>
    </row>
    <row r="4" spans="1:23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4" t="s">
        <v>131</v>
      </c>
      <c r="U4" s="294" t="s">
        <v>200</v>
      </c>
      <c r="V4" s="296" t="s">
        <v>196</v>
      </c>
      <c r="W4" s="283" t="s">
        <v>145</v>
      </c>
    </row>
    <row r="5" spans="1:23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295"/>
      <c r="U5" s="295"/>
      <c r="V5" s="297"/>
      <c r="W5" s="284"/>
    </row>
    <row r="6" spans="1:23" ht="18.75">
      <c r="A6" s="198">
        <v>6</v>
      </c>
      <c r="B6" s="199">
        <v>74</v>
      </c>
      <c r="C6" s="199" t="s">
        <v>94</v>
      </c>
      <c r="D6" s="200">
        <v>6</v>
      </c>
      <c r="E6" s="173">
        <v>40</v>
      </c>
      <c r="F6" s="173">
        <v>58.67</v>
      </c>
      <c r="G6" s="173">
        <f t="shared" ref="G6:G37" si="0">F6-E6</f>
        <v>18.670000000000002</v>
      </c>
      <c r="H6" s="173">
        <v>33.6</v>
      </c>
      <c r="I6" s="173">
        <v>55.67</v>
      </c>
      <c r="J6" s="202">
        <f t="shared" ref="J6:J37" si="1">I6-H6</f>
        <v>22.07</v>
      </c>
      <c r="K6" s="173">
        <v>28</v>
      </c>
      <c r="L6" s="173">
        <v>47.5</v>
      </c>
      <c r="M6" s="202">
        <f t="shared" ref="M6:M37" si="2">L6-K6</f>
        <v>19.5</v>
      </c>
      <c r="N6" s="214">
        <v>52</v>
      </c>
      <c r="O6" s="173">
        <v>63.33</v>
      </c>
      <c r="P6" s="202">
        <f t="shared" ref="P6:P37" si="3">O6-N6</f>
        <v>11.329999999999998</v>
      </c>
      <c r="Q6" s="173">
        <v>28.4</v>
      </c>
      <c r="R6" s="173">
        <v>54.58</v>
      </c>
      <c r="S6" s="202">
        <f t="shared" ref="S6:S37" si="4">R6-Q6</f>
        <v>26.18</v>
      </c>
      <c r="T6" s="202">
        <f t="shared" ref="T6:T37" si="5">(E6+H6+K6+N6+Q6)/5</f>
        <v>36.4</v>
      </c>
      <c r="U6" s="201">
        <f t="shared" ref="U6:U37" si="6">(F6+I6+L6+O6+R6)/5</f>
        <v>55.95</v>
      </c>
      <c r="V6" s="205">
        <f t="shared" ref="V6:V37" si="7">U6-T6</f>
        <v>19.550000000000004</v>
      </c>
      <c r="W6" s="206">
        <v>5</v>
      </c>
    </row>
    <row r="7" spans="1:23" ht="18.75">
      <c r="A7" s="181">
        <v>6</v>
      </c>
      <c r="B7" s="199">
        <v>64</v>
      </c>
      <c r="C7" s="207" t="s">
        <v>84</v>
      </c>
      <c r="D7" s="172">
        <v>3</v>
      </c>
      <c r="E7" s="173">
        <v>47.67</v>
      </c>
      <c r="F7" s="173">
        <v>52</v>
      </c>
      <c r="G7" s="173">
        <f t="shared" si="0"/>
        <v>4.3299999999999983</v>
      </c>
      <c r="H7" s="173">
        <v>40</v>
      </c>
      <c r="I7" s="173">
        <v>64.67</v>
      </c>
      <c r="J7" s="202">
        <f t="shared" si="1"/>
        <v>24.67</v>
      </c>
      <c r="K7" s="173">
        <v>30.83</v>
      </c>
      <c r="L7" s="173">
        <v>44.17</v>
      </c>
      <c r="M7" s="202">
        <f t="shared" si="2"/>
        <v>13.340000000000003</v>
      </c>
      <c r="N7" s="214">
        <v>40.83</v>
      </c>
      <c r="O7" s="173">
        <v>58.33</v>
      </c>
      <c r="P7" s="202">
        <f t="shared" si="3"/>
        <v>17.5</v>
      </c>
      <c r="Q7" s="173">
        <v>36.17</v>
      </c>
      <c r="R7" s="173">
        <v>58.83</v>
      </c>
      <c r="S7" s="202">
        <f t="shared" si="4"/>
        <v>22.659999999999997</v>
      </c>
      <c r="T7" s="202">
        <f t="shared" si="5"/>
        <v>39.1</v>
      </c>
      <c r="U7" s="201">
        <f t="shared" si="6"/>
        <v>55.6</v>
      </c>
      <c r="V7" s="205">
        <f t="shared" si="7"/>
        <v>16.5</v>
      </c>
      <c r="W7" s="206">
        <v>5</v>
      </c>
    </row>
    <row r="8" spans="1:23" ht="18.75">
      <c r="A8" s="181">
        <v>4</v>
      </c>
      <c r="B8" s="207">
        <v>84</v>
      </c>
      <c r="C8" s="207" t="s">
        <v>105</v>
      </c>
      <c r="D8" s="172">
        <v>4</v>
      </c>
      <c r="E8" s="173">
        <v>35.83</v>
      </c>
      <c r="F8" s="173">
        <v>55</v>
      </c>
      <c r="G8" s="173">
        <f t="shared" si="0"/>
        <v>19.170000000000002</v>
      </c>
      <c r="H8" s="173">
        <v>37.17</v>
      </c>
      <c r="I8" s="173">
        <v>56</v>
      </c>
      <c r="J8" s="202">
        <f t="shared" si="1"/>
        <v>18.829999999999998</v>
      </c>
      <c r="K8" s="173">
        <v>27.29</v>
      </c>
      <c r="L8" s="173">
        <v>28.13</v>
      </c>
      <c r="M8" s="202">
        <f t="shared" si="2"/>
        <v>0.83999999999999986</v>
      </c>
      <c r="N8" s="214">
        <v>27.08</v>
      </c>
      <c r="O8" s="173">
        <v>40</v>
      </c>
      <c r="P8" s="202">
        <f t="shared" si="3"/>
        <v>12.920000000000002</v>
      </c>
      <c r="Q8" s="173">
        <v>31</v>
      </c>
      <c r="R8" s="173">
        <v>48.63</v>
      </c>
      <c r="S8" s="202">
        <f t="shared" si="4"/>
        <v>17.630000000000003</v>
      </c>
      <c r="T8" s="202">
        <f t="shared" si="5"/>
        <v>31.673999999999999</v>
      </c>
      <c r="U8" s="201">
        <f t="shared" si="6"/>
        <v>45.552</v>
      </c>
      <c r="V8" s="205">
        <f t="shared" si="7"/>
        <v>13.878</v>
      </c>
      <c r="W8" s="206">
        <v>5</v>
      </c>
    </row>
    <row r="9" spans="1:23" ht="18.75">
      <c r="A9" s="181">
        <v>1</v>
      </c>
      <c r="B9" s="199">
        <v>2</v>
      </c>
      <c r="C9" s="207" t="s">
        <v>16</v>
      </c>
      <c r="D9" s="172">
        <v>5</v>
      </c>
      <c r="E9" s="173">
        <v>51.5</v>
      </c>
      <c r="F9" s="173">
        <v>46</v>
      </c>
      <c r="G9" s="173">
        <f t="shared" si="0"/>
        <v>-5.5</v>
      </c>
      <c r="H9" s="173">
        <v>39.380000000000003</v>
      </c>
      <c r="I9" s="173">
        <v>54.4</v>
      </c>
      <c r="J9" s="202">
        <f t="shared" si="1"/>
        <v>15.019999999999996</v>
      </c>
      <c r="K9" s="173">
        <v>31.41</v>
      </c>
      <c r="L9" s="173">
        <v>52.5</v>
      </c>
      <c r="M9" s="202">
        <f t="shared" si="2"/>
        <v>21.09</v>
      </c>
      <c r="N9" s="214">
        <v>40</v>
      </c>
      <c r="O9" s="173">
        <v>51</v>
      </c>
      <c r="P9" s="202">
        <f t="shared" si="3"/>
        <v>11</v>
      </c>
      <c r="Q9" s="173">
        <v>40.28</v>
      </c>
      <c r="R9" s="173">
        <v>58.9</v>
      </c>
      <c r="S9" s="202">
        <f t="shared" si="4"/>
        <v>18.619999999999997</v>
      </c>
      <c r="T9" s="202">
        <f t="shared" si="5"/>
        <v>40.513999999999996</v>
      </c>
      <c r="U9" s="201">
        <f t="shared" si="6"/>
        <v>52.56</v>
      </c>
      <c r="V9" s="205">
        <f t="shared" si="7"/>
        <v>12.046000000000006</v>
      </c>
      <c r="W9" s="206">
        <v>4</v>
      </c>
    </row>
    <row r="10" spans="1:23" ht="18.75">
      <c r="A10" s="181">
        <v>5</v>
      </c>
      <c r="B10" s="199">
        <v>91</v>
      </c>
      <c r="C10" s="207" t="s">
        <v>112</v>
      </c>
      <c r="D10" s="172">
        <v>19</v>
      </c>
      <c r="E10" s="173">
        <v>43.73</v>
      </c>
      <c r="F10" s="173">
        <v>48.84</v>
      </c>
      <c r="G10" s="173">
        <f t="shared" si="0"/>
        <v>5.1100000000000065</v>
      </c>
      <c r="H10" s="173">
        <v>37.869999999999997</v>
      </c>
      <c r="I10" s="173">
        <v>53.37</v>
      </c>
      <c r="J10" s="202">
        <f t="shared" si="1"/>
        <v>15.5</v>
      </c>
      <c r="K10" s="173">
        <v>30.33</v>
      </c>
      <c r="L10" s="173">
        <v>45.26</v>
      </c>
      <c r="M10" s="202">
        <f t="shared" si="2"/>
        <v>14.93</v>
      </c>
      <c r="N10" s="214">
        <v>40</v>
      </c>
      <c r="O10" s="173">
        <v>49.74</v>
      </c>
      <c r="P10" s="202">
        <f t="shared" si="3"/>
        <v>9.740000000000002</v>
      </c>
      <c r="Q10" s="173">
        <v>31</v>
      </c>
      <c r="R10" s="173">
        <v>45.16</v>
      </c>
      <c r="S10" s="202">
        <f t="shared" si="4"/>
        <v>14.159999999999997</v>
      </c>
      <c r="T10" s="202">
        <f t="shared" si="5"/>
        <v>36.585999999999999</v>
      </c>
      <c r="U10" s="201">
        <f t="shared" si="6"/>
        <v>48.474000000000004</v>
      </c>
      <c r="V10" s="205">
        <f t="shared" si="7"/>
        <v>11.888000000000005</v>
      </c>
      <c r="W10" s="206">
        <v>5</v>
      </c>
    </row>
    <row r="11" spans="1:23" ht="18.75">
      <c r="A11" s="181">
        <v>2</v>
      </c>
      <c r="B11" s="199">
        <v>62</v>
      </c>
      <c r="C11" s="207" t="s">
        <v>82</v>
      </c>
      <c r="D11" s="172">
        <v>14</v>
      </c>
      <c r="E11" s="173">
        <v>42.57</v>
      </c>
      <c r="F11" s="173">
        <v>53.29</v>
      </c>
      <c r="G11" s="173">
        <f t="shared" si="0"/>
        <v>10.719999999999999</v>
      </c>
      <c r="H11" s="173">
        <v>35.43</v>
      </c>
      <c r="I11" s="173">
        <v>55.71</v>
      </c>
      <c r="J11" s="202">
        <f t="shared" si="1"/>
        <v>20.28</v>
      </c>
      <c r="K11" s="173">
        <v>26.79</v>
      </c>
      <c r="L11" s="173">
        <v>38.75</v>
      </c>
      <c r="M11" s="202">
        <f t="shared" si="2"/>
        <v>11.96</v>
      </c>
      <c r="N11" s="214">
        <v>31.07</v>
      </c>
      <c r="O11" s="173">
        <v>31.43</v>
      </c>
      <c r="P11" s="202">
        <f t="shared" si="3"/>
        <v>0.35999999999999943</v>
      </c>
      <c r="Q11" s="173">
        <v>32.29</v>
      </c>
      <c r="R11" s="173">
        <v>44.71</v>
      </c>
      <c r="S11" s="202">
        <f t="shared" si="4"/>
        <v>12.420000000000002</v>
      </c>
      <c r="T11" s="202">
        <f t="shared" si="5"/>
        <v>33.629999999999995</v>
      </c>
      <c r="U11" s="201">
        <f t="shared" si="6"/>
        <v>44.778000000000006</v>
      </c>
      <c r="V11" s="205">
        <f t="shared" si="7"/>
        <v>11.14800000000001</v>
      </c>
      <c r="W11" s="206">
        <v>5</v>
      </c>
    </row>
    <row r="12" spans="1:23" ht="18.75">
      <c r="A12" s="181">
        <v>1</v>
      </c>
      <c r="B12" s="199">
        <v>93</v>
      </c>
      <c r="C12" s="207" t="s">
        <v>114</v>
      </c>
      <c r="D12" s="172">
        <v>11</v>
      </c>
      <c r="E12" s="173">
        <v>43.25</v>
      </c>
      <c r="F12" s="173">
        <v>47.64</v>
      </c>
      <c r="G12" s="173">
        <f t="shared" si="0"/>
        <v>4.3900000000000006</v>
      </c>
      <c r="H12" s="173">
        <v>39.5</v>
      </c>
      <c r="I12" s="173">
        <v>57.09</v>
      </c>
      <c r="J12" s="202">
        <f t="shared" si="1"/>
        <v>17.590000000000003</v>
      </c>
      <c r="K12" s="173">
        <v>30.63</v>
      </c>
      <c r="L12" s="173">
        <v>41.14</v>
      </c>
      <c r="M12" s="202">
        <f t="shared" si="2"/>
        <v>10.510000000000002</v>
      </c>
      <c r="N12" s="214">
        <v>40</v>
      </c>
      <c r="O12" s="173">
        <v>47.73</v>
      </c>
      <c r="P12" s="202">
        <f t="shared" si="3"/>
        <v>7.7299999999999969</v>
      </c>
      <c r="Q12" s="173">
        <v>33.25</v>
      </c>
      <c r="R12" s="173">
        <v>46.95</v>
      </c>
      <c r="S12" s="202">
        <f t="shared" si="4"/>
        <v>13.700000000000003</v>
      </c>
      <c r="T12" s="202">
        <f t="shared" si="5"/>
        <v>37.326000000000001</v>
      </c>
      <c r="U12" s="201">
        <f t="shared" si="6"/>
        <v>48.11</v>
      </c>
      <c r="V12" s="205">
        <f t="shared" si="7"/>
        <v>10.783999999999999</v>
      </c>
      <c r="W12" s="206">
        <v>5</v>
      </c>
    </row>
    <row r="13" spans="1:23" ht="18.75">
      <c r="A13" s="181">
        <v>4</v>
      </c>
      <c r="B13" s="199">
        <v>34</v>
      </c>
      <c r="C13" s="207" t="s">
        <v>52</v>
      </c>
      <c r="D13" s="172">
        <v>4</v>
      </c>
      <c r="E13" s="173">
        <v>38.799999999999997</v>
      </c>
      <c r="F13" s="173">
        <v>51</v>
      </c>
      <c r="G13" s="173">
        <f t="shared" si="0"/>
        <v>12.200000000000003</v>
      </c>
      <c r="H13" s="173">
        <v>32.799999999999997</v>
      </c>
      <c r="I13" s="173">
        <v>53</v>
      </c>
      <c r="J13" s="202">
        <f t="shared" si="1"/>
        <v>20.200000000000003</v>
      </c>
      <c r="K13" s="173">
        <v>38</v>
      </c>
      <c r="L13" s="173">
        <v>34.380000000000003</v>
      </c>
      <c r="M13" s="202">
        <f t="shared" si="2"/>
        <v>-3.6199999999999974</v>
      </c>
      <c r="N13" s="214">
        <v>38</v>
      </c>
      <c r="O13" s="173">
        <v>43.75</v>
      </c>
      <c r="P13" s="202">
        <f t="shared" si="3"/>
        <v>5.75</v>
      </c>
      <c r="Q13" s="173">
        <v>36.799999999999997</v>
      </c>
      <c r="R13" s="173">
        <v>56</v>
      </c>
      <c r="S13" s="202">
        <f t="shared" si="4"/>
        <v>19.200000000000003</v>
      </c>
      <c r="T13" s="202">
        <f t="shared" si="5"/>
        <v>36.879999999999995</v>
      </c>
      <c r="U13" s="201">
        <f t="shared" si="6"/>
        <v>47.625999999999998</v>
      </c>
      <c r="V13" s="205">
        <f t="shared" si="7"/>
        <v>10.746000000000002</v>
      </c>
      <c r="W13" s="206">
        <v>4</v>
      </c>
    </row>
    <row r="14" spans="1:23" ht="18.75">
      <c r="A14" s="181">
        <v>3</v>
      </c>
      <c r="B14" s="199">
        <v>6</v>
      </c>
      <c r="C14" s="207" t="s">
        <v>20</v>
      </c>
      <c r="D14" s="172">
        <v>22</v>
      </c>
      <c r="E14" s="173">
        <v>42.52</v>
      </c>
      <c r="F14" s="173">
        <v>51.45</v>
      </c>
      <c r="G14" s="173">
        <f t="shared" si="0"/>
        <v>8.93</v>
      </c>
      <c r="H14" s="173">
        <v>34.96</v>
      </c>
      <c r="I14" s="173">
        <v>55.82</v>
      </c>
      <c r="J14" s="202">
        <f t="shared" si="1"/>
        <v>20.86</v>
      </c>
      <c r="K14" s="173">
        <v>33.590000000000003</v>
      </c>
      <c r="L14" s="173">
        <v>43.18</v>
      </c>
      <c r="M14" s="202">
        <f t="shared" si="2"/>
        <v>9.5899999999999963</v>
      </c>
      <c r="N14" s="214">
        <v>36.74</v>
      </c>
      <c r="O14" s="173">
        <v>34.32</v>
      </c>
      <c r="P14" s="202">
        <f t="shared" si="3"/>
        <v>-2.4200000000000017</v>
      </c>
      <c r="Q14" s="173">
        <v>34.299999999999997</v>
      </c>
      <c r="R14" s="173">
        <v>46.3</v>
      </c>
      <c r="S14" s="202">
        <f t="shared" si="4"/>
        <v>12</v>
      </c>
      <c r="T14" s="202">
        <f t="shared" si="5"/>
        <v>36.422000000000004</v>
      </c>
      <c r="U14" s="201">
        <f t="shared" si="6"/>
        <v>46.213999999999999</v>
      </c>
      <c r="V14" s="205">
        <f t="shared" si="7"/>
        <v>9.7919999999999945</v>
      </c>
      <c r="W14" s="206">
        <v>4</v>
      </c>
    </row>
    <row r="15" spans="1:23" ht="18.75">
      <c r="A15" s="181">
        <v>4</v>
      </c>
      <c r="B15" s="207">
        <v>46</v>
      </c>
      <c r="C15" s="207" t="s">
        <v>65</v>
      </c>
      <c r="D15" s="172">
        <v>6</v>
      </c>
      <c r="E15" s="173">
        <v>44</v>
      </c>
      <c r="F15" s="173">
        <v>51</v>
      </c>
      <c r="G15" s="173">
        <f t="shared" si="0"/>
        <v>7</v>
      </c>
      <c r="H15" s="173">
        <v>31</v>
      </c>
      <c r="I15" s="173">
        <v>50.33</v>
      </c>
      <c r="J15" s="202">
        <f t="shared" si="1"/>
        <v>19.329999999999998</v>
      </c>
      <c r="K15" s="173">
        <v>20</v>
      </c>
      <c r="L15" s="173">
        <v>25.42</v>
      </c>
      <c r="M15" s="202">
        <f t="shared" si="2"/>
        <v>5.4200000000000017</v>
      </c>
      <c r="N15" s="214">
        <v>22.5</v>
      </c>
      <c r="O15" s="173">
        <v>32.5</v>
      </c>
      <c r="P15" s="202">
        <f t="shared" si="3"/>
        <v>10</v>
      </c>
      <c r="Q15" s="173">
        <v>37</v>
      </c>
      <c r="R15" s="173">
        <v>43.25</v>
      </c>
      <c r="S15" s="202">
        <f t="shared" si="4"/>
        <v>6.25</v>
      </c>
      <c r="T15" s="202">
        <f t="shared" si="5"/>
        <v>30.9</v>
      </c>
      <c r="U15" s="201">
        <f t="shared" si="6"/>
        <v>40.5</v>
      </c>
      <c r="V15" s="205">
        <f t="shared" si="7"/>
        <v>9.6000000000000014</v>
      </c>
      <c r="W15" s="206">
        <v>5</v>
      </c>
    </row>
    <row r="16" spans="1:23" ht="18.75">
      <c r="A16" s="181">
        <v>1</v>
      </c>
      <c r="B16" s="199">
        <v>27</v>
      </c>
      <c r="C16" s="207" t="s">
        <v>138</v>
      </c>
      <c r="D16" s="172">
        <v>9</v>
      </c>
      <c r="E16" s="201">
        <v>46.120000000000005</v>
      </c>
      <c r="F16" s="173">
        <v>49.554444444444442</v>
      </c>
      <c r="G16" s="173">
        <f t="shared" si="0"/>
        <v>3.4344444444444377</v>
      </c>
      <c r="H16" s="201">
        <v>40.482500000000002</v>
      </c>
      <c r="I16" s="173">
        <v>59.776666666666671</v>
      </c>
      <c r="J16" s="202">
        <f t="shared" si="1"/>
        <v>19.294166666666669</v>
      </c>
      <c r="K16" s="201">
        <v>36.375</v>
      </c>
      <c r="L16" s="173">
        <v>45.833333333333336</v>
      </c>
      <c r="M16" s="202">
        <f t="shared" si="2"/>
        <v>9.4583333333333357</v>
      </c>
      <c r="N16" s="215">
        <v>51.594999999999999</v>
      </c>
      <c r="O16" s="173">
        <v>49.443333333333335</v>
      </c>
      <c r="P16" s="202">
        <f t="shared" si="3"/>
        <v>-2.1516666666666637</v>
      </c>
      <c r="Q16" s="201">
        <v>38.47</v>
      </c>
      <c r="R16" s="173">
        <v>53.276666666666671</v>
      </c>
      <c r="S16" s="202">
        <f t="shared" si="4"/>
        <v>14.806666666666672</v>
      </c>
      <c r="T16" s="202">
        <f t="shared" si="5"/>
        <v>42.608499999999999</v>
      </c>
      <c r="U16" s="201">
        <f t="shared" si="6"/>
        <v>51.576888888888888</v>
      </c>
      <c r="V16" s="205">
        <f t="shared" si="7"/>
        <v>8.9683888888888887</v>
      </c>
      <c r="W16" s="206">
        <v>4</v>
      </c>
    </row>
    <row r="17" spans="1:23" ht="18.75">
      <c r="A17" s="181">
        <v>3</v>
      </c>
      <c r="B17" s="199">
        <v>12</v>
      </c>
      <c r="C17" s="207" t="s">
        <v>25</v>
      </c>
      <c r="D17" s="172">
        <v>13</v>
      </c>
      <c r="E17" s="173">
        <v>43.38</v>
      </c>
      <c r="F17" s="173">
        <v>45.54</v>
      </c>
      <c r="G17" s="173">
        <f t="shared" si="0"/>
        <v>2.1599999999999966</v>
      </c>
      <c r="H17" s="173">
        <v>29.54</v>
      </c>
      <c r="I17" s="173">
        <v>52.15</v>
      </c>
      <c r="J17" s="202">
        <f t="shared" si="1"/>
        <v>22.61</v>
      </c>
      <c r="K17" s="173">
        <v>28.65</v>
      </c>
      <c r="L17" s="173">
        <v>34.229999999999997</v>
      </c>
      <c r="M17" s="202">
        <f t="shared" si="2"/>
        <v>5.5799999999999983</v>
      </c>
      <c r="N17" s="214">
        <v>31.54</v>
      </c>
      <c r="O17" s="173">
        <v>33.85</v>
      </c>
      <c r="P17" s="202">
        <f t="shared" si="3"/>
        <v>2.3100000000000023</v>
      </c>
      <c r="Q17" s="173">
        <v>31.85</v>
      </c>
      <c r="R17" s="173">
        <v>42.15</v>
      </c>
      <c r="S17" s="202">
        <f t="shared" si="4"/>
        <v>10.299999999999997</v>
      </c>
      <c r="T17" s="202">
        <f t="shared" si="5"/>
        <v>32.991999999999997</v>
      </c>
      <c r="U17" s="201">
        <f t="shared" si="6"/>
        <v>41.583999999999996</v>
      </c>
      <c r="V17" s="205">
        <f t="shared" si="7"/>
        <v>8.5919999999999987</v>
      </c>
      <c r="W17" s="206">
        <v>5</v>
      </c>
    </row>
    <row r="18" spans="1:23" ht="18.75">
      <c r="A18" s="181">
        <v>5</v>
      </c>
      <c r="B18" s="199">
        <v>43</v>
      </c>
      <c r="C18" s="207" t="s">
        <v>62</v>
      </c>
      <c r="D18" s="172">
        <v>12</v>
      </c>
      <c r="E18" s="173">
        <v>38.799999999999997</v>
      </c>
      <c r="F18" s="173">
        <v>46.5</v>
      </c>
      <c r="G18" s="173">
        <f t="shared" si="0"/>
        <v>7.7000000000000028</v>
      </c>
      <c r="H18" s="173">
        <v>30.8</v>
      </c>
      <c r="I18" s="173">
        <v>49</v>
      </c>
      <c r="J18" s="202">
        <f t="shared" si="1"/>
        <v>18.2</v>
      </c>
      <c r="K18" s="173">
        <v>29</v>
      </c>
      <c r="L18" s="173">
        <v>32.29</v>
      </c>
      <c r="M18" s="202">
        <f t="shared" si="2"/>
        <v>3.2899999999999991</v>
      </c>
      <c r="N18" s="214">
        <v>31</v>
      </c>
      <c r="O18" s="173">
        <v>32.5</v>
      </c>
      <c r="P18" s="202">
        <f t="shared" si="3"/>
        <v>1.5</v>
      </c>
      <c r="Q18" s="173">
        <v>31.1</v>
      </c>
      <c r="R18" s="173">
        <v>43.29</v>
      </c>
      <c r="S18" s="202">
        <f t="shared" si="4"/>
        <v>12.189999999999998</v>
      </c>
      <c r="T18" s="202">
        <f t="shared" si="5"/>
        <v>32.14</v>
      </c>
      <c r="U18" s="201">
        <f t="shared" si="6"/>
        <v>40.715999999999994</v>
      </c>
      <c r="V18" s="205">
        <f t="shared" si="7"/>
        <v>8.5759999999999934</v>
      </c>
      <c r="W18" s="206">
        <v>5</v>
      </c>
    </row>
    <row r="19" spans="1:23" ht="18.75">
      <c r="A19" s="181">
        <v>3</v>
      </c>
      <c r="B19" s="199">
        <v>16</v>
      </c>
      <c r="C19" s="207" t="s">
        <v>30</v>
      </c>
      <c r="D19" s="172">
        <v>14</v>
      </c>
      <c r="E19" s="173">
        <v>37.5</v>
      </c>
      <c r="F19" s="173">
        <v>42.86</v>
      </c>
      <c r="G19" s="173">
        <f t="shared" si="0"/>
        <v>5.3599999999999994</v>
      </c>
      <c r="H19" s="173">
        <v>27.6</v>
      </c>
      <c r="I19" s="173">
        <v>50</v>
      </c>
      <c r="J19" s="202">
        <f t="shared" si="1"/>
        <v>22.4</v>
      </c>
      <c r="K19" s="173">
        <v>27.13</v>
      </c>
      <c r="L19" s="173">
        <v>26.43</v>
      </c>
      <c r="M19" s="202">
        <f t="shared" si="2"/>
        <v>-0.69999999999999929</v>
      </c>
      <c r="N19" s="214">
        <v>26.75</v>
      </c>
      <c r="O19" s="173">
        <v>31.79</v>
      </c>
      <c r="P19" s="202">
        <f t="shared" si="3"/>
        <v>5.0399999999999991</v>
      </c>
      <c r="Q19" s="173">
        <v>26.95</v>
      </c>
      <c r="R19" s="173">
        <v>36.39</v>
      </c>
      <c r="S19" s="202">
        <f t="shared" si="4"/>
        <v>9.4400000000000013</v>
      </c>
      <c r="T19" s="202">
        <f t="shared" si="5"/>
        <v>29.185999999999996</v>
      </c>
      <c r="U19" s="201">
        <f t="shared" si="6"/>
        <v>37.493999999999993</v>
      </c>
      <c r="V19" s="205">
        <f t="shared" si="7"/>
        <v>8.3079999999999963</v>
      </c>
      <c r="W19" s="206">
        <v>4</v>
      </c>
    </row>
    <row r="20" spans="1:23" ht="18.75">
      <c r="A20" s="181">
        <v>5</v>
      </c>
      <c r="B20" s="199">
        <v>17</v>
      </c>
      <c r="C20" s="207" t="s">
        <v>32</v>
      </c>
      <c r="D20" s="172">
        <v>4</v>
      </c>
      <c r="E20" s="173">
        <v>41.86</v>
      </c>
      <c r="F20" s="173">
        <v>45.5</v>
      </c>
      <c r="G20" s="173">
        <f t="shared" si="0"/>
        <v>3.6400000000000006</v>
      </c>
      <c r="H20" s="173">
        <v>35.14</v>
      </c>
      <c r="I20" s="173">
        <v>49</v>
      </c>
      <c r="J20" s="202">
        <f t="shared" si="1"/>
        <v>13.86</v>
      </c>
      <c r="K20" s="173">
        <v>29.11</v>
      </c>
      <c r="L20" s="173">
        <v>40.630000000000003</v>
      </c>
      <c r="M20" s="202">
        <f t="shared" si="2"/>
        <v>11.520000000000003</v>
      </c>
      <c r="N20" s="214">
        <v>40.71</v>
      </c>
      <c r="O20" s="173">
        <v>43.75</v>
      </c>
      <c r="P20" s="202">
        <f t="shared" si="3"/>
        <v>3.0399999999999991</v>
      </c>
      <c r="Q20" s="173">
        <v>32.14</v>
      </c>
      <c r="R20" s="173">
        <v>39.880000000000003</v>
      </c>
      <c r="S20" s="202">
        <f t="shared" si="4"/>
        <v>7.740000000000002</v>
      </c>
      <c r="T20" s="202">
        <f t="shared" si="5"/>
        <v>35.791999999999994</v>
      </c>
      <c r="U20" s="201">
        <f t="shared" si="6"/>
        <v>43.751999999999995</v>
      </c>
      <c r="V20" s="205">
        <f t="shared" si="7"/>
        <v>7.9600000000000009</v>
      </c>
      <c r="W20" s="206">
        <v>5</v>
      </c>
    </row>
    <row r="21" spans="1:23" ht="18.75">
      <c r="A21" s="181">
        <v>6</v>
      </c>
      <c r="B21" s="199">
        <v>98</v>
      </c>
      <c r="C21" s="207" t="s">
        <v>135</v>
      </c>
      <c r="D21" s="172">
        <v>17</v>
      </c>
      <c r="E21" s="201">
        <v>47.99666666666667</v>
      </c>
      <c r="F21" s="173">
        <v>48.467058823529413</v>
      </c>
      <c r="G21" s="173">
        <f t="shared" si="0"/>
        <v>0.4703921568627436</v>
      </c>
      <c r="H21" s="201">
        <v>38.380000000000003</v>
      </c>
      <c r="I21" s="173">
        <v>58.702352941176471</v>
      </c>
      <c r="J21" s="202">
        <f t="shared" si="1"/>
        <v>20.322352941176469</v>
      </c>
      <c r="K21" s="201">
        <v>28.913333333333338</v>
      </c>
      <c r="L21" s="173">
        <v>36.032941176470587</v>
      </c>
      <c r="M21" s="202">
        <f t="shared" si="2"/>
        <v>7.1196078431372491</v>
      </c>
      <c r="N21" s="215">
        <v>36.616666666666667</v>
      </c>
      <c r="O21" s="173">
        <v>36.174117647058829</v>
      </c>
      <c r="P21" s="202">
        <f t="shared" si="3"/>
        <v>-0.44254901960783855</v>
      </c>
      <c r="Q21" s="201">
        <v>32.143333333333338</v>
      </c>
      <c r="R21" s="173">
        <v>43.79529411764706</v>
      </c>
      <c r="S21" s="202">
        <f t="shared" si="4"/>
        <v>11.651960784313722</v>
      </c>
      <c r="T21" s="202">
        <f t="shared" si="5"/>
        <v>36.81</v>
      </c>
      <c r="U21" s="201">
        <f t="shared" si="6"/>
        <v>44.634352941176473</v>
      </c>
      <c r="V21" s="205">
        <f t="shared" si="7"/>
        <v>7.8243529411764712</v>
      </c>
      <c r="W21" s="206">
        <v>4</v>
      </c>
    </row>
    <row r="22" spans="1:23" ht="18.75">
      <c r="A22" s="181">
        <v>2</v>
      </c>
      <c r="B22" s="207">
        <v>23</v>
      </c>
      <c r="C22" s="207" t="s">
        <v>37</v>
      </c>
      <c r="D22" s="172">
        <v>3</v>
      </c>
      <c r="E22" s="173">
        <v>48.15</v>
      </c>
      <c r="F22" s="173">
        <v>44.67</v>
      </c>
      <c r="G22" s="173">
        <f t="shared" si="0"/>
        <v>-3.4799999999999969</v>
      </c>
      <c r="H22" s="173">
        <v>38.31</v>
      </c>
      <c r="I22" s="173">
        <v>46.67</v>
      </c>
      <c r="J22" s="202">
        <f t="shared" si="1"/>
        <v>8.36</v>
      </c>
      <c r="K22" s="173">
        <v>26.54</v>
      </c>
      <c r="L22" s="173">
        <v>33.33</v>
      </c>
      <c r="M22" s="202">
        <f t="shared" si="2"/>
        <v>6.7899999999999991</v>
      </c>
      <c r="N22" s="214">
        <v>37.31</v>
      </c>
      <c r="O22" s="173">
        <v>53.33</v>
      </c>
      <c r="P22" s="202">
        <f t="shared" si="3"/>
        <v>16.019999999999996</v>
      </c>
      <c r="Q22" s="173">
        <v>35.54</v>
      </c>
      <c r="R22" s="173">
        <v>46.33</v>
      </c>
      <c r="S22" s="202">
        <f t="shared" si="4"/>
        <v>10.79</v>
      </c>
      <c r="T22" s="202">
        <f t="shared" si="5"/>
        <v>37.17</v>
      </c>
      <c r="U22" s="201">
        <f t="shared" si="6"/>
        <v>44.866</v>
      </c>
      <c r="V22" s="205">
        <f t="shared" si="7"/>
        <v>7.695999999999998</v>
      </c>
      <c r="W22" s="206">
        <v>4</v>
      </c>
    </row>
    <row r="23" spans="1:23" ht="18.75">
      <c r="A23" s="181">
        <v>2</v>
      </c>
      <c r="B23" s="199">
        <v>51</v>
      </c>
      <c r="C23" s="207" t="s">
        <v>71</v>
      </c>
      <c r="D23" s="172">
        <v>11</v>
      </c>
      <c r="E23" s="173">
        <v>38.555</v>
      </c>
      <c r="F23" s="173">
        <v>48.542727272727276</v>
      </c>
      <c r="G23" s="173">
        <f t="shared" si="0"/>
        <v>9.9877272727272768</v>
      </c>
      <c r="H23" s="173">
        <v>37.15392857142858</v>
      </c>
      <c r="I23" s="173">
        <v>54.366363636363637</v>
      </c>
      <c r="J23" s="202">
        <f t="shared" si="1"/>
        <v>17.212435064935057</v>
      </c>
      <c r="K23" s="173">
        <v>28.04</v>
      </c>
      <c r="L23" s="173">
        <v>27.5</v>
      </c>
      <c r="M23" s="202">
        <f t="shared" si="2"/>
        <v>-0.53999999999999915</v>
      </c>
      <c r="N23" s="214">
        <v>30.689999999999998</v>
      </c>
      <c r="O23" s="173">
        <v>30.452727272727273</v>
      </c>
      <c r="P23" s="202">
        <f t="shared" si="3"/>
        <v>-0.23727272727272464</v>
      </c>
      <c r="Q23" s="173">
        <v>34.519999999999996</v>
      </c>
      <c r="R23" s="173">
        <v>46.55</v>
      </c>
      <c r="S23" s="202">
        <f t="shared" si="4"/>
        <v>12.030000000000001</v>
      </c>
      <c r="T23" s="202">
        <f t="shared" si="5"/>
        <v>33.791785714285709</v>
      </c>
      <c r="U23" s="201">
        <f t="shared" si="6"/>
        <v>41.482363636363644</v>
      </c>
      <c r="V23" s="205">
        <f t="shared" si="7"/>
        <v>7.6905779220779351</v>
      </c>
      <c r="W23" s="206">
        <v>3</v>
      </c>
    </row>
    <row r="24" spans="1:23" ht="18.75">
      <c r="A24" s="181">
        <v>2</v>
      </c>
      <c r="B24" s="199">
        <v>56</v>
      </c>
      <c r="C24" s="207" t="s">
        <v>75</v>
      </c>
      <c r="D24" s="172">
        <v>3</v>
      </c>
      <c r="E24" s="173">
        <v>44.25</v>
      </c>
      <c r="F24" s="173">
        <v>45.33</v>
      </c>
      <c r="G24" s="173">
        <f t="shared" si="0"/>
        <v>1.0799999999999983</v>
      </c>
      <c r="H24" s="173">
        <v>35.75</v>
      </c>
      <c r="I24" s="173">
        <v>52.67</v>
      </c>
      <c r="J24" s="202">
        <f t="shared" si="1"/>
        <v>16.920000000000002</v>
      </c>
      <c r="K24" s="173">
        <v>35.94</v>
      </c>
      <c r="L24" s="173">
        <v>44.17</v>
      </c>
      <c r="M24" s="202">
        <f t="shared" si="2"/>
        <v>8.230000000000004</v>
      </c>
      <c r="N24" s="214">
        <v>29.38</v>
      </c>
      <c r="O24" s="173">
        <v>26.67</v>
      </c>
      <c r="P24" s="202">
        <f t="shared" si="3"/>
        <v>-2.7099999999999973</v>
      </c>
      <c r="Q24" s="173">
        <v>29.31</v>
      </c>
      <c r="R24" s="173">
        <v>44.17</v>
      </c>
      <c r="S24" s="202">
        <f t="shared" si="4"/>
        <v>14.860000000000003</v>
      </c>
      <c r="T24" s="202">
        <f t="shared" si="5"/>
        <v>34.926000000000002</v>
      </c>
      <c r="U24" s="201">
        <f t="shared" si="6"/>
        <v>42.602000000000011</v>
      </c>
      <c r="V24" s="205">
        <f t="shared" si="7"/>
        <v>7.676000000000009</v>
      </c>
      <c r="W24" s="206">
        <v>4</v>
      </c>
    </row>
    <row r="25" spans="1:23" ht="18.75">
      <c r="A25" s="181">
        <v>5</v>
      </c>
      <c r="B25" s="199">
        <v>4</v>
      </c>
      <c r="C25" s="207" t="s">
        <v>18</v>
      </c>
      <c r="D25" s="172">
        <v>13</v>
      </c>
      <c r="E25" s="173">
        <v>49.67</v>
      </c>
      <c r="F25" s="173">
        <v>49.38</v>
      </c>
      <c r="G25" s="173">
        <f t="shared" si="0"/>
        <v>-0.28999999999999915</v>
      </c>
      <c r="H25" s="173">
        <v>43</v>
      </c>
      <c r="I25" s="173">
        <v>60.62</v>
      </c>
      <c r="J25" s="202">
        <f t="shared" si="1"/>
        <v>17.619999999999997</v>
      </c>
      <c r="K25" s="173">
        <v>36.46</v>
      </c>
      <c r="L25" s="173">
        <v>41.35</v>
      </c>
      <c r="M25" s="202">
        <f t="shared" si="2"/>
        <v>4.8900000000000006</v>
      </c>
      <c r="N25" s="214">
        <v>42.92</v>
      </c>
      <c r="O25" s="173">
        <v>46.54</v>
      </c>
      <c r="P25" s="202">
        <f t="shared" si="3"/>
        <v>3.6199999999999974</v>
      </c>
      <c r="Q25" s="173">
        <v>36.630000000000003</v>
      </c>
      <c r="R25" s="173">
        <v>48.31</v>
      </c>
      <c r="S25" s="202">
        <f t="shared" si="4"/>
        <v>11.68</v>
      </c>
      <c r="T25" s="202">
        <f t="shared" si="5"/>
        <v>41.736000000000004</v>
      </c>
      <c r="U25" s="201">
        <f t="shared" si="6"/>
        <v>49.239999999999995</v>
      </c>
      <c r="V25" s="205">
        <f t="shared" si="7"/>
        <v>7.5039999999999907</v>
      </c>
      <c r="W25" s="206">
        <v>4</v>
      </c>
    </row>
    <row r="26" spans="1:23" ht="18.75">
      <c r="A26" s="181">
        <v>4</v>
      </c>
      <c r="B26" s="199">
        <v>30</v>
      </c>
      <c r="C26" s="207" t="s">
        <v>47</v>
      </c>
      <c r="D26" s="172">
        <v>22</v>
      </c>
      <c r="E26" s="173">
        <v>43</v>
      </c>
      <c r="F26" s="173">
        <v>48.82</v>
      </c>
      <c r="G26" s="173">
        <f t="shared" si="0"/>
        <v>5.82</v>
      </c>
      <c r="H26" s="173">
        <v>37.67</v>
      </c>
      <c r="I26" s="173">
        <v>51.82</v>
      </c>
      <c r="J26" s="202">
        <f t="shared" si="1"/>
        <v>14.149999999999999</v>
      </c>
      <c r="K26" s="173">
        <v>31.08</v>
      </c>
      <c r="L26" s="173">
        <v>41.82</v>
      </c>
      <c r="M26" s="202">
        <f t="shared" si="2"/>
        <v>10.740000000000002</v>
      </c>
      <c r="N26" s="214">
        <v>43.33</v>
      </c>
      <c r="O26" s="173">
        <v>41.36</v>
      </c>
      <c r="P26" s="202">
        <f t="shared" si="3"/>
        <v>-1.9699999999999989</v>
      </c>
      <c r="Q26" s="173">
        <v>43.98</v>
      </c>
      <c r="R26" s="173">
        <v>51.43</v>
      </c>
      <c r="S26" s="202">
        <f t="shared" si="4"/>
        <v>7.4500000000000028</v>
      </c>
      <c r="T26" s="202">
        <f t="shared" si="5"/>
        <v>39.811999999999998</v>
      </c>
      <c r="U26" s="201">
        <f t="shared" si="6"/>
        <v>47.05</v>
      </c>
      <c r="V26" s="205">
        <f t="shared" si="7"/>
        <v>7.2379999999999995</v>
      </c>
      <c r="W26" s="206">
        <v>4</v>
      </c>
    </row>
    <row r="27" spans="1:23" ht="18.75">
      <c r="A27" s="181">
        <v>3</v>
      </c>
      <c r="B27" s="199">
        <v>13</v>
      </c>
      <c r="C27" s="207" t="s">
        <v>141</v>
      </c>
      <c r="D27" s="172">
        <v>20</v>
      </c>
      <c r="E27" s="201">
        <v>46.564999999999998</v>
      </c>
      <c r="F27" s="173">
        <v>44.799500000000002</v>
      </c>
      <c r="G27" s="173">
        <f t="shared" si="0"/>
        <v>-1.7654999999999959</v>
      </c>
      <c r="H27" s="201">
        <v>32.284999999999997</v>
      </c>
      <c r="I27" s="173">
        <v>53.3035</v>
      </c>
      <c r="J27" s="202">
        <f t="shared" si="1"/>
        <v>21.018500000000003</v>
      </c>
      <c r="K27" s="201">
        <v>24.045000000000002</v>
      </c>
      <c r="L27" s="173">
        <v>31.999500000000001</v>
      </c>
      <c r="M27" s="202">
        <f t="shared" si="2"/>
        <v>7.9544999999999995</v>
      </c>
      <c r="N27" s="215">
        <v>36.835000000000001</v>
      </c>
      <c r="O27" s="173">
        <v>37.996500000000005</v>
      </c>
      <c r="P27" s="202">
        <f t="shared" si="3"/>
        <v>1.1615000000000038</v>
      </c>
      <c r="Q27" s="201">
        <v>39.965000000000003</v>
      </c>
      <c r="R27" s="173">
        <v>47.499499999999998</v>
      </c>
      <c r="S27" s="202">
        <f t="shared" si="4"/>
        <v>7.5344999999999942</v>
      </c>
      <c r="T27" s="202">
        <f t="shared" si="5"/>
        <v>35.939</v>
      </c>
      <c r="U27" s="201">
        <f t="shared" si="6"/>
        <v>43.119700000000002</v>
      </c>
      <c r="V27" s="205">
        <f t="shared" si="7"/>
        <v>7.1807000000000016</v>
      </c>
      <c r="W27" s="206">
        <v>4</v>
      </c>
    </row>
    <row r="28" spans="1:23" ht="18.75">
      <c r="A28" s="181">
        <v>1</v>
      </c>
      <c r="B28" s="199">
        <v>90</v>
      </c>
      <c r="C28" s="207" t="s">
        <v>111</v>
      </c>
      <c r="D28" s="172">
        <v>20</v>
      </c>
      <c r="E28" s="173">
        <v>45.86</v>
      </c>
      <c r="F28" s="173">
        <v>51.6</v>
      </c>
      <c r="G28" s="173">
        <f t="shared" si="0"/>
        <v>5.740000000000002</v>
      </c>
      <c r="H28" s="173">
        <v>38</v>
      </c>
      <c r="I28" s="173">
        <v>54.4</v>
      </c>
      <c r="J28" s="202">
        <f t="shared" si="1"/>
        <v>16.399999999999999</v>
      </c>
      <c r="K28" s="173">
        <v>31.07</v>
      </c>
      <c r="L28" s="173">
        <v>35.25</v>
      </c>
      <c r="M28" s="202">
        <f t="shared" si="2"/>
        <v>4.18</v>
      </c>
      <c r="N28" s="214">
        <v>40</v>
      </c>
      <c r="O28" s="173">
        <v>40.5</v>
      </c>
      <c r="P28" s="202">
        <f t="shared" si="3"/>
        <v>0.5</v>
      </c>
      <c r="Q28" s="173">
        <v>43.89</v>
      </c>
      <c r="R28" s="173">
        <v>52.83</v>
      </c>
      <c r="S28" s="202">
        <f t="shared" si="4"/>
        <v>8.9399999999999977</v>
      </c>
      <c r="T28" s="202">
        <f t="shared" si="5"/>
        <v>39.763999999999996</v>
      </c>
      <c r="U28" s="201">
        <f t="shared" si="6"/>
        <v>46.915999999999997</v>
      </c>
      <c r="V28" s="205">
        <f t="shared" si="7"/>
        <v>7.152000000000001</v>
      </c>
      <c r="W28" s="206">
        <v>5</v>
      </c>
    </row>
    <row r="29" spans="1:23" ht="18.75">
      <c r="A29" s="181">
        <v>1</v>
      </c>
      <c r="B29" s="207">
        <v>25</v>
      </c>
      <c r="C29" s="207" t="s">
        <v>39</v>
      </c>
      <c r="D29" s="172">
        <v>6</v>
      </c>
      <c r="E29" s="173">
        <v>45.8</v>
      </c>
      <c r="F29" s="173">
        <v>44</v>
      </c>
      <c r="G29" s="173">
        <f t="shared" si="0"/>
        <v>-1.7999999999999972</v>
      </c>
      <c r="H29" s="173">
        <v>38.4</v>
      </c>
      <c r="I29" s="173">
        <v>59.33</v>
      </c>
      <c r="J29" s="202">
        <f t="shared" si="1"/>
        <v>20.93</v>
      </c>
      <c r="K29" s="173">
        <v>34</v>
      </c>
      <c r="L29" s="173">
        <v>36.25</v>
      </c>
      <c r="M29" s="202">
        <f t="shared" si="2"/>
        <v>2.25</v>
      </c>
      <c r="N29" s="214">
        <v>38</v>
      </c>
      <c r="O29" s="173">
        <v>43.33</v>
      </c>
      <c r="P29" s="202">
        <f t="shared" si="3"/>
        <v>5.3299999999999983</v>
      </c>
      <c r="Q29" s="173">
        <v>43.45</v>
      </c>
      <c r="R29" s="173">
        <v>51.92</v>
      </c>
      <c r="S29" s="202">
        <f t="shared" si="4"/>
        <v>8.4699999999999989</v>
      </c>
      <c r="T29" s="202">
        <f t="shared" si="5"/>
        <v>39.929999999999993</v>
      </c>
      <c r="U29" s="201">
        <f t="shared" si="6"/>
        <v>46.965999999999994</v>
      </c>
      <c r="V29" s="205">
        <f t="shared" si="7"/>
        <v>7.0360000000000014</v>
      </c>
      <c r="W29" s="206">
        <v>4</v>
      </c>
    </row>
    <row r="30" spans="1:23" ht="18.75">
      <c r="A30" s="181">
        <v>2</v>
      </c>
      <c r="B30" s="199">
        <v>14</v>
      </c>
      <c r="C30" s="207" t="s">
        <v>27</v>
      </c>
      <c r="D30" s="172">
        <v>31</v>
      </c>
      <c r="E30" s="173">
        <v>37.18</v>
      </c>
      <c r="F30" s="173">
        <v>46.58</v>
      </c>
      <c r="G30" s="173">
        <f t="shared" si="0"/>
        <v>9.3999999999999986</v>
      </c>
      <c r="H30" s="173">
        <v>32.29</v>
      </c>
      <c r="I30" s="173">
        <v>46.39</v>
      </c>
      <c r="J30" s="202">
        <f t="shared" si="1"/>
        <v>14.100000000000001</v>
      </c>
      <c r="K30" s="173">
        <v>23.46</v>
      </c>
      <c r="L30" s="173">
        <v>26.21</v>
      </c>
      <c r="M30" s="202">
        <f t="shared" si="2"/>
        <v>2.75</v>
      </c>
      <c r="N30" s="214">
        <v>32.79</v>
      </c>
      <c r="O30" s="173">
        <v>33.06</v>
      </c>
      <c r="P30" s="202">
        <f t="shared" si="3"/>
        <v>0.27000000000000313</v>
      </c>
      <c r="Q30" s="173">
        <v>29.28</v>
      </c>
      <c r="R30" s="173">
        <v>36.729999999999997</v>
      </c>
      <c r="S30" s="202">
        <f t="shared" si="4"/>
        <v>7.4499999999999957</v>
      </c>
      <c r="T30" s="202">
        <f t="shared" si="5"/>
        <v>31</v>
      </c>
      <c r="U30" s="201">
        <f t="shared" si="6"/>
        <v>37.793999999999997</v>
      </c>
      <c r="V30" s="205">
        <f t="shared" si="7"/>
        <v>6.7939999999999969</v>
      </c>
      <c r="W30" s="206">
        <v>5</v>
      </c>
    </row>
    <row r="31" spans="1:23" ht="18.75">
      <c r="A31" s="181">
        <v>1</v>
      </c>
      <c r="B31" s="199">
        <v>38</v>
      </c>
      <c r="C31" s="207" t="s">
        <v>56</v>
      </c>
      <c r="D31" s="172">
        <v>14</v>
      </c>
      <c r="E31" s="173">
        <v>51.25</v>
      </c>
      <c r="F31" s="173">
        <v>50</v>
      </c>
      <c r="G31" s="173">
        <f t="shared" si="0"/>
        <v>-1.25</v>
      </c>
      <c r="H31" s="173">
        <v>37.5</v>
      </c>
      <c r="I31" s="173">
        <v>53.43</v>
      </c>
      <c r="J31" s="202">
        <f t="shared" si="1"/>
        <v>15.93</v>
      </c>
      <c r="K31" s="173">
        <v>29.38</v>
      </c>
      <c r="L31" s="173">
        <v>28.75</v>
      </c>
      <c r="M31" s="202">
        <f t="shared" si="2"/>
        <v>-0.62999999999999901</v>
      </c>
      <c r="N31" s="214">
        <v>45.63</v>
      </c>
      <c r="O31" s="173">
        <v>45.71</v>
      </c>
      <c r="P31" s="202">
        <f t="shared" si="3"/>
        <v>7.9999999999998295E-2</v>
      </c>
      <c r="Q31" s="173">
        <v>33.56</v>
      </c>
      <c r="R31" s="173">
        <v>52.89</v>
      </c>
      <c r="S31" s="202">
        <f t="shared" si="4"/>
        <v>19.329999999999998</v>
      </c>
      <c r="T31" s="202">
        <f t="shared" si="5"/>
        <v>39.463999999999999</v>
      </c>
      <c r="U31" s="201">
        <f t="shared" si="6"/>
        <v>46.156000000000006</v>
      </c>
      <c r="V31" s="205">
        <f t="shared" si="7"/>
        <v>6.6920000000000073</v>
      </c>
      <c r="W31" s="206">
        <v>3</v>
      </c>
    </row>
    <row r="32" spans="1:23" ht="18.75">
      <c r="A32" s="181">
        <v>4</v>
      </c>
      <c r="B32" s="199">
        <v>73</v>
      </c>
      <c r="C32" s="207" t="s">
        <v>93</v>
      </c>
      <c r="D32" s="172">
        <v>8</v>
      </c>
      <c r="E32" s="173">
        <v>41.8</v>
      </c>
      <c r="F32" s="173">
        <v>48.5</v>
      </c>
      <c r="G32" s="173">
        <f t="shared" si="0"/>
        <v>6.7000000000000028</v>
      </c>
      <c r="H32" s="173">
        <v>41.2</v>
      </c>
      <c r="I32" s="173">
        <v>46.75</v>
      </c>
      <c r="J32" s="202">
        <f t="shared" si="1"/>
        <v>5.5499999999999972</v>
      </c>
      <c r="K32" s="173">
        <v>30.25</v>
      </c>
      <c r="L32" s="173">
        <v>38.75</v>
      </c>
      <c r="M32" s="202">
        <f t="shared" si="2"/>
        <v>8.5</v>
      </c>
      <c r="N32" s="214">
        <v>48</v>
      </c>
      <c r="O32" s="173">
        <v>60.63</v>
      </c>
      <c r="P32" s="202">
        <f t="shared" si="3"/>
        <v>12.630000000000003</v>
      </c>
      <c r="Q32" s="173">
        <v>41</v>
      </c>
      <c r="R32" s="173">
        <v>40.75</v>
      </c>
      <c r="S32" s="202">
        <f t="shared" si="4"/>
        <v>-0.25</v>
      </c>
      <c r="T32" s="202">
        <f t="shared" si="5"/>
        <v>40.450000000000003</v>
      </c>
      <c r="U32" s="201">
        <f t="shared" si="6"/>
        <v>47.076000000000001</v>
      </c>
      <c r="V32" s="205">
        <f t="shared" si="7"/>
        <v>6.6259999999999977</v>
      </c>
      <c r="W32" s="206">
        <v>4</v>
      </c>
    </row>
    <row r="33" spans="1:23" ht="18.75">
      <c r="A33" s="181">
        <v>2</v>
      </c>
      <c r="B33" s="199">
        <v>99</v>
      </c>
      <c r="C33" s="207" t="s">
        <v>119</v>
      </c>
      <c r="D33" s="172">
        <v>16</v>
      </c>
      <c r="E33" s="173">
        <v>45.04</v>
      </c>
      <c r="F33" s="173">
        <v>45.75</v>
      </c>
      <c r="G33" s="173">
        <f t="shared" si="0"/>
        <v>0.71000000000000085</v>
      </c>
      <c r="H33" s="173">
        <v>39.630000000000003</v>
      </c>
      <c r="I33" s="173">
        <v>58.25</v>
      </c>
      <c r="J33" s="202">
        <f t="shared" si="1"/>
        <v>18.619999999999997</v>
      </c>
      <c r="K33" s="173">
        <v>29.26</v>
      </c>
      <c r="L33" s="173">
        <v>36.880000000000003</v>
      </c>
      <c r="M33" s="202">
        <f t="shared" si="2"/>
        <v>7.620000000000001</v>
      </c>
      <c r="N33" s="214">
        <v>45</v>
      </c>
      <c r="O33" s="173">
        <v>44.06</v>
      </c>
      <c r="P33" s="202">
        <f t="shared" si="3"/>
        <v>-0.93999999999999773</v>
      </c>
      <c r="Q33" s="173">
        <v>41.17</v>
      </c>
      <c r="R33" s="173">
        <v>48.22</v>
      </c>
      <c r="S33" s="202">
        <f t="shared" si="4"/>
        <v>7.0499999999999972</v>
      </c>
      <c r="T33" s="202">
        <f t="shared" si="5"/>
        <v>40.020000000000003</v>
      </c>
      <c r="U33" s="201">
        <f t="shared" si="6"/>
        <v>46.631999999999998</v>
      </c>
      <c r="V33" s="205">
        <f t="shared" si="7"/>
        <v>6.6119999999999948</v>
      </c>
      <c r="W33" s="206">
        <v>4</v>
      </c>
    </row>
    <row r="34" spans="1:23" ht="18.75">
      <c r="A34" s="181">
        <v>5</v>
      </c>
      <c r="B34" s="199">
        <v>3</v>
      </c>
      <c r="C34" s="207" t="s">
        <v>17</v>
      </c>
      <c r="D34" s="172">
        <v>12</v>
      </c>
      <c r="E34" s="173">
        <v>53.23</v>
      </c>
      <c r="F34" s="173">
        <v>50.83</v>
      </c>
      <c r="G34" s="173">
        <f t="shared" si="0"/>
        <v>-2.3999999999999986</v>
      </c>
      <c r="H34" s="173">
        <v>40</v>
      </c>
      <c r="I34" s="173">
        <v>56.67</v>
      </c>
      <c r="J34" s="202">
        <f t="shared" si="1"/>
        <v>16.670000000000002</v>
      </c>
      <c r="K34" s="173">
        <v>29.62</v>
      </c>
      <c r="L34" s="173">
        <v>31.25</v>
      </c>
      <c r="M34" s="202">
        <f t="shared" si="2"/>
        <v>1.629999999999999</v>
      </c>
      <c r="N34" s="214">
        <v>40.380000000000003</v>
      </c>
      <c r="O34" s="173">
        <v>53.33</v>
      </c>
      <c r="P34" s="202">
        <f t="shared" si="3"/>
        <v>12.949999999999996</v>
      </c>
      <c r="Q34" s="173">
        <v>37.96</v>
      </c>
      <c r="R34" s="173">
        <v>41.92</v>
      </c>
      <c r="S34" s="202">
        <f t="shared" si="4"/>
        <v>3.9600000000000009</v>
      </c>
      <c r="T34" s="202">
        <f t="shared" si="5"/>
        <v>40.238</v>
      </c>
      <c r="U34" s="201">
        <f t="shared" si="6"/>
        <v>46.8</v>
      </c>
      <c r="V34" s="205">
        <f t="shared" si="7"/>
        <v>6.5619999999999976</v>
      </c>
      <c r="W34" s="206">
        <v>4</v>
      </c>
    </row>
    <row r="35" spans="1:23" ht="18.75">
      <c r="A35" s="181">
        <v>1</v>
      </c>
      <c r="B35" s="199">
        <v>81</v>
      </c>
      <c r="C35" s="207" t="s">
        <v>102</v>
      </c>
      <c r="D35" s="172">
        <v>15</v>
      </c>
      <c r="E35" s="173">
        <v>46</v>
      </c>
      <c r="F35" s="173">
        <v>45.33</v>
      </c>
      <c r="G35" s="173">
        <f t="shared" si="0"/>
        <v>-0.67000000000000171</v>
      </c>
      <c r="H35" s="173">
        <v>39.159999999999997</v>
      </c>
      <c r="I35" s="173">
        <v>53.33</v>
      </c>
      <c r="J35" s="202">
        <f t="shared" si="1"/>
        <v>14.170000000000002</v>
      </c>
      <c r="K35" s="173">
        <v>35</v>
      </c>
      <c r="L35" s="173">
        <v>46.5</v>
      </c>
      <c r="M35" s="202">
        <f t="shared" si="2"/>
        <v>11.5</v>
      </c>
      <c r="N35" s="214">
        <v>39.47</v>
      </c>
      <c r="O35" s="173">
        <v>37</v>
      </c>
      <c r="P35" s="202">
        <f t="shared" si="3"/>
        <v>-2.4699999999999989</v>
      </c>
      <c r="Q35" s="173">
        <v>39.47</v>
      </c>
      <c r="R35" s="173">
        <v>48.53</v>
      </c>
      <c r="S35" s="202">
        <f t="shared" si="4"/>
        <v>9.0600000000000023</v>
      </c>
      <c r="T35" s="202">
        <f t="shared" si="5"/>
        <v>39.82</v>
      </c>
      <c r="U35" s="201">
        <f t="shared" si="6"/>
        <v>46.137999999999998</v>
      </c>
      <c r="V35" s="205">
        <f t="shared" si="7"/>
        <v>6.3179999999999978</v>
      </c>
      <c r="W35" s="206">
        <v>3</v>
      </c>
    </row>
    <row r="36" spans="1:23" ht="18.75">
      <c r="A36" s="181">
        <v>5</v>
      </c>
      <c r="B36" s="207">
        <v>42</v>
      </c>
      <c r="C36" s="207" t="s">
        <v>61</v>
      </c>
      <c r="D36" s="172">
        <v>11</v>
      </c>
      <c r="E36" s="173">
        <v>52.67</v>
      </c>
      <c r="F36" s="173">
        <v>50.18</v>
      </c>
      <c r="G36" s="173">
        <f t="shared" si="0"/>
        <v>-2.490000000000002</v>
      </c>
      <c r="H36" s="173">
        <v>39.11</v>
      </c>
      <c r="I36" s="173">
        <v>61.27</v>
      </c>
      <c r="J36" s="202">
        <f t="shared" si="1"/>
        <v>22.160000000000004</v>
      </c>
      <c r="K36" s="173">
        <v>34.72</v>
      </c>
      <c r="L36" s="173">
        <v>46.14</v>
      </c>
      <c r="M36" s="202">
        <f t="shared" si="2"/>
        <v>11.420000000000002</v>
      </c>
      <c r="N36" s="214">
        <v>42.78</v>
      </c>
      <c r="O36" s="173">
        <v>39.549999999999997</v>
      </c>
      <c r="P36" s="202">
        <f t="shared" si="3"/>
        <v>-3.230000000000004</v>
      </c>
      <c r="Q36" s="173">
        <v>44.67</v>
      </c>
      <c r="R36" s="173">
        <v>47.73</v>
      </c>
      <c r="S36" s="202">
        <f t="shared" si="4"/>
        <v>3.0599999999999952</v>
      </c>
      <c r="T36" s="202">
        <f t="shared" si="5"/>
        <v>42.79</v>
      </c>
      <c r="U36" s="201">
        <f t="shared" si="6"/>
        <v>48.973999999999997</v>
      </c>
      <c r="V36" s="205">
        <f t="shared" si="7"/>
        <v>6.1839999999999975</v>
      </c>
      <c r="W36" s="206">
        <v>3</v>
      </c>
    </row>
    <row r="37" spans="1:23" ht="18.75">
      <c r="A37" s="181">
        <v>1</v>
      </c>
      <c r="B37" s="199">
        <v>65</v>
      </c>
      <c r="C37" s="207" t="s">
        <v>85</v>
      </c>
      <c r="D37" s="172">
        <v>10</v>
      </c>
      <c r="E37" s="173">
        <v>46.1</v>
      </c>
      <c r="F37" s="173">
        <v>45</v>
      </c>
      <c r="G37" s="173">
        <f t="shared" si="0"/>
        <v>-1.1000000000000014</v>
      </c>
      <c r="H37" s="173">
        <v>36.86</v>
      </c>
      <c r="I37" s="173">
        <v>51.4</v>
      </c>
      <c r="J37" s="202">
        <f t="shared" si="1"/>
        <v>14.54</v>
      </c>
      <c r="K37" s="173">
        <v>31.67</v>
      </c>
      <c r="L37" s="173">
        <v>31.75</v>
      </c>
      <c r="M37" s="202">
        <f t="shared" si="2"/>
        <v>7.9999999999998295E-2</v>
      </c>
      <c r="N37" s="214">
        <v>38.57</v>
      </c>
      <c r="O37" s="173">
        <v>45.5</v>
      </c>
      <c r="P37" s="202">
        <f t="shared" si="3"/>
        <v>6.93</v>
      </c>
      <c r="Q37" s="173">
        <v>33.549999999999997</v>
      </c>
      <c r="R37" s="173">
        <v>43.9</v>
      </c>
      <c r="S37" s="202">
        <f t="shared" si="4"/>
        <v>10.350000000000001</v>
      </c>
      <c r="T37" s="202">
        <f t="shared" si="5"/>
        <v>37.35</v>
      </c>
      <c r="U37" s="201">
        <f t="shared" si="6"/>
        <v>43.510000000000005</v>
      </c>
      <c r="V37" s="205">
        <f t="shared" si="7"/>
        <v>6.1600000000000037</v>
      </c>
      <c r="W37" s="206">
        <v>4</v>
      </c>
    </row>
    <row r="38" spans="1:23" ht="18.75">
      <c r="A38" s="181">
        <v>5</v>
      </c>
      <c r="B38" s="199">
        <v>75</v>
      </c>
      <c r="C38" s="207" t="s">
        <v>95</v>
      </c>
      <c r="D38" s="172">
        <v>9</v>
      </c>
      <c r="E38" s="173">
        <v>49.67</v>
      </c>
      <c r="F38" s="173">
        <v>52.67</v>
      </c>
      <c r="G38" s="173">
        <f t="shared" ref="G38:G69" si="8">F38-E38</f>
        <v>3</v>
      </c>
      <c r="H38" s="173">
        <v>45.17</v>
      </c>
      <c r="I38" s="173">
        <v>63.78</v>
      </c>
      <c r="J38" s="202">
        <f t="shared" ref="J38:J69" si="9">I38-H38</f>
        <v>18.61</v>
      </c>
      <c r="K38" s="173">
        <v>35.83</v>
      </c>
      <c r="L38" s="173">
        <v>40.83</v>
      </c>
      <c r="M38" s="202">
        <f t="shared" ref="M38:M69" si="10">L38-K38</f>
        <v>5</v>
      </c>
      <c r="N38" s="214">
        <v>50.42</v>
      </c>
      <c r="O38" s="173">
        <v>40</v>
      </c>
      <c r="P38" s="202">
        <f t="shared" ref="P38:P69" si="11">O38-N38</f>
        <v>-10.420000000000002</v>
      </c>
      <c r="Q38" s="173">
        <v>40.83</v>
      </c>
      <c r="R38" s="173">
        <v>54.44</v>
      </c>
      <c r="S38" s="202">
        <f t="shared" ref="S38:S69" si="12">R38-Q38</f>
        <v>13.61</v>
      </c>
      <c r="T38" s="202">
        <f t="shared" ref="T38:T69" si="13">(E38+H38+K38+N38+Q38)/5</f>
        <v>44.384</v>
      </c>
      <c r="U38" s="201">
        <f t="shared" ref="U38:U69" si="14">(F38+I38+L38+O38+R38)/5</f>
        <v>50.344000000000001</v>
      </c>
      <c r="V38" s="205">
        <f t="shared" ref="V38:V69" si="15">U38-T38</f>
        <v>5.9600000000000009</v>
      </c>
      <c r="W38" s="206">
        <v>4</v>
      </c>
    </row>
    <row r="39" spans="1:23" ht="18.75">
      <c r="A39" s="181">
        <v>1</v>
      </c>
      <c r="B39" s="199">
        <v>26</v>
      </c>
      <c r="C39" s="207" t="s">
        <v>139</v>
      </c>
      <c r="D39" s="172">
        <v>20</v>
      </c>
      <c r="E39" s="201">
        <v>44.876666666666665</v>
      </c>
      <c r="F39" s="173">
        <v>45.3</v>
      </c>
      <c r="G39" s="173">
        <f t="shared" si="8"/>
        <v>0.42333333333333201</v>
      </c>
      <c r="H39" s="201">
        <v>36.765000000000001</v>
      </c>
      <c r="I39" s="173">
        <v>54.2</v>
      </c>
      <c r="J39" s="202">
        <f t="shared" si="9"/>
        <v>17.435000000000002</v>
      </c>
      <c r="K39" s="201">
        <v>30.716666666666665</v>
      </c>
      <c r="L39" s="173">
        <v>31.88</v>
      </c>
      <c r="M39" s="202">
        <f t="shared" si="10"/>
        <v>1.163333333333334</v>
      </c>
      <c r="N39" s="215">
        <v>44.151666666666664</v>
      </c>
      <c r="O39" s="173">
        <v>42.5</v>
      </c>
      <c r="P39" s="202">
        <f t="shared" si="11"/>
        <v>-1.6516666666666637</v>
      </c>
      <c r="Q39" s="201">
        <v>35.541666666666664</v>
      </c>
      <c r="R39" s="173">
        <v>47.13</v>
      </c>
      <c r="S39" s="202">
        <f t="shared" si="12"/>
        <v>11.588333333333338</v>
      </c>
      <c r="T39" s="202">
        <f t="shared" si="13"/>
        <v>38.410333333333327</v>
      </c>
      <c r="U39" s="201">
        <f t="shared" si="14"/>
        <v>44.201999999999998</v>
      </c>
      <c r="V39" s="205">
        <f t="shared" si="15"/>
        <v>5.7916666666666714</v>
      </c>
      <c r="W39" s="206">
        <v>4</v>
      </c>
    </row>
    <row r="40" spans="1:23" ht="18.75">
      <c r="A40" s="181">
        <v>5</v>
      </c>
      <c r="B40" s="199">
        <v>33</v>
      </c>
      <c r="C40" s="207" t="s">
        <v>51</v>
      </c>
      <c r="D40" s="172">
        <v>8</v>
      </c>
      <c r="E40" s="173">
        <v>55.78</v>
      </c>
      <c r="F40" s="173">
        <v>49.75</v>
      </c>
      <c r="G40" s="173">
        <f t="shared" si="8"/>
        <v>-6.0300000000000011</v>
      </c>
      <c r="H40" s="173">
        <v>38</v>
      </c>
      <c r="I40" s="173">
        <v>58</v>
      </c>
      <c r="J40" s="202">
        <f t="shared" si="9"/>
        <v>20</v>
      </c>
      <c r="K40" s="173">
        <v>28.61</v>
      </c>
      <c r="L40" s="173">
        <v>40.94</v>
      </c>
      <c r="M40" s="202">
        <f t="shared" si="10"/>
        <v>12.329999999999998</v>
      </c>
      <c r="N40" s="214">
        <v>41.11</v>
      </c>
      <c r="O40" s="173">
        <v>35.630000000000003</v>
      </c>
      <c r="P40" s="202">
        <f t="shared" si="11"/>
        <v>-5.4799999999999969</v>
      </c>
      <c r="Q40" s="173">
        <v>38.39</v>
      </c>
      <c r="R40" s="173">
        <v>46.38</v>
      </c>
      <c r="S40" s="202">
        <f t="shared" si="12"/>
        <v>7.990000000000002</v>
      </c>
      <c r="T40" s="202">
        <f t="shared" si="13"/>
        <v>40.378</v>
      </c>
      <c r="U40" s="201">
        <f t="shared" si="14"/>
        <v>46.14</v>
      </c>
      <c r="V40" s="205">
        <f t="shared" si="15"/>
        <v>5.7620000000000005</v>
      </c>
      <c r="W40" s="206">
        <v>3</v>
      </c>
    </row>
    <row r="41" spans="1:23" ht="18.75">
      <c r="A41" s="181">
        <v>4</v>
      </c>
      <c r="B41" s="199">
        <v>39</v>
      </c>
      <c r="C41" s="207" t="s">
        <v>57</v>
      </c>
      <c r="D41" s="172">
        <v>5</v>
      </c>
      <c r="E41" s="173">
        <v>35.56</v>
      </c>
      <c r="F41" s="173">
        <v>37.6</v>
      </c>
      <c r="G41" s="173">
        <f t="shared" si="8"/>
        <v>2.0399999999999991</v>
      </c>
      <c r="H41" s="173">
        <v>32</v>
      </c>
      <c r="I41" s="173">
        <v>44</v>
      </c>
      <c r="J41" s="202">
        <f t="shared" si="9"/>
        <v>12</v>
      </c>
      <c r="K41" s="173">
        <v>31.39</v>
      </c>
      <c r="L41" s="173">
        <v>25</v>
      </c>
      <c r="M41" s="202">
        <f t="shared" si="10"/>
        <v>-6.3900000000000006</v>
      </c>
      <c r="N41" s="214">
        <v>30.56</v>
      </c>
      <c r="O41" s="173">
        <v>38</v>
      </c>
      <c r="P41" s="202">
        <f t="shared" si="11"/>
        <v>7.4400000000000013</v>
      </c>
      <c r="Q41" s="173">
        <v>25.5</v>
      </c>
      <c r="R41" s="173">
        <v>39</v>
      </c>
      <c r="S41" s="202">
        <f t="shared" si="12"/>
        <v>13.5</v>
      </c>
      <c r="T41" s="202">
        <f t="shared" si="13"/>
        <v>31.001999999999999</v>
      </c>
      <c r="U41" s="201">
        <f t="shared" si="14"/>
        <v>36.72</v>
      </c>
      <c r="V41" s="205">
        <f t="shared" si="15"/>
        <v>5.718</v>
      </c>
      <c r="W41" s="206">
        <v>4</v>
      </c>
    </row>
    <row r="42" spans="1:23" ht="18.75">
      <c r="A42" s="181">
        <v>5</v>
      </c>
      <c r="B42" s="199">
        <v>41</v>
      </c>
      <c r="C42" s="207" t="s">
        <v>60</v>
      </c>
      <c r="D42" s="172">
        <v>10</v>
      </c>
      <c r="E42" s="173">
        <v>54.33</v>
      </c>
      <c r="F42" s="173">
        <v>49.4</v>
      </c>
      <c r="G42" s="173">
        <f t="shared" si="8"/>
        <v>-4.93</v>
      </c>
      <c r="H42" s="173">
        <v>40</v>
      </c>
      <c r="I42" s="173">
        <v>63</v>
      </c>
      <c r="J42" s="202">
        <f t="shared" si="9"/>
        <v>23</v>
      </c>
      <c r="K42" s="173">
        <v>34.17</v>
      </c>
      <c r="L42" s="173">
        <v>42.25</v>
      </c>
      <c r="M42" s="202">
        <f t="shared" si="10"/>
        <v>8.0799999999999983</v>
      </c>
      <c r="N42" s="214">
        <v>63.33</v>
      </c>
      <c r="O42" s="173">
        <v>59.5</v>
      </c>
      <c r="P42" s="202">
        <f t="shared" si="11"/>
        <v>-3.8299999999999983</v>
      </c>
      <c r="Q42" s="173">
        <v>46.83</v>
      </c>
      <c r="R42" s="173">
        <v>51.95</v>
      </c>
      <c r="S42" s="202">
        <f t="shared" si="12"/>
        <v>5.1200000000000045</v>
      </c>
      <c r="T42" s="202">
        <f t="shared" si="13"/>
        <v>47.731999999999992</v>
      </c>
      <c r="U42" s="201">
        <f t="shared" si="14"/>
        <v>53.220000000000006</v>
      </c>
      <c r="V42" s="205">
        <f t="shared" si="15"/>
        <v>5.4880000000000138</v>
      </c>
      <c r="W42" s="206">
        <v>3</v>
      </c>
    </row>
    <row r="43" spans="1:23" ht="18.75">
      <c r="A43" s="181">
        <v>3</v>
      </c>
      <c r="B43" s="207">
        <v>11</v>
      </c>
      <c r="C43" s="207" t="s">
        <v>24</v>
      </c>
      <c r="D43" s="172">
        <v>28</v>
      </c>
      <c r="E43" s="173">
        <v>40.53</v>
      </c>
      <c r="F43" s="173">
        <v>43.71</v>
      </c>
      <c r="G43" s="173">
        <f t="shared" si="8"/>
        <v>3.1799999999999997</v>
      </c>
      <c r="H43" s="173">
        <v>35.26</v>
      </c>
      <c r="I43" s="173">
        <v>46.57</v>
      </c>
      <c r="J43" s="202">
        <f t="shared" si="9"/>
        <v>11.310000000000002</v>
      </c>
      <c r="K43" s="173">
        <v>29.74</v>
      </c>
      <c r="L43" s="173">
        <v>33.75</v>
      </c>
      <c r="M43" s="202">
        <f t="shared" si="10"/>
        <v>4.0100000000000016</v>
      </c>
      <c r="N43" s="214">
        <v>30.53</v>
      </c>
      <c r="O43" s="173">
        <v>35.18</v>
      </c>
      <c r="P43" s="202">
        <f t="shared" si="11"/>
        <v>4.6499999999999986</v>
      </c>
      <c r="Q43" s="173">
        <v>33.659999999999997</v>
      </c>
      <c r="R43" s="173">
        <v>37.729999999999997</v>
      </c>
      <c r="S43" s="202">
        <f t="shared" si="12"/>
        <v>4.07</v>
      </c>
      <c r="T43" s="202">
        <f t="shared" si="13"/>
        <v>33.944000000000003</v>
      </c>
      <c r="U43" s="201">
        <f t="shared" si="14"/>
        <v>39.387999999999998</v>
      </c>
      <c r="V43" s="205">
        <f t="shared" si="15"/>
        <v>5.4439999999999955</v>
      </c>
      <c r="W43" s="206">
        <v>5</v>
      </c>
    </row>
    <row r="44" spans="1:23" ht="18.75">
      <c r="A44" s="181">
        <v>5</v>
      </c>
      <c r="B44" s="199">
        <v>83</v>
      </c>
      <c r="C44" s="207" t="s">
        <v>104</v>
      </c>
      <c r="D44" s="172">
        <v>7</v>
      </c>
      <c r="E44" s="173">
        <v>52.75</v>
      </c>
      <c r="F44" s="173">
        <v>45.43</v>
      </c>
      <c r="G44" s="173">
        <f t="shared" si="8"/>
        <v>-7.32</v>
      </c>
      <c r="H44" s="173">
        <v>43.5</v>
      </c>
      <c r="I44" s="173">
        <v>55.71</v>
      </c>
      <c r="J44" s="202">
        <f t="shared" si="9"/>
        <v>12.21</v>
      </c>
      <c r="K44" s="173">
        <v>28.44</v>
      </c>
      <c r="L44" s="173">
        <v>37.86</v>
      </c>
      <c r="M44" s="202">
        <f t="shared" si="10"/>
        <v>9.4199999999999982</v>
      </c>
      <c r="N44" s="214">
        <v>40.630000000000003</v>
      </c>
      <c r="O44" s="173">
        <v>42.14</v>
      </c>
      <c r="P44" s="202">
        <f t="shared" si="11"/>
        <v>1.509999999999998</v>
      </c>
      <c r="Q44" s="173">
        <v>34.130000000000003</v>
      </c>
      <c r="R44" s="173">
        <v>45.29</v>
      </c>
      <c r="S44" s="202">
        <f t="shared" si="12"/>
        <v>11.159999999999997</v>
      </c>
      <c r="T44" s="202">
        <f t="shared" si="13"/>
        <v>39.89</v>
      </c>
      <c r="U44" s="201">
        <f t="shared" si="14"/>
        <v>45.285999999999994</v>
      </c>
      <c r="V44" s="205">
        <f t="shared" si="15"/>
        <v>5.3959999999999937</v>
      </c>
      <c r="W44" s="206">
        <v>4</v>
      </c>
    </row>
    <row r="45" spans="1:23" ht="18.75">
      <c r="A45" s="208">
        <v>4</v>
      </c>
      <c r="B45" s="199">
        <v>37</v>
      </c>
      <c r="C45" s="209" t="s">
        <v>55</v>
      </c>
      <c r="D45" s="208">
        <v>8</v>
      </c>
      <c r="E45" s="210">
        <v>38.75</v>
      </c>
      <c r="F45" s="173">
        <v>43.25</v>
      </c>
      <c r="G45" s="173">
        <f t="shared" si="8"/>
        <v>4.5</v>
      </c>
      <c r="H45" s="210">
        <v>31.75</v>
      </c>
      <c r="I45" s="173">
        <v>46.5</v>
      </c>
      <c r="J45" s="202">
        <f t="shared" si="9"/>
        <v>14.75</v>
      </c>
      <c r="K45" s="210">
        <v>26.88</v>
      </c>
      <c r="L45" s="173">
        <v>33.44</v>
      </c>
      <c r="M45" s="202">
        <f t="shared" si="10"/>
        <v>6.5599999999999987</v>
      </c>
      <c r="N45" s="216">
        <v>41.88</v>
      </c>
      <c r="O45" s="173">
        <v>28.75</v>
      </c>
      <c r="P45" s="202">
        <f t="shared" si="11"/>
        <v>-13.130000000000003</v>
      </c>
      <c r="Q45" s="210">
        <v>27.31</v>
      </c>
      <c r="R45" s="173">
        <v>39.630000000000003</v>
      </c>
      <c r="S45" s="202">
        <f t="shared" si="12"/>
        <v>12.320000000000004</v>
      </c>
      <c r="T45" s="202">
        <f t="shared" si="13"/>
        <v>33.314</v>
      </c>
      <c r="U45" s="201">
        <f t="shared" si="14"/>
        <v>38.314</v>
      </c>
      <c r="V45" s="205">
        <f t="shared" si="15"/>
        <v>5</v>
      </c>
      <c r="W45" s="206">
        <v>4</v>
      </c>
    </row>
    <row r="46" spans="1:23" ht="18.75">
      <c r="A46" s="181">
        <v>2</v>
      </c>
      <c r="B46" s="199">
        <v>69</v>
      </c>
      <c r="C46" s="207" t="s">
        <v>89</v>
      </c>
      <c r="D46" s="172">
        <v>11</v>
      </c>
      <c r="E46" s="201">
        <v>42.57</v>
      </c>
      <c r="F46" s="173">
        <v>40</v>
      </c>
      <c r="G46" s="173">
        <f t="shared" si="8"/>
        <v>-2.5700000000000003</v>
      </c>
      <c r="H46" s="201">
        <v>31</v>
      </c>
      <c r="I46" s="173">
        <v>48.91</v>
      </c>
      <c r="J46" s="202">
        <f t="shared" si="9"/>
        <v>17.909999999999997</v>
      </c>
      <c r="K46" s="201">
        <v>34.644999999999996</v>
      </c>
      <c r="L46" s="173">
        <v>29.32</v>
      </c>
      <c r="M46" s="202">
        <f t="shared" si="10"/>
        <v>-5.3249999999999957</v>
      </c>
      <c r="N46" s="215">
        <v>26.785</v>
      </c>
      <c r="O46" s="173">
        <v>35.909999999999997</v>
      </c>
      <c r="P46" s="202">
        <f t="shared" si="11"/>
        <v>9.1249999999999964</v>
      </c>
      <c r="Q46" s="201">
        <v>31.785</v>
      </c>
      <c r="R46" s="173">
        <v>37.5</v>
      </c>
      <c r="S46" s="202">
        <f t="shared" si="12"/>
        <v>5.7149999999999999</v>
      </c>
      <c r="T46" s="202">
        <f t="shared" si="13"/>
        <v>33.356999999999999</v>
      </c>
      <c r="U46" s="201">
        <f t="shared" si="14"/>
        <v>38.327999999999996</v>
      </c>
      <c r="V46" s="205">
        <f t="shared" si="15"/>
        <v>4.9709999999999965</v>
      </c>
      <c r="W46" s="206">
        <v>3</v>
      </c>
    </row>
    <row r="47" spans="1:23" ht="18.75">
      <c r="A47" s="181">
        <v>2</v>
      </c>
      <c r="B47" s="199">
        <v>58</v>
      </c>
      <c r="C47" s="207" t="s">
        <v>77</v>
      </c>
      <c r="D47" s="172">
        <v>6</v>
      </c>
      <c r="E47" s="173">
        <v>48.17</v>
      </c>
      <c r="F47" s="173">
        <v>47</v>
      </c>
      <c r="G47" s="173">
        <f t="shared" si="8"/>
        <v>-1.1700000000000017</v>
      </c>
      <c r="H47" s="173">
        <v>34.5</v>
      </c>
      <c r="I47" s="173">
        <v>46.33</v>
      </c>
      <c r="J47" s="202">
        <f t="shared" si="9"/>
        <v>11.829999999999998</v>
      </c>
      <c r="K47" s="173">
        <v>30.42</v>
      </c>
      <c r="L47" s="173">
        <v>37.5</v>
      </c>
      <c r="M47" s="202">
        <f t="shared" si="10"/>
        <v>7.0799999999999983</v>
      </c>
      <c r="N47" s="214">
        <v>37.5</v>
      </c>
      <c r="O47" s="173">
        <v>38.33</v>
      </c>
      <c r="P47" s="202">
        <f t="shared" si="11"/>
        <v>0.82999999999999829</v>
      </c>
      <c r="Q47" s="173">
        <v>31.83</v>
      </c>
      <c r="R47" s="173">
        <v>37.92</v>
      </c>
      <c r="S47" s="202">
        <f t="shared" si="12"/>
        <v>6.0900000000000034</v>
      </c>
      <c r="T47" s="202">
        <f t="shared" si="13"/>
        <v>36.484000000000002</v>
      </c>
      <c r="U47" s="201">
        <f t="shared" si="14"/>
        <v>41.415999999999997</v>
      </c>
      <c r="V47" s="205">
        <f t="shared" si="15"/>
        <v>4.9319999999999951</v>
      </c>
      <c r="W47" s="206">
        <v>4</v>
      </c>
    </row>
    <row r="48" spans="1:23" ht="18.75">
      <c r="A48" s="181">
        <v>1</v>
      </c>
      <c r="B48" s="199">
        <v>21</v>
      </c>
      <c r="C48" s="207" t="s">
        <v>140</v>
      </c>
      <c r="D48" s="172">
        <v>25</v>
      </c>
      <c r="E48" s="201">
        <v>43.176666666666669</v>
      </c>
      <c r="F48" s="173">
        <v>46.881999999999998</v>
      </c>
      <c r="G48" s="173">
        <f t="shared" si="8"/>
        <v>3.7053333333333285</v>
      </c>
      <c r="H48" s="201">
        <v>38.033333333333331</v>
      </c>
      <c r="I48" s="173">
        <v>49.122000000000007</v>
      </c>
      <c r="J48" s="202">
        <f t="shared" si="9"/>
        <v>11.088666666666676</v>
      </c>
      <c r="K48" s="201">
        <v>30.156666666666666</v>
      </c>
      <c r="L48" s="173">
        <v>29.701999999999998</v>
      </c>
      <c r="M48" s="202">
        <f t="shared" si="10"/>
        <v>-0.45466666666666811</v>
      </c>
      <c r="N48" s="215">
        <v>48.52</v>
      </c>
      <c r="O48" s="173">
        <v>43.597999999999992</v>
      </c>
      <c r="P48" s="202">
        <f t="shared" si="11"/>
        <v>-4.9220000000000113</v>
      </c>
      <c r="Q48" s="201">
        <v>31.78</v>
      </c>
      <c r="R48" s="173">
        <v>47.02</v>
      </c>
      <c r="S48" s="202">
        <f t="shared" si="12"/>
        <v>15.240000000000002</v>
      </c>
      <c r="T48" s="202">
        <f t="shared" si="13"/>
        <v>38.333333333333336</v>
      </c>
      <c r="U48" s="201">
        <f t="shared" si="14"/>
        <v>43.264800000000001</v>
      </c>
      <c r="V48" s="205">
        <f t="shared" si="15"/>
        <v>4.9314666666666653</v>
      </c>
      <c r="W48" s="206">
        <v>3</v>
      </c>
    </row>
    <row r="49" spans="1:23" ht="18.75">
      <c r="A49" s="181">
        <v>3</v>
      </c>
      <c r="B49" s="199">
        <v>68</v>
      </c>
      <c r="C49" s="207" t="s">
        <v>88</v>
      </c>
      <c r="D49" s="172">
        <v>4</v>
      </c>
      <c r="E49" s="173">
        <v>42</v>
      </c>
      <c r="F49" s="173">
        <v>42</v>
      </c>
      <c r="G49" s="173">
        <f t="shared" si="8"/>
        <v>0</v>
      </c>
      <c r="H49" s="173">
        <v>32.67</v>
      </c>
      <c r="I49" s="173">
        <v>55</v>
      </c>
      <c r="J49" s="202">
        <f t="shared" si="9"/>
        <v>22.33</v>
      </c>
      <c r="K49" s="173">
        <v>27.08</v>
      </c>
      <c r="L49" s="173">
        <v>35</v>
      </c>
      <c r="M49" s="202">
        <f t="shared" si="10"/>
        <v>7.9200000000000017</v>
      </c>
      <c r="N49" s="214">
        <v>43.33</v>
      </c>
      <c r="O49" s="173">
        <v>38.75</v>
      </c>
      <c r="P49" s="202">
        <f t="shared" si="11"/>
        <v>-4.5799999999999983</v>
      </c>
      <c r="Q49" s="173">
        <v>44.58</v>
      </c>
      <c r="R49" s="173">
        <v>42.88</v>
      </c>
      <c r="S49" s="202">
        <f t="shared" si="12"/>
        <v>-1.6999999999999957</v>
      </c>
      <c r="T49" s="202">
        <f t="shared" si="13"/>
        <v>37.931999999999995</v>
      </c>
      <c r="U49" s="201">
        <f t="shared" si="14"/>
        <v>42.725999999999999</v>
      </c>
      <c r="V49" s="205">
        <f t="shared" si="15"/>
        <v>4.794000000000004</v>
      </c>
      <c r="W49" s="206">
        <v>3</v>
      </c>
    </row>
    <row r="50" spans="1:23" ht="18.75">
      <c r="A50" s="181">
        <v>4</v>
      </c>
      <c r="B50" s="207">
        <v>48</v>
      </c>
      <c r="C50" s="207" t="s">
        <v>137</v>
      </c>
      <c r="D50" s="172">
        <v>4</v>
      </c>
      <c r="E50" s="201">
        <v>48</v>
      </c>
      <c r="F50" s="173">
        <v>48.5</v>
      </c>
      <c r="G50" s="173">
        <f t="shared" si="8"/>
        <v>0.5</v>
      </c>
      <c r="H50" s="201">
        <v>37.5</v>
      </c>
      <c r="I50" s="173">
        <v>55</v>
      </c>
      <c r="J50" s="202">
        <f t="shared" si="9"/>
        <v>17.5</v>
      </c>
      <c r="K50" s="201">
        <v>27.5</v>
      </c>
      <c r="L50" s="173">
        <v>36.25</v>
      </c>
      <c r="M50" s="202">
        <f t="shared" si="10"/>
        <v>8.75</v>
      </c>
      <c r="N50" s="215">
        <v>55.625</v>
      </c>
      <c r="O50" s="173">
        <v>45</v>
      </c>
      <c r="P50" s="202">
        <f t="shared" si="11"/>
        <v>-10.625</v>
      </c>
      <c r="Q50" s="201">
        <v>48.25</v>
      </c>
      <c r="R50" s="173">
        <v>55.38</v>
      </c>
      <c r="S50" s="202">
        <f t="shared" si="12"/>
        <v>7.1300000000000026</v>
      </c>
      <c r="T50" s="202">
        <f t="shared" si="13"/>
        <v>43.375</v>
      </c>
      <c r="U50" s="201">
        <f t="shared" si="14"/>
        <v>48.025999999999996</v>
      </c>
      <c r="V50" s="205">
        <f t="shared" si="15"/>
        <v>4.6509999999999962</v>
      </c>
      <c r="W50" s="206">
        <v>4</v>
      </c>
    </row>
    <row r="51" spans="1:23" ht="18.75">
      <c r="A51" s="181">
        <v>5</v>
      </c>
      <c r="B51" s="199">
        <v>44</v>
      </c>
      <c r="C51" s="207" t="s">
        <v>63</v>
      </c>
      <c r="D51" s="172">
        <v>10</v>
      </c>
      <c r="E51" s="173">
        <v>54</v>
      </c>
      <c r="F51" s="173">
        <v>49.2</v>
      </c>
      <c r="G51" s="173">
        <f t="shared" si="8"/>
        <v>-4.7999999999999972</v>
      </c>
      <c r="H51" s="173">
        <v>40.5</v>
      </c>
      <c r="I51" s="173">
        <v>58</v>
      </c>
      <c r="J51" s="202">
        <f t="shared" si="9"/>
        <v>17.5</v>
      </c>
      <c r="K51" s="173">
        <v>34.69</v>
      </c>
      <c r="L51" s="173">
        <v>44.25</v>
      </c>
      <c r="M51" s="202">
        <f t="shared" si="10"/>
        <v>9.5600000000000023</v>
      </c>
      <c r="N51" s="214">
        <v>43.75</v>
      </c>
      <c r="O51" s="173">
        <v>47.5</v>
      </c>
      <c r="P51" s="202">
        <f t="shared" si="11"/>
        <v>3.75</v>
      </c>
      <c r="Q51" s="173">
        <v>49.13</v>
      </c>
      <c r="R51" s="173">
        <v>44.35</v>
      </c>
      <c r="S51" s="202">
        <f t="shared" si="12"/>
        <v>-4.7800000000000011</v>
      </c>
      <c r="T51" s="202">
        <f t="shared" si="13"/>
        <v>44.414000000000001</v>
      </c>
      <c r="U51" s="201">
        <f t="shared" si="14"/>
        <v>48.66</v>
      </c>
      <c r="V51" s="205">
        <f t="shared" si="15"/>
        <v>4.2459999999999951</v>
      </c>
      <c r="W51" s="206">
        <v>3</v>
      </c>
    </row>
    <row r="52" spans="1:23" ht="18.75">
      <c r="A52" s="181">
        <v>5</v>
      </c>
      <c r="B52" s="199">
        <v>18</v>
      </c>
      <c r="C52" s="207" t="s">
        <v>31</v>
      </c>
      <c r="D52" s="172">
        <v>15</v>
      </c>
      <c r="E52" s="173">
        <v>52.45</v>
      </c>
      <c r="F52" s="173">
        <v>52.4</v>
      </c>
      <c r="G52" s="173">
        <f t="shared" si="8"/>
        <v>-5.0000000000004263E-2</v>
      </c>
      <c r="H52" s="173">
        <v>39.729999999999997</v>
      </c>
      <c r="I52" s="173">
        <v>55.73</v>
      </c>
      <c r="J52" s="202">
        <f t="shared" si="9"/>
        <v>16</v>
      </c>
      <c r="K52" s="173">
        <v>33.409999999999997</v>
      </c>
      <c r="L52" s="173">
        <v>33.33</v>
      </c>
      <c r="M52" s="202">
        <f t="shared" si="10"/>
        <v>-7.9999999999998295E-2</v>
      </c>
      <c r="N52" s="214">
        <v>62.95</v>
      </c>
      <c r="O52" s="173">
        <v>56.33</v>
      </c>
      <c r="P52" s="202">
        <f t="shared" si="11"/>
        <v>-6.6200000000000045</v>
      </c>
      <c r="Q52" s="173">
        <v>36.700000000000003</v>
      </c>
      <c r="R52" s="173">
        <v>47.57</v>
      </c>
      <c r="S52" s="202">
        <f t="shared" si="12"/>
        <v>10.869999999999997</v>
      </c>
      <c r="T52" s="202">
        <f t="shared" si="13"/>
        <v>45.048000000000002</v>
      </c>
      <c r="U52" s="201">
        <f t="shared" si="14"/>
        <v>49.071999999999989</v>
      </c>
      <c r="V52" s="205">
        <f t="shared" si="15"/>
        <v>4.0239999999999867</v>
      </c>
      <c r="W52" s="206">
        <v>2</v>
      </c>
    </row>
    <row r="53" spans="1:23" ht="18.75">
      <c r="A53" s="181">
        <v>5</v>
      </c>
      <c r="B53" s="199">
        <v>71</v>
      </c>
      <c r="C53" s="207" t="s">
        <v>91</v>
      </c>
      <c r="D53" s="172">
        <v>2</v>
      </c>
      <c r="E53" s="173">
        <v>50.5</v>
      </c>
      <c r="F53" s="173">
        <v>46</v>
      </c>
      <c r="G53" s="173">
        <f t="shared" si="8"/>
        <v>-4.5</v>
      </c>
      <c r="H53" s="173">
        <v>33</v>
      </c>
      <c r="I53" s="173">
        <v>46</v>
      </c>
      <c r="J53" s="202">
        <f t="shared" si="9"/>
        <v>13</v>
      </c>
      <c r="K53" s="173">
        <v>26.88</v>
      </c>
      <c r="L53" s="173">
        <v>36.25</v>
      </c>
      <c r="M53" s="202">
        <f t="shared" si="10"/>
        <v>9.370000000000001</v>
      </c>
      <c r="N53" s="214">
        <v>35</v>
      </c>
      <c r="O53" s="173">
        <v>40</v>
      </c>
      <c r="P53" s="202">
        <f t="shared" si="11"/>
        <v>5</v>
      </c>
      <c r="Q53" s="173">
        <v>39</v>
      </c>
      <c r="R53" s="173">
        <v>34.5</v>
      </c>
      <c r="S53" s="202">
        <f t="shared" si="12"/>
        <v>-4.5</v>
      </c>
      <c r="T53" s="202">
        <f t="shared" si="13"/>
        <v>36.875999999999998</v>
      </c>
      <c r="U53" s="201">
        <f t="shared" si="14"/>
        <v>40.549999999999997</v>
      </c>
      <c r="V53" s="205">
        <f t="shared" si="15"/>
        <v>3.6739999999999995</v>
      </c>
      <c r="W53" s="206">
        <v>3</v>
      </c>
    </row>
    <row r="54" spans="1:23" ht="18.75">
      <c r="A54" s="181">
        <v>2</v>
      </c>
      <c r="B54" s="199">
        <v>97</v>
      </c>
      <c r="C54" s="207" t="s">
        <v>117</v>
      </c>
      <c r="D54" s="172">
        <v>27</v>
      </c>
      <c r="E54" s="173">
        <v>54.05</v>
      </c>
      <c r="F54" s="173">
        <v>50.74</v>
      </c>
      <c r="G54" s="173">
        <f t="shared" si="8"/>
        <v>-3.3099999999999952</v>
      </c>
      <c r="H54" s="173">
        <v>45.15</v>
      </c>
      <c r="I54" s="173">
        <v>59.46</v>
      </c>
      <c r="J54" s="202">
        <f t="shared" si="9"/>
        <v>14.310000000000002</v>
      </c>
      <c r="K54" s="173">
        <v>42.24</v>
      </c>
      <c r="L54" s="173">
        <v>49.19</v>
      </c>
      <c r="M54" s="202">
        <f t="shared" si="10"/>
        <v>6.9499999999999957</v>
      </c>
      <c r="N54" s="214">
        <v>65.81</v>
      </c>
      <c r="O54" s="173">
        <v>56.56</v>
      </c>
      <c r="P54" s="202">
        <f t="shared" si="11"/>
        <v>-9.25</v>
      </c>
      <c r="Q54" s="173">
        <v>42.01</v>
      </c>
      <c r="R54" s="173">
        <v>50.81</v>
      </c>
      <c r="S54" s="202">
        <f t="shared" si="12"/>
        <v>8.8000000000000043</v>
      </c>
      <c r="T54" s="202">
        <f t="shared" si="13"/>
        <v>49.851999999999997</v>
      </c>
      <c r="U54" s="201">
        <f t="shared" si="14"/>
        <v>53.351999999999997</v>
      </c>
      <c r="V54" s="205">
        <f t="shared" si="15"/>
        <v>3.5</v>
      </c>
      <c r="W54" s="206">
        <v>3</v>
      </c>
    </row>
    <row r="55" spans="1:23" ht="18.75">
      <c r="A55" s="181">
        <v>4</v>
      </c>
      <c r="B55" s="199">
        <v>31</v>
      </c>
      <c r="C55" s="207" t="s">
        <v>48</v>
      </c>
      <c r="D55" s="172">
        <v>6</v>
      </c>
      <c r="E55" s="173">
        <v>47.85</v>
      </c>
      <c r="F55" s="173">
        <v>47.67</v>
      </c>
      <c r="G55" s="173">
        <f t="shared" si="8"/>
        <v>-0.17999999999999972</v>
      </c>
      <c r="H55" s="173">
        <v>33.229999999999997</v>
      </c>
      <c r="I55" s="173">
        <v>43.33</v>
      </c>
      <c r="J55" s="202">
        <f t="shared" si="9"/>
        <v>10.100000000000001</v>
      </c>
      <c r="K55" s="173">
        <v>32.31</v>
      </c>
      <c r="L55" s="173">
        <v>37.08</v>
      </c>
      <c r="M55" s="202">
        <f t="shared" si="10"/>
        <v>4.769999999999996</v>
      </c>
      <c r="N55" s="214">
        <v>48.46</v>
      </c>
      <c r="O55" s="173">
        <v>41.67</v>
      </c>
      <c r="P55" s="202">
        <f t="shared" si="11"/>
        <v>-6.7899999999999991</v>
      </c>
      <c r="Q55" s="173">
        <v>36.04</v>
      </c>
      <c r="R55" s="173">
        <v>45.42</v>
      </c>
      <c r="S55" s="202">
        <f t="shared" si="12"/>
        <v>9.3800000000000026</v>
      </c>
      <c r="T55" s="202">
        <f t="shared" si="13"/>
        <v>39.577999999999996</v>
      </c>
      <c r="U55" s="201">
        <f t="shared" si="14"/>
        <v>43.034000000000006</v>
      </c>
      <c r="V55" s="205">
        <f t="shared" si="15"/>
        <v>3.4560000000000102</v>
      </c>
      <c r="W55" s="206">
        <v>3</v>
      </c>
    </row>
    <row r="56" spans="1:23" ht="18.75">
      <c r="A56" s="181">
        <v>5</v>
      </c>
      <c r="B56" s="199">
        <v>1</v>
      </c>
      <c r="C56" s="207" t="s">
        <v>15</v>
      </c>
      <c r="D56" s="172">
        <v>7</v>
      </c>
      <c r="E56" s="173">
        <v>32.31</v>
      </c>
      <c r="F56" s="173">
        <v>34</v>
      </c>
      <c r="G56" s="173">
        <f t="shared" si="8"/>
        <v>1.6899999999999977</v>
      </c>
      <c r="H56" s="173">
        <v>28.46</v>
      </c>
      <c r="I56" s="173">
        <v>35.43</v>
      </c>
      <c r="J56" s="202">
        <f t="shared" si="9"/>
        <v>6.9699999999999989</v>
      </c>
      <c r="K56" s="173">
        <v>23.08</v>
      </c>
      <c r="L56" s="173">
        <v>20.71</v>
      </c>
      <c r="M56" s="202">
        <f t="shared" si="10"/>
        <v>-2.3699999999999974</v>
      </c>
      <c r="N56" s="214">
        <v>20.77</v>
      </c>
      <c r="O56" s="173">
        <v>29.29</v>
      </c>
      <c r="P56" s="202">
        <f t="shared" si="11"/>
        <v>8.52</v>
      </c>
      <c r="Q56" s="173">
        <v>30.65</v>
      </c>
      <c r="R56" s="173">
        <v>33.07</v>
      </c>
      <c r="S56" s="202">
        <f t="shared" si="12"/>
        <v>2.4200000000000017</v>
      </c>
      <c r="T56" s="202">
        <f t="shared" si="13"/>
        <v>27.053999999999995</v>
      </c>
      <c r="U56" s="201">
        <f t="shared" si="14"/>
        <v>30.5</v>
      </c>
      <c r="V56" s="205">
        <f t="shared" si="15"/>
        <v>3.4460000000000051</v>
      </c>
      <c r="W56" s="206">
        <v>4</v>
      </c>
    </row>
    <row r="57" spans="1:23" ht="18.75">
      <c r="A57" s="181">
        <v>5</v>
      </c>
      <c r="B57" s="207">
        <v>100</v>
      </c>
      <c r="C57" s="207" t="s">
        <v>120</v>
      </c>
      <c r="D57" s="172">
        <v>15</v>
      </c>
      <c r="E57" s="173">
        <v>50.53</v>
      </c>
      <c r="F57" s="173">
        <v>48.93</v>
      </c>
      <c r="G57" s="173">
        <f t="shared" si="8"/>
        <v>-1.6000000000000014</v>
      </c>
      <c r="H57" s="173">
        <v>42.53</v>
      </c>
      <c r="I57" s="173">
        <v>52.13</v>
      </c>
      <c r="J57" s="202">
        <f t="shared" si="9"/>
        <v>9.6000000000000014</v>
      </c>
      <c r="K57" s="173">
        <v>29.5</v>
      </c>
      <c r="L57" s="173">
        <v>31.5</v>
      </c>
      <c r="M57" s="202">
        <f t="shared" si="10"/>
        <v>2</v>
      </c>
      <c r="N57" s="214">
        <v>40</v>
      </c>
      <c r="O57" s="173">
        <v>38.33</v>
      </c>
      <c r="P57" s="202">
        <f t="shared" si="11"/>
        <v>-1.6700000000000017</v>
      </c>
      <c r="Q57" s="173">
        <v>34.799999999999997</v>
      </c>
      <c r="R57" s="173">
        <v>41.63</v>
      </c>
      <c r="S57" s="202">
        <f t="shared" si="12"/>
        <v>6.8300000000000054</v>
      </c>
      <c r="T57" s="202">
        <f t="shared" si="13"/>
        <v>39.472000000000001</v>
      </c>
      <c r="U57" s="201">
        <f t="shared" si="14"/>
        <v>42.503999999999998</v>
      </c>
      <c r="V57" s="205">
        <f t="shared" si="15"/>
        <v>3.0319999999999965</v>
      </c>
      <c r="W57" s="206">
        <v>3</v>
      </c>
    </row>
    <row r="58" spans="1:23" ht="18.75">
      <c r="A58" s="181">
        <v>2</v>
      </c>
      <c r="B58" s="199">
        <v>20</v>
      </c>
      <c r="C58" s="207" t="s">
        <v>34</v>
      </c>
      <c r="D58" s="172">
        <v>1</v>
      </c>
      <c r="E58" s="173">
        <v>49.8</v>
      </c>
      <c r="F58" s="173">
        <v>48</v>
      </c>
      <c r="G58" s="173">
        <f t="shared" si="8"/>
        <v>-1.7999999999999972</v>
      </c>
      <c r="H58" s="173">
        <v>37.6</v>
      </c>
      <c r="I58" s="173">
        <v>52</v>
      </c>
      <c r="J58" s="202">
        <f t="shared" si="9"/>
        <v>14.399999999999999</v>
      </c>
      <c r="K58" s="173">
        <v>36.75</v>
      </c>
      <c r="L58" s="173">
        <v>40</v>
      </c>
      <c r="M58" s="202">
        <f t="shared" si="10"/>
        <v>3.25</v>
      </c>
      <c r="N58" s="214">
        <v>45.5</v>
      </c>
      <c r="O58" s="173">
        <v>40</v>
      </c>
      <c r="P58" s="202">
        <f t="shared" si="11"/>
        <v>-5.5</v>
      </c>
      <c r="Q58" s="173">
        <v>40.25</v>
      </c>
      <c r="R58" s="173">
        <v>45</v>
      </c>
      <c r="S58" s="202">
        <f t="shared" si="12"/>
        <v>4.75</v>
      </c>
      <c r="T58" s="202">
        <f t="shared" si="13"/>
        <v>41.980000000000004</v>
      </c>
      <c r="U58" s="201">
        <f t="shared" si="14"/>
        <v>45</v>
      </c>
      <c r="V58" s="205">
        <f t="shared" si="15"/>
        <v>3.019999999999996</v>
      </c>
      <c r="W58" s="206">
        <v>3</v>
      </c>
    </row>
    <row r="59" spans="1:23" ht="18.75">
      <c r="A59" s="181">
        <v>2</v>
      </c>
      <c r="B59" s="199">
        <v>86</v>
      </c>
      <c r="C59" s="207" t="s">
        <v>107</v>
      </c>
      <c r="D59" s="172">
        <v>10</v>
      </c>
      <c r="E59" s="173">
        <v>49.67</v>
      </c>
      <c r="F59" s="173">
        <v>44.4</v>
      </c>
      <c r="G59" s="173">
        <f t="shared" si="8"/>
        <v>-5.2700000000000031</v>
      </c>
      <c r="H59" s="173">
        <v>41.17</v>
      </c>
      <c r="I59" s="173">
        <v>53.4</v>
      </c>
      <c r="J59" s="202">
        <f t="shared" si="9"/>
        <v>12.229999999999997</v>
      </c>
      <c r="K59" s="173">
        <v>25.21</v>
      </c>
      <c r="L59" s="173">
        <v>33.25</v>
      </c>
      <c r="M59" s="202">
        <f t="shared" si="10"/>
        <v>8.0399999999999991</v>
      </c>
      <c r="N59" s="214">
        <v>34.17</v>
      </c>
      <c r="O59" s="173">
        <v>32.5</v>
      </c>
      <c r="P59" s="202">
        <f t="shared" si="11"/>
        <v>-1.6700000000000017</v>
      </c>
      <c r="Q59" s="173">
        <v>42.83</v>
      </c>
      <c r="R59" s="173">
        <v>42.8</v>
      </c>
      <c r="S59" s="202">
        <f t="shared" si="12"/>
        <v>-3.0000000000001137E-2</v>
      </c>
      <c r="T59" s="202">
        <f t="shared" si="13"/>
        <v>38.61</v>
      </c>
      <c r="U59" s="201">
        <f t="shared" si="14"/>
        <v>41.27</v>
      </c>
      <c r="V59" s="205">
        <f t="shared" si="15"/>
        <v>2.6600000000000037</v>
      </c>
      <c r="W59" s="206">
        <v>2</v>
      </c>
    </row>
    <row r="60" spans="1:23" ht="18.75">
      <c r="A60" s="181">
        <v>6</v>
      </c>
      <c r="B60" s="199">
        <v>94</v>
      </c>
      <c r="C60" s="207" t="s">
        <v>115</v>
      </c>
      <c r="D60" s="172">
        <v>8</v>
      </c>
      <c r="E60" s="173">
        <v>43.33</v>
      </c>
      <c r="F60" s="173">
        <v>51.5</v>
      </c>
      <c r="G60" s="173">
        <f t="shared" si="8"/>
        <v>8.1700000000000017</v>
      </c>
      <c r="H60" s="173">
        <v>43.11</v>
      </c>
      <c r="I60" s="173">
        <v>56</v>
      </c>
      <c r="J60" s="202">
        <f t="shared" si="9"/>
        <v>12.89</v>
      </c>
      <c r="K60" s="173">
        <v>26.67</v>
      </c>
      <c r="L60" s="173">
        <v>25.94</v>
      </c>
      <c r="M60" s="202">
        <f t="shared" si="10"/>
        <v>-0.73000000000000043</v>
      </c>
      <c r="N60" s="214">
        <v>46.67</v>
      </c>
      <c r="O60" s="173">
        <v>34.380000000000003</v>
      </c>
      <c r="P60" s="202">
        <f t="shared" si="11"/>
        <v>-12.29</v>
      </c>
      <c r="Q60" s="173">
        <v>38.83</v>
      </c>
      <c r="R60" s="173">
        <v>43.25</v>
      </c>
      <c r="S60" s="202">
        <f t="shared" si="12"/>
        <v>4.4200000000000017</v>
      </c>
      <c r="T60" s="202">
        <f t="shared" si="13"/>
        <v>39.722000000000001</v>
      </c>
      <c r="U60" s="201">
        <f t="shared" si="14"/>
        <v>42.213999999999999</v>
      </c>
      <c r="V60" s="205">
        <f t="shared" si="15"/>
        <v>2.4919999999999973</v>
      </c>
      <c r="W60" s="206">
        <v>3</v>
      </c>
    </row>
    <row r="61" spans="1:23" ht="18.75">
      <c r="A61" s="181">
        <v>6</v>
      </c>
      <c r="B61" s="199">
        <v>10</v>
      </c>
      <c r="C61" s="207" t="s">
        <v>23</v>
      </c>
      <c r="D61" s="172">
        <v>5</v>
      </c>
      <c r="E61" s="173">
        <v>46.55</v>
      </c>
      <c r="F61" s="173">
        <v>38.4</v>
      </c>
      <c r="G61" s="173">
        <f t="shared" si="8"/>
        <v>-8.1499999999999986</v>
      </c>
      <c r="H61" s="173">
        <v>36.549999999999997</v>
      </c>
      <c r="I61" s="173">
        <v>42</v>
      </c>
      <c r="J61" s="202">
        <f t="shared" si="9"/>
        <v>5.4500000000000028</v>
      </c>
      <c r="K61" s="173">
        <v>27.27</v>
      </c>
      <c r="L61" s="173">
        <v>31</v>
      </c>
      <c r="M61" s="202">
        <f t="shared" si="10"/>
        <v>3.7300000000000004</v>
      </c>
      <c r="N61" s="214">
        <v>41.36</v>
      </c>
      <c r="O61" s="173">
        <v>41</v>
      </c>
      <c r="P61" s="202">
        <f t="shared" si="11"/>
        <v>-0.35999999999999943</v>
      </c>
      <c r="Q61" s="173">
        <v>30.5</v>
      </c>
      <c r="R61" s="173">
        <v>41.4</v>
      </c>
      <c r="S61" s="202">
        <f t="shared" si="12"/>
        <v>10.899999999999999</v>
      </c>
      <c r="T61" s="202">
        <f t="shared" si="13"/>
        <v>36.445999999999998</v>
      </c>
      <c r="U61" s="201">
        <f t="shared" si="14"/>
        <v>38.760000000000005</v>
      </c>
      <c r="V61" s="205">
        <f t="shared" si="15"/>
        <v>2.3140000000000072</v>
      </c>
      <c r="W61" s="206">
        <v>3</v>
      </c>
    </row>
    <row r="62" spans="1:23" ht="18.75">
      <c r="A62" s="181">
        <v>6</v>
      </c>
      <c r="B62" s="199">
        <v>76</v>
      </c>
      <c r="C62" s="207" t="s">
        <v>96</v>
      </c>
      <c r="D62" s="172">
        <v>2</v>
      </c>
      <c r="E62" s="173">
        <v>44</v>
      </c>
      <c r="F62" s="173">
        <v>42</v>
      </c>
      <c r="G62" s="173">
        <f t="shared" si="8"/>
        <v>-2</v>
      </c>
      <c r="H62" s="173">
        <v>32</v>
      </c>
      <c r="I62" s="173">
        <v>50</v>
      </c>
      <c r="J62" s="202">
        <f t="shared" si="9"/>
        <v>18</v>
      </c>
      <c r="K62" s="173">
        <v>20</v>
      </c>
      <c r="L62" s="173">
        <v>25</v>
      </c>
      <c r="M62" s="202">
        <f t="shared" si="10"/>
        <v>5</v>
      </c>
      <c r="N62" s="214">
        <v>40</v>
      </c>
      <c r="O62" s="173">
        <v>27.5</v>
      </c>
      <c r="P62" s="202">
        <f t="shared" si="11"/>
        <v>-12.5</v>
      </c>
      <c r="Q62" s="173">
        <v>41</v>
      </c>
      <c r="R62" s="173">
        <v>43</v>
      </c>
      <c r="S62" s="202">
        <f t="shared" si="12"/>
        <v>2</v>
      </c>
      <c r="T62" s="202">
        <f t="shared" si="13"/>
        <v>35.4</v>
      </c>
      <c r="U62" s="201">
        <f t="shared" si="14"/>
        <v>37.5</v>
      </c>
      <c r="V62" s="205">
        <f t="shared" si="15"/>
        <v>2.1000000000000014</v>
      </c>
      <c r="W62" s="206">
        <v>3</v>
      </c>
    </row>
    <row r="63" spans="1:23" ht="18.75">
      <c r="A63" s="181">
        <v>1</v>
      </c>
      <c r="B63" s="199">
        <v>49</v>
      </c>
      <c r="C63" s="207" t="s">
        <v>69</v>
      </c>
      <c r="D63" s="172">
        <v>16</v>
      </c>
      <c r="E63" s="173">
        <v>43.43</v>
      </c>
      <c r="F63" s="173">
        <v>42.13</v>
      </c>
      <c r="G63" s="173">
        <f t="shared" si="8"/>
        <v>-1.2999999999999972</v>
      </c>
      <c r="H63" s="173">
        <v>39.14</v>
      </c>
      <c r="I63" s="173">
        <v>45.25</v>
      </c>
      <c r="J63" s="202">
        <f t="shared" si="9"/>
        <v>6.1099999999999994</v>
      </c>
      <c r="K63" s="173">
        <v>26.79</v>
      </c>
      <c r="L63" s="173">
        <v>27.81</v>
      </c>
      <c r="M63" s="202">
        <f t="shared" si="10"/>
        <v>1.0199999999999996</v>
      </c>
      <c r="N63" s="214">
        <v>33.57</v>
      </c>
      <c r="O63" s="173">
        <v>32.19</v>
      </c>
      <c r="P63" s="202">
        <f t="shared" si="11"/>
        <v>-1.3800000000000026</v>
      </c>
      <c r="Q63" s="173">
        <v>30.89</v>
      </c>
      <c r="R63" s="173">
        <v>36.409999999999997</v>
      </c>
      <c r="S63" s="202">
        <f t="shared" si="12"/>
        <v>5.519999999999996</v>
      </c>
      <c r="T63" s="202">
        <f t="shared" si="13"/>
        <v>34.763999999999996</v>
      </c>
      <c r="U63" s="201">
        <f t="shared" si="14"/>
        <v>36.757999999999996</v>
      </c>
      <c r="V63" s="205">
        <f t="shared" si="15"/>
        <v>1.9939999999999998</v>
      </c>
      <c r="W63" s="206">
        <v>3</v>
      </c>
    </row>
    <row r="64" spans="1:23" ht="18.75">
      <c r="A64" s="181">
        <v>6</v>
      </c>
      <c r="B64" s="207">
        <v>88</v>
      </c>
      <c r="C64" s="207" t="s">
        <v>109</v>
      </c>
      <c r="D64" s="172">
        <v>8</v>
      </c>
      <c r="E64" s="173">
        <v>48.4</v>
      </c>
      <c r="F64" s="173">
        <v>53.5</v>
      </c>
      <c r="G64" s="173">
        <f t="shared" si="8"/>
        <v>5.1000000000000014</v>
      </c>
      <c r="H64" s="173">
        <v>47.2</v>
      </c>
      <c r="I64" s="173">
        <v>53.75</v>
      </c>
      <c r="J64" s="202">
        <f t="shared" si="9"/>
        <v>6.5499999999999972</v>
      </c>
      <c r="K64" s="173">
        <v>23</v>
      </c>
      <c r="L64" s="173">
        <v>30</v>
      </c>
      <c r="M64" s="202">
        <f t="shared" si="10"/>
        <v>7</v>
      </c>
      <c r="N64" s="214">
        <v>55</v>
      </c>
      <c r="O64" s="173">
        <v>37.5</v>
      </c>
      <c r="P64" s="202">
        <f t="shared" si="11"/>
        <v>-17.5</v>
      </c>
      <c r="Q64" s="173">
        <v>39.1</v>
      </c>
      <c r="R64" s="173">
        <v>47</v>
      </c>
      <c r="S64" s="202">
        <f t="shared" si="12"/>
        <v>7.8999999999999986</v>
      </c>
      <c r="T64" s="202">
        <f t="shared" si="13"/>
        <v>42.54</v>
      </c>
      <c r="U64" s="201">
        <f t="shared" si="14"/>
        <v>44.35</v>
      </c>
      <c r="V64" s="205">
        <f t="shared" si="15"/>
        <v>1.8100000000000023</v>
      </c>
      <c r="W64" s="206">
        <v>4</v>
      </c>
    </row>
    <row r="65" spans="1:23" ht="18.75">
      <c r="A65" s="181">
        <v>5</v>
      </c>
      <c r="B65" s="199">
        <v>87</v>
      </c>
      <c r="C65" s="207" t="s">
        <v>108</v>
      </c>
      <c r="D65" s="172">
        <v>17</v>
      </c>
      <c r="E65" s="173">
        <v>60.17</v>
      </c>
      <c r="F65" s="173">
        <v>54.35</v>
      </c>
      <c r="G65" s="173">
        <f t="shared" si="8"/>
        <v>-5.82</v>
      </c>
      <c r="H65" s="173">
        <v>51.5</v>
      </c>
      <c r="I65" s="173">
        <v>63.18</v>
      </c>
      <c r="J65" s="202">
        <f t="shared" si="9"/>
        <v>11.68</v>
      </c>
      <c r="K65" s="173">
        <v>46.46</v>
      </c>
      <c r="L65" s="173">
        <v>50.88</v>
      </c>
      <c r="M65" s="202">
        <f t="shared" si="10"/>
        <v>4.4200000000000017</v>
      </c>
      <c r="N65" s="214">
        <v>55.42</v>
      </c>
      <c r="O65" s="173">
        <v>54.41</v>
      </c>
      <c r="P65" s="202">
        <f t="shared" si="11"/>
        <v>-1.0100000000000051</v>
      </c>
      <c r="Q65" s="173">
        <v>49.33</v>
      </c>
      <c r="R65" s="173">
        <v>48.29</v>
      </c>
      <c r="S65" s="202">
        <f t="shared" si="12"/>
        <v>-1.0399999999999991</v>
      </c>
      <c r="T65" s="202">
        <f t="shared" si="13"/>
        <v>52.576000000000001</v>
      </c>
      <c r="U65" s="201">
        <f t="shared" si="14"/>
        <v>54.222000000000001</v>
      </c>
      <c r="V65" s="205">
        <f t="shared" si="15"/>
        <v>1.6460000000000008</v>
      </c>
      <c r="W65" s="206">
        <v>2</v>
      </c>
    </row>
    <row r="66" spans="1:23" ht="18.75">
      <c r="A66" s="181">
        <v>4</v>
      </c>
      <c r="B66" s="199">
        <v>45</v>
      </c>
      <c r="C66" s="207" t="s">
        <v>64</v>
      </c>
      <c r="D66" s="172">
        <v>12</v>
      </c>
      <c r="E66" s="173">
        <v>43.9</v>
      </c>
      <c r="F66" s="173">
        <v>44.67</v>
      </c>
      <c r="G66" s="173">
        <f t="shared" si="8"/>
        <v>0.77000000000000313</v>
      </c>
      <c r="H66" s="173">
        <v>33.1</v>
      </c>
      <c r="I66" s="173">
        <v>48.17</v>
      </c>
      <c r="J66" s="202">
        <f t="shared" si="9"/>
        <v>15.07</v>
      </c>
      <c r="K66" s="173">
        <v>33.880000000000003</v>
      </c>
      <c r="L66" s="173">
        <v>32.29</v>
      </c>
      <c r="M66" s="202">
        <f t="shared" si="10"/>
        <v>-1.5900000000000034</v>
      </c>
      <c r="N66" s="214">
        <v>37.5</v>
      </c>
      <c r="O66" s="173">
        <v>30.83</v>
      </c>
      <c r="P66" s="202">
        <f t="shared" si="11"/>
        <v>-6.6700000000000017</v>
      </c>
      <c r="Q66" s="173">
        <v>36.53</v>
      </c>
      <c r="R66" s="173">
        <v>36.46</v>
      </c>
      <c r="S66" s="202">
        <f t="shared" si="12"/>
        <v>-7.0000000000000284E-2</v>
      </c>
      <c r="T66" s="202">
        <f t="shared" si="13"/>
        <v>36.981999999999999</v>
      </c>
      <c r="U66" s="201">
        <f t="shared" si="14"/>
        <v>38.483999999999995</v>
      </c>
      <c r="V66" s="205">
        <f t="shared" si="15"/>
        <v>1.5019999999999953</v>
      </c>
      <c r="W66" s="206">
        <v>2</v>
      </c>
    </row>
    <row r="67" spans="1:23" ht="18.75">
      <c r="A67" s="181">
        <v>5</v>
      </c>
      <c r="B67" s="199">
        <v>67</v>
      </c>
      <c r="C67" s="207" t="s">
        <v>87</v>
      </c>
      <c r="D67" s="172">
        <v>16</v>
      </c>
      <c r="E67" s="173">
        <v>49.25</v>
      </c>
      <c r="F67" s="173">
        <v>48.75</v>
      </c>
      <c r="G67" s="173">
        <f t="shared" si="8"/>
        <v>-0.5</v>
      </c>
      <c r="H67" s="173">
        <v>44.13</v>
      </c>
      <c r="I67" s="173">
        <v>56.5</v>
      </c>
      <c r="J67" s="202">
        <f t="shared" si="9"/>
        <v>12.369999999999997</v>
      </c>
      <c r="K67" s="173">
        <v>33.130000000000003</v>
      </c>
      <c r="L67" s="173">
        <v>37.19</v>
      </c>
      <c r="M67" s="202">
        <f t="shared" si="10"/>
        <v>4.0599999999999952</v>
      </c>
      <c r="N67" s="214">
        <v>59.38</v>
      </c>
      <c r="O67" s="173">
        <v>44.69</v>
      </c>
      <c r="P67" s="202">
        <f t="shared" si="11"/>
        <v>-14.690000000000005</v>
      </c>
      <c r="Q67" s="173">
        <v>40.94</v>
      </c>
      <c r="R67" s="173">
        <v>46.47</v>
      </c>
      <c r="S67" s="202">
        <f t="shared" si="12"/>
        <v>5.5300000000000011</v>
      </c>
      <c r="T67" s="202">
        <f t="shared" si="13"/>
        <v>45.366</v>
      </c>
      <c r="U67" s="201">
        <f t="shared" si="14"/>
        <v>46.72</v>
      </c>
      <c r="V67" s="205">
        <f t="shared" si="15"/>
        <v>1.3539999999999992</v>
      </c>
      <c r="W67" s="206">
        <v>3</v>
      </c>
    </row>
    <row r="68" spans="1:23" ht="18.75">
      <c r="A68" s="181">
        <v>3</v>
      </c>
      <c r="B68" s="199">
        <v>8</v>
      </c>
      <c r="C68" s="207" t="s">
        <v>187</v>
      </c>
      <c r="D68" s="172">
        <v>37</v>
      </c>
      <c r="E68" s="201">
        <v>44.725000000000001</v>
      </c>
      <c r="F68" s="173">
        <v>42.216216216216218</v>
      </c>
      <c r="G68" s="173">
        <f t="shared" si="8"/>
        <v>-2.5087837837837839</v>
      </c>
      <c r="H68" s="201">
        <v>41.225000000000001</v>
      </c>
      <c r="I68" s="173">
        <v>49.780810810810813</v>
      </c>
      <c r="J68" s="202">
        <f t="shared" si="9"/>
        <v>8.5558108108108115</v>
      </c>
      <c r="K68" s="201">
        <v>36.47</v>
      </c>
      <c r="L68" s="173">
        <v>32.976486486486486</v>
      </c>
      <c r="M68" s="202">
        <f t="shared" si="10"/>
        <v>-3.4935135135135127</v>
      </c>
      <c r="N68" s="215">
        <v>41.064999999999998</v>
      </c>
      <c r="O68" s="173">
        <v>36.891081081081083</v>
      </c>
      <c r="P68" s="202">
        <f t="shared" si="11"/>
        <v>-4.1739189189189148</v>
      </c>
      <c r="Q68" s="201">
        <v>34.79</v>
      </c>
      <c r="R68" s="173">
        <v>42.279999999999994</v>
      </c>
      <c r="S68" s="202">
        <f t="shared" si="12"/>
        <v>7.4899999999999949</v>
      </c>
      <c r="T68" s="202">
        <f t="shared" si="13"/>
        <v>39.655000000000001</v>
      </c>
      <c r="U68" s="201">
        <f t="shared" si="14"/>
        <v>40.828918918918923</v>
      </c>
      <c r="V68" s="205">
        <f t="shared" si="15"/>
        <v>1.1739189189189219</v>
      </c>
      <c r="W68" s="206">
        <v>2</v>
      </c>
    </row>
    <row r="69" spans="1:23" ht="18.75">
      <c r="A69" s="181">
        <v>3</v>
      </c>
      <c r="B69" s="199">
        <v>63</v>
      </c>
      <c r="C69" s="207" t="s">
        <v>83</v>
      </c>
      <c r="D69" s="172">
        <v>11</v>
      </c>
      <c r="E69" s="173">
        <v>42</v>
      </c>
      <c r="F69" s="173">
        <v>40.909999999999997</v>
      </c>
      <c r="G69" s="173">
        <f t="shared" si="8"/>
        <v>-1.0900000000000034</v>
      </c>
      <c r="H69" s="173">
        <v>36.33</v>
      </c>
      <c r="I69" s="173">
        <v>51.45</v>
      </c>
      <c r="J69" s="202">
        <f t="shared" si="9"/>
        <v>15.120000000000005</v>
      </c>
      <c r="K69" s="173">
        <v>32.29</v>
      </c>
      <c r="L69" s="173">
        <v>30</v>
      </c>
      <c r="M69" s="202">
        <f t="shared" si="10"/>
        <v>-2.2899999999999991</v>
      </c>
      <c r="N69" s="214">
        <v>47.92</v>
      </c>
      <c r="O69" s="173">
        <v>34.090000000000003</v>
      </c>
      <c r="P69" s="202">
        <f t="shared" si="11"/>
        <v>-13.829999999999998</v>
      </c>
      <c r="Q69" s="173">
        <v>32.880000000000003</v>
      </c>
      <c r="R69" s="173">
        <v>39.68</v>
      </c>
      <c r="S69" s="202">
        <f t="shared" si="12"/>
        <v>6.7999999999999972</v>
      </c>
      <c r="T69" s="202">
        <f t="shared" si="13"/>
        <v>38.284000000000006</v>
      </c>
      <c r="U69" s="201">
        <f t="shared" si="14"/>
        <v>39.225999999999999</v>
      </c>
      <c r="V69" s="205">
        <f t="shared" si="15"/>
        <v>0.94199999999999307</v>
      </c>
      <c r="W69" s="206">
        <v>2</v>
      </c>
    </row>
    <row r="70" spans="1:23" ht="18.75">
      <c r="A70" s="181">
        <v>6</v>
      </c>
      <c r="B70" s="199">
        <v>85</v>
      </c>
      <c r="C70" s="207" t="s">
        <v>136</v>
      </c>
      <c r="D70" s="172">
        <v>7</v>
      </c>
      <c r="E70" s="201">
        <v>49</v>
      </c>
      <c r="F70" s="173">
        <v>40.855714285714285</v>
      </c>
      <c r="G70" s="173">
        <f t="shared" ref="G70:G91" si="16">F70-E70</f>
        <v>-8.144285714285715</v>
      </c>
      <c r="H70" s="201">
        <v>36.5</v>
      </c>
      <c r="I70" s="173">
        <v>40</v>
      </c>
      <c r="J70" s="202">
        <f t="shared" ref="J70:J91" si="17">I70-H70</f>
        <v>3.5</v>
      </c>
      <c r="K70" s="201">
        <v>27.189999999999998</v>
      </c>
      <c r="L70" s="173">
        <v>30.717142857142857</v>
      </c>
      <c r="M70" s="202">
        <f t="shared" ref="M70:M91" si="18">L70-K70</f>
        <v>3.5271428571428594</v>
      </c>
      <c r="N70" s="215">
        <v>31.25</v>
      </c>
      <c r="O70" s="173">
        <v>35.001428571428569</v>
      </c>
      <c r="P70" s="202">
        <f t="shared" ref="P70:P91" si="19">O70-N70</f>
        <v>3.7514285714285691</v>
      </c>
      <c r="Q70" s="201">
        <v>40.03</v>
      </c>
      <c r="R70" s="173">
        <v>37.288571428571423</v>
      </c>
      <c r="S70" s="202">
        <f t="shared" ref="S70:S91" si="20">R70-Q70</f>
        <v>-2.7414285714285782</v>
      </c>
      <c r="T70" s="202">
        <f t="shared" ref="T70:T91" si="21">(E70+H70+K70+N70+Q70)/5</f>
        <v>36.793999999999997</v>
      </c>
      <c r="U70" s="201">
        <f t="shared" ref="U70:U91" si="22">(F70+I70+L70+O70+R70)/5</f>
        <v>36.772571428571425</v>
      </c>
      <c r="V70" s="205">
        <f t="shared" ref="V70:V91" si="23">U70-T70</f>
        <v>-2.1428571428572241E-2</v>
      </c>
      <c r="W70" s="206">
        <v>2</v>
      </c>
    </row>
    <row r="71" spans="1:23" ht="18.75">
      <c r="A71" s="181">
        <v>6</v>
      </c>
      <c r="B71" s="207">
        <v>15</v>
      </c>
      <c r="C71" s="207" t="s">
        <v>28</v>
      </c>
      <c r="D71" s="172">
        <v>3</v>
      </c>
      <c r="E71" s="173">
        <v>50.33</v>
      </c>
      <c r="F71" s="173">
        <v>51.33</v>
      </c>
      <c r="G71" s="173">
        <f t="shared" si="16"/>
        <v>1</v>
      </c>
      <c r="H71" s="173">
        <v>41.33</v>
      </c>
      <c r="I71" s="173">
        <v>52.67</v>
      </c>
      <c r="J71" s="202">
        <f t="shared" si="17"/>
        <v>11.340000000000003</v>
      </c>
      <c r="K71" s="173">
        <v>42.5</v>
      </c>
      <c r="L71" s="173">
        <v>31.67</v>
      </c>
      <c r="M71" s="202">
        <f t="shared" si="18"/>
        <v>-10.829999999999998</v>
      </c>
      <c r="N71" s="214">
        <v>55.83</v>
      </c>
      <c r="O71" s="173">
        <v>40</v>
      </c>
      <c r="P71" s="202">
        <f t="shared" si="19"/>
        <v>-15.829999999999998</v>
      </c>
      <c r="Q71" s="173">
        <v>42.33</v>
      </c>
      <c r="R71" s="173">
        <v>56.33</v>
      </c>
      <c r="S71" s="202">
        <f t="shared" si="20"/>
        <v>14</v>
      </c>
      <c r="T71" s="202">
        <f t="shared" si="21"/>
        <v>46.463999999999999</v>
      </c>
      <c r="U71" s="201">
        <f t="shared" si="22"/>
        <v>46.4</v>
      </c>
      <c r="V71" s="205">
        <f t="shared" si="23"/>
        <v>-6.4000000000000057E-2</v>
      </c>
      <c r="W71" s="206">
        <v>2</v>
      </c>
    </row>
    <row r="72" spans="1:23" ht="18.75">
      <c r="A72" s="181">
        <v>1</v>
      </c>
      <c r="B72" s="199">
        <v>7</v>
      </c>
      <c r="C72" s="207" t="s">
        <v>188</v>
      </c>
      <c r="D72" s="172">
        <v>5</v>
      </c>
      <c r="E72" s="173">
        <v>47.8</v>
      </c>
      <c r="F72" s="173">
        <v>40.799999999999997</v>
      </c>
      <c r="G72" s="173">
        <f t="shared" si="16"/>
        <v>-7</v>
      </c>
      <c r="H72" s="173">
        <v>37</v>
      </c>
      <c r="I72" s="173">
        <v>54.4</v>
      </c>
      <c r="J72" s="202">
        <f t="shared" si="17"/>
        <v>17.399999999999999</v>
      </c>
      <c r="K72" s="173">
        <v>33</v>
      </c>
      <c r="L72" s="173">
        <v>22</v>
      </c>
      <c r="M72" s="202">
        <f t="shared" si="18"/>
        <v>-11</v>
      </c>
      <c r="N72" s="214">
        <v>42.5</v>
      </c>
      <c r="O72" s="173">
        <v>41</v>
      </c>
      <c r="P72" s="202">
        <f t="shared" si="19"/>
        <v>-1.5</v>
      </c>
      <c r="Q72" s="173">
        <v>39.5</v>
      </c>
      <c r="R72" s="173">
        <v>40.6</v>
      </c>
      <c r="S72" s="202">
        <f t="shared" si="20"/>
        <v>1.1000000000000014</v>
      </c>
      <c r="T72" s="202">
        <f t="shared" si="21"/>
        <v>39.96</v>
      </c>
      <c r="U72" s="201">
        <f t="shared" si="22"/>
        <v>39.76</v>
      </c>
      <c r="V72" s="205">
        <f t="shared" si="23"/>
        <v>-0.20000000000000284</v>
      </c>
      <c r="W72" s="206">
        <v>1</v>
      </c>
    </row>
    <row r="73" spans="1:23" ht="18.75">
      <c r="A73" s="181">
        <v>3</v>
      </c>
      <c r="B73" s="199">
        <v>19</v>
      </c>
      <c r="C73" s="207" t="s">
        <v>33</v>
      </c>
      <c r="D73" s="172">
        <v>2</v>
      </c>
      <c r="E73" s="173">
        <v>50.5</v>
      </c>
      <c r="F73" s="173">
        <v>42</v>
      </c>
      <c r="G73" s="173">
        <f t="shared" si="16"/>
        <v>-8.5</v>
      </c>
      <c r="H73" s="173">
        <v>43</v>
      </c>
      <c r="I73" s="173">
        <v>49</v>
      </c>
      <c r="J73" s="202">
        <f t="shared" si="17"/>
        <v>6</v>
      </c>
      <c r="K73" s="173">
        <v>31.25</v>
      </c>
      <c r="L73" s="173">
        <v>32.5</v>
      </c>
      <c r="M73" s="202">
        <f t="shared" si="18"/>
        <v>1.25</v>
      </c>
      <c r="N73" s="214">
        <v>43.75</v>
      </c>
      <c r="O73" s="173">
        <v>45</v>
      </c>
      <c r="P73" s="202">
        <f t="shared" si="19"/>
        <v>1.25</v>
      </c>
      <c r="Q73" s="173">
        <v>41.13</v>
      </c>
      <c r="R73" s="173">
        <v>39.5</v>
      </c>
      <c r="S73" s="202">
        <f t="shared" si="20"/>
        <v>-1.6300000000000026</v>
      </c>
      <c r="T73" s="202">
        <f t="shared" si="21"/>
        <v>41.926000000000002</v>
      </c>
      <c r="U73" s="201">
        <f t="shared" si="22"/>
        <v>41.6</v>
      </c>
      <c r="V73" s="205">
        <f t="shared" si="23"/>
        <v>-0.32600000000000051</v>
      </c>
      <c r="W73" s="206">
        <v>2</v>
      </c>
    </row>
    <row r="74" spans="1:23" ht="18.75">
      <c r="A74" s="181">
        <v>3</v>
      </c>
      <c r="B74" s="199">
        <v>32</v>
      </c>
      <c r="C74" s="207" t="s">
        <v>50</v>
      </c>
      <c r="D74" s="172">
        <v>10</v>
      </c>
      <c r="E74" s="173">
        <v>52.22</v>
      </c>
      <c r="F74" s="173">
        <v>50.2</v>
      </c>
      <c r="G74" s="173">
        <f t="shared" si="16"/>
        <v>-2.019999999999996</v>
      </c>
      <c r="H74" s="173">
        <v>46.22</v>
      </c>
      <c r="I74" s="173">
        <v>67.8</v>
      </c>
      <c r="J74" s="202">
        <f t="shared" si="17"/>
        <v>21.58</v>
      </c>
      <c r="K74" s="173">
        <v>31.94</v>
      </c>
      <c r="L74" s="173">
        <v>32</v>
      </c>
      <c r="M74" s="202">
        <f t="shared" si="18"/>
        <v>5.9999999999998721E-2</v>
      </c>
      <c r="N74" s="214">
        <v>53.89</v>
      </c>
      <c r="O74" s="173">
        <v>37</v>
      </c>
      <c r="P74" s="202">
        <f t="shared" si="19"/>
        <v>-16.89</v>
      </c>
      <c r="Q74" s="173">
        <v>47.44</v>
      </c>
      <c r="R74" s="173">
        <v>42.75</v>
      </c>
      <c r="S74" s="202">
        <f t="shared" si="20"/>
        <v>-4.6899999999999977</v>
      </c>
      <c r="T74" s="202">
        <f t="shared" si="21"/>
        <v>46.341999999999999</v>
      </c>
      <c r="U74" s="201">
        <f t="shared" si="22"/>
        <v>45.95</v>
      </c>
      <c r="V74" s="205">
        <f t="shared" si="23"/>
        <v>-0.39199999999999591</v>
      </c>
      <c r="W74" s="206">
        <v>1</v>
      </c>
    </row>
    <row r="75" spans="1:23" ht="18.75">
      <c r="A75" s="181">
        <v>1</v>
      </c>
      <c r="B75" s="199">
        <v>47</v>
      </c>
      <c r="C75" s="207" t="s">
        <v>66</v>
      </c>
      <c r="D75" s="172">
        <v>8</v>
      </c>
      <c r="E75" s="173">
        <v>50.5</v>
      </c>
      <c r="F75" s="173">
        <v>44</v>
      </c>
      <c r="G75" s="173">
        <f t="shared" si="16"/>
        <v>-6.5</v>
      </c>
      <c r="H75" s="173">
        <v>44.5</v>
      </c>
      <c r="I75" s="173">
        <v>53.5</v>
      </c>
      <c r="J75" s="202">
        <f t="shared" si="17"/>
        <v>9</v>
      </c>
      <c r="K75" s="173">
        <v>42.5</v>
      </c>
      <c r="L75" s="173">
        <v>50</v>
      </c>
      <c r="M75" s="202">
        <f t="shared" si="18"/>
        <v>7.5</v>
      </c>
      <c r="N75" s="214">
        <v>67.5</v>
      </c>
      <c r="O75" s="173">
        <v>46.88</v>
      </c>
      <c r="P75" s="202">
        <f t="shared" si="19"/>
        <v>-20.619999999999997</v>
      </c>
      <c r="Q75" s="173">
        <v>43.5</v>
      </c>
      <c r="R75" s="173">
        <v>50.38</v>
      </c>
      <c r="S75" s="202">
        <f t="shared" si="20"/>
        <v>6.8800000000000026</v>
      </c>
      <c r="T75" s="202">
        <f t="shared" si="21"/>
        <v>49.7</v>
      </c>
      <c r="U75" s="201">
        <f t="shared" si="22"/>
        <v>48.951999999999998</v>
      </c>
      <c r="V75" s="205">
        <f t="shared" si="23"/>
        <v>-0.74800000000000466</v>
      </c>
      <c r="W75" s="206">
        <v>2</v>
      </c>
    </row>
    <row r="76" spans="1:23" ht="18.75">
      <c r="A76" s="181">
        <v>5</v>
      </c>
      <c r="B76" s="199">
        <v>55</v>
      </c>
      <c r="C76" s="207" t="s">
        <v>74</v>
      </c>
      <c r="D76" s="172">
        <v>15</v>
      </c>
      <c r="E76" s="173">
        <v>52.12</v>
      </c>
      <c r="F76" s="173">
        <v>46.53</v>
      </c>
      <c r="G76" s="173">
        <f t="shared" si="16"/>
        <v>-5.5899999999999963</v>
      </c>
      <c r="H76" s="173">
        <v>40</v>
      </c>
      <c r="I76" s="173">
        <v>50.93</v>
      </c>
      <c r="J76" s="202">
        <f t="shared" si="17"/>
        <v>10.93</v>
      </c>
      <c r="K76" s="173">
        <v>32.79</v>
      </c>
      <c r="L76" s="173">
        <v>30.83</v>
      </c>
      <c r="M76" s="202">
        <f t="shared" si="18"/>
        <v>-1.9600000000000009</v>
      </c>
      <c r="N76" s="214">
        <v>52.94</v>
      </c>
      <c r="O76" s="173">
        <v>42</v>
      </c>
      <c r="P76" s="202">
        <f t="shared" si="19"/>
        <v>-10.939999999999998</v>
      </c>
      <c r="Q76" s="173">
        <v>42.94</v>
      </c>
      <c r="R76" s="173">
        <v>46.3</v>
      </c>
      <c r="S76" s="202">
        <f t="shared" si="20"/>
        <v>3.3599999999999994</v>
      </c>
      <c r="T76" s="202">
        <f t="shared" si="21"/>
        <v>44.158000000000001</v>
      </c>
      <c r="U76" s="201">
        <f t="shared" si="22"/>
        <v>43.318000000000005</v>
      </c>
      <c r="V76" s="205">
        <f t="shared" si="23"/>
        <v>-0.83999999999999631</v>
      </c>
      <c r="W76" s="206">
        <v>1</v>
      </c>
    </row>
    <row r="77" spans="1:23" ht="18.75">
      <c r="A77" s="181">
        <v>6</v>
      </c>
      <c r="B77" s="207">
        <v>60</v>
      </c>
      <c r="C77" s="207" t="s">
        <v>80</v>
      </c>
      <c r="D77" s="172">
        <v>2</v>
      </c>
      <c r="E77" s="173">
        <v>51.33</v>
      </c>
      <c r="F77" s="173">
        <v>51</v>
      </c>
      <c r="G77" s="173">
        <f t="shared" si="16"/>
        <v>-0.32999999999999829</v>
      </c>
      <c r="H77" s="173">
        <v>38.67</v>
      </c>
      <c r="I77" s="173">
        <v>44</v>
      </c>
      <c r="J77" s="202">
        <f t="shared" si="17"/>
        <v>5.3299999999999983</v>
      </c>
      <c r="K77" s="173">
        <v>27.92</v>
      </c>
      <c r="L77" s="173">
        <v>26.25</v>
      </c>
      <c r="M77" s="202">
        <f t="shared" si="18"/>
        <v>-1.6700000000000017</v>
      </c>
      <c r="N77" s="214">
        <v>40</v>
      </c>
      <c r="O77" s="173">
        <v>22.5</v>
      </c>
      <c r="P77" s="202">
        <f t="shared" si="19"/>
        <v>-17.5</v>
      </c>
      <c r="Q77" s="173">
        <v>42.92</v>
      </c>
      <c r="R77" s="173">
        <v>52.75</v>
      </c>
      <c r="S77" s="202">
        <f t="shared" si="20"/>
        <v>9.8299999999999983</v>
      </c>
      <c r="T77" s="202">
        <f t="shared" si="21"/>
        <v>40.168000000000006</v>
      </c>
      <c r="U77" s="201">
        <f t="shared" si="22"/>
        <v>39.299999999999997</v>
      </c>
      <c r="V77" s="205">
        <f t="shared" si="23"/>
        <v>-0.86800000000000921</v>
      </c>
      <c r="W77" s="206">
        <v>1</v>
      </c>
    </row>
    <row r="78" spans="1:23" ht="18.75">
      <c r="A78" s="181">
        <v>4</v>
      </c>
      <c r="B78" s="199">
        <v>59</v>
      </c>
      <c r="C78" s="207" t="s">
        <v>79</v>
      </c>
      <c r="D78" s="172">
        <v>4</v>
      </c>
      <c r="E78" s="173">
        <v>45.5</v>
      </c>
      <c r="F78" s="173">
        <v>45.5</v>
      </c>
      <c r="G78" s="173">
        <f t="shared" si="16"/>
        <v>0</v>
      </c>
      <c r="H78" s="173">
        <v>38</v>
      </c>
      <c r="I78" s="173">
        <v>46</v>
      </c>
      <c r="J78" s="202">
        <f t="shared" si="17"/>
        <v>8</v>
      </c>
      <c r="K78" s="173">
        <v>27.5</v>
      </c>
      <c r="L78" s="173">
        <v>24.38</v>
      </c>
      <c r="M78" s="202">
        <f t="shared" si="18"/>
        <v>-3.120000000000001</v>
      </c>
      <c r="N78" s="214">
        <v>51.25</v>
      </c>
      <c r="O78" s="173">
        <v>41.25</v>
      </c>
      <c r="P78" s="202">
        <f t="shared" si="19"/>
        <v>-10</v>
      </c>
      <c r="Q78" s="173">
        <v>43.13</v>
      </c>
      <c r="R78" s="173">
        <v>42.25</v>
      </c>
      <c r="S78" s="202">
        <f t="shared" si="20"/>
        <v>-0.88000000000000256</v>
      </c>
      <c r="T78" s="202">
        <f t="shared" si="21"/>
        <v>41.076000000000001</v>
      </c>
      <c r="U78" s="201">
        <f t="shared" si="22"/>
        <v>39.875999999999998</v>
      </c>
      <c r="V78" s="205">
        <f t="shared" si="23"/>
        <v>-1.2000000000000028</v>
      </c>
      <c r="W78" s="206">
        <v>1</v>
      </c>
    </row>
    <row r="79" spans="1:23" ht="18.75">
      <c r="A79" s="181">
        <v>1</v>
      </c>
      <c r="B79" s="199">
        <v>24</v>
      </c>
      <c r="C79" s="207" t="s">
        <v>38</v>
      </c>
      <c r="D79" s="172">
        <v>25</v>
      </c>
      <c r="E79" s="173">
        <v>50.56</v>
      </c>
      <c r="F79" s="173">
        <v>45.76</v>
      </c>
      <c r="G79" s="173">
        <f t="shared" si="16"/>
        <v>-4.8000000000000043</v>
      </c>
      <c r="H79" s="173">
        <v>38.78</v>
      </c>
      <c r="I79" s="173">
        <v>49.6</v>
      </c>
      <c r="J79" s="202">
        <f t="shared" si="17"/>
        <v>10.82</v>
      </c>
      <c r="K79" s="173">
        <v>34.44</v>
      </c>
      <c r="L79" s="173">
        <v>31.5</v>
      </c>
      <c r="M79" s="202">
        <f t="shared" si="18"/>
        <v>-2.9399999999999977</v>
      </c>
      <c r="N79" s="214">
        <v>59.72</v>
      </c>
      <c r="O79" s="173">
        <v>44.6</v>
      </c>
      <c r="P79" s="202">
        <f t="shared" si="19"/>
        <v>-15.119999999999997</v>
      </c>
      <c r="Q79" s="173">
        <v>36.75</v>
      </c>
      <c r="R79" s="173">
        <v>38.659999999999997</v>
      </c>
      <c r="S79" s="202">
        <f t="shared" si="20"/>
        <v>1.9099999999999966</v>
      </c>
      <c r="T79" s="202">
        <f t="shared" si="21"/>
        <v>44.05</v>
      </c>
      <c r="U79" s="201">
        <f t="shared" si="22"/>
        <v>42.024000000000001</v>
      </c>
      <c r="V79" s="205">
        <f t="shared" si="23"/>
        <v>-2.0259999999999962</v>
      </c>
      <c r="W79" s="206">
        <v>1</v>
      </c>
    </row>
    <row r="80" spans="1:23" ht="18.75">
      <c r="A80" s="181">
        <v>2</v>
      </c>
      <c r="B80" s="199">
        <v>57</v>
      </c>
      <c r="C80" s="207" t="s">
        <v>76</v>
      </c>
      <c r="D80" s="172">
        <v>6</v>
      </c>
      <c r="E80" s="173">
        <v>48.57</v>
      </c>
      <c r="F80" s="173">
        <v>49.67</v>
      </c>
      <c r="G80" s="173">
        <f t="shared" si="16"/>
        <v>1.1000000000000014</v>
      </c>
      <c r="H80" s="173">
        <v>45.14</v>
      </c>
      <c r="I80" s="173">
        <v>44.67</v>
      </c>
      <c r="J80" s="202">
        <f t="shared" si="17"/>
        <v>-0.46999999999999886</v>
      </c>
      <c r="K80" s="173">
        <v>47.86</v>
      </c>
      <c r="L80" s="173">
        <v>42.5</v>
      </c>
      <c r="M80" s="202">
        <f t="shared" si="18"/>
        <v>-5.3599999999999994</v>
      </c>
      <c r="N80" s="214">
        <v>57.86</v>
      </c>
      <c r="O80" s="173">
        <v>44.17</v>
      </c>
      <c r="P80" s="202">
        <f t="shared" si="19"/>
        <v>-13.689999999999998</v>
      </c>
      <c r="Q80" s="173">
        <v>32.86</v>
      </c>
      <c r="R80" s="173">
        <v>39.83</v>
      </c>
      <c r="S80" s="202">
        <f t="shared" si="20"/>
        <v>6.9699999999999989</v>
      </c>
      <c r="T80" s="202">
        <f t="shared" si="21"/>
        <v>46.458000000000006</v>
      </c>
      <c r="U80" s="201">
        <f t="shared" si="22"/>
        <v>44.167999999999992</v>
      </c>
      <c r="V80" s="205">
        <f t="shared" si="23"/>
        <v>-2.2900000000000134</v>
      </c>
      <c r="W80" s="206">
        <v>1</v>
      </c>
    </row>
    <row r="81" spans="1:23" ht="18.75">
      <c r="A81" s="181">
        <v>1</v>
      </c>
      <c r="B81" s="199">
        <v>80</v>
      </c>
      <c r="C81" s="207" t="s">
        <v>101</v>
      </c>
      <c r="D81" s="172">
        <v>15</v>
      </c>
      <c r="E81" s="173">
        <v>61.33</v>
      </c>
      <c r="F81" s="173">
        <v>48</v>
      </c>
      <c r="G81" s="173">
        <f t="shared" si="16"/>
        <v>-13.329999999999998</v>
      </c>
      <c r="H81" s="173">
        <v>43.67</v>
      </c>
      <c r="I81" s="173">
        <v>59.6</v>
      </c>
      <c r="J81" s="202">
        <f t="shared" si="17"/>
        <v>15.93</v>
      </c>
      <c r="K81" s="173">
        <v>62.08</v>
      </c>
      <c r="L81" s="173">
        <v>51.33</v>
      </c>
      <c r="M81" s="202">
        <f t="shared" si="18"/>
        <v>-10.75</v>
      </c>
      <c r="N81" s="214">
        <v>60</v>
      </c>
      <c r="O81" s="173">
        <v>42.67</v>
      </c>
      <c r="P81" s="202">
        <f t="shared" si="19"/>
        <v>-17.329999999999998</v>
      </c>
      <c r="Q81" s="173">
        <v>32.92</v>
      </c>
      <c r="R81" s="173">
        <v>46.03</v>
      </c>
      <c r="S81" s="202">
        <f t="shared" si="20"/>
        <v>13.11</v>
      </c>
      <c r="T81" s="202">
        <f t="shared" si="21"/>
        <v>52</v>
      </c>
      <c r="U81" s="201">
        <f t="shared" si="22"/>
        <v>49.526000000000003</v>
      </c>
      <c r="V81" s="205">
        <f t="shared" si="23"/>
        <v>-2.4739999999999966</v>
      </c>
      <c r="W81" s="206">
        <v>1</v>
      </c>
    </row>
    <row r="82" spans="1:23" ht="18.75">
      <c r="A82" s="181">
        <v>4</v>
      </c>
      <c r="B82" s="199">
        <v>96</v>
      </c>
      <c r="C82" s="207" t="s">
        <v>116</v>
      </c>
      <c r="D82" s="172">
        <v>13</v>
      </c>
      <c r="E82" s="173">
        <v>47.08</v>
      </c>
      <c r="F82" s="173">
        <v>44.304615384615389</v>
      </c>
      <c r="G82" s="173">
        <f t="shared" si="16"/>
        <v>-2.7753846153846098</v>
      </c>
      <c r="H82" s="173">
        <v>38.46</v>
      </c>
      <c r="I82" s="173">
        <v>46.153846153846153</v>
      </c>
      <c r="J82" s="202">
        <f t="shared" si="17"/>
        <v>7.6938461538461524</v>
      </c>
      <c r="K82" s="173">
        <v>37.5</v>
      </c>
      <c r="L82" s="173">
        <v>32.307692307692307</v>
      </c>
      <c r="M82" s="202">
        <f t="shared" si="18"/>
        <v>-5.1923076923076934</v>
      </c>
      <c r="N82" s="214">
        <v>46.15</v>
      </c>
      <c r="O82" s="173">
        <v>35</v>
      </c>
      <c r="P82" s="202">
        <f t="shared" si="19"/>
        <v>-11.149999999999999</v>
      </c>
      <c r="Q82" s="173">
        <v>43.81</v>
      </c>
      <c r="R82" s="173">
        <v>39.503076923076918</v>
      </c>
      <c r="S82" s="202">
        <f t="shared" si="20"/>
        <v>-4.3069230769230842</v>
      </c>
      <c r="T82" s="202">
        <f t="shared" si="21"/>
        <v>42.6</v>
      </c>
      <c r="U82" s="201">
        <f t="shared" si="22"/>
        <v>39.45384615384615</v>
      </c>
      <c r="V82" s="205">
        <f t="shared" si="23"/>
        <v>-3.146153846153851</v>
      </c>
      <c r="W82" s="206">
        <v>0</v>
      </c>
    </row>
    <row r="83" spans="1:23" ht="18.75">
      <c r="A83" s="181">
        <v>3</v>
      </c>
      <c r="B83" s="199">
        <v>35</v>
      </c>
      <c r="C83" s="207" t="s">
        <v>53</v>
      </c>
      <c r="D83" s="172">
        <v>5</v>
      </c>
      <c r="E83" s="173">
        <v>50.83</v>
      </c>
      <c r="F83" s="173">
        <v>38</v>
      </c>
      <c r="G83" s="173">
        <f t="shared" si="16"/>
        <v>-12.829999999999998</v>
      </c>
      <c r="H83" s="173">
        <v>47.17</v>
      </c>
      <c r="I83" s="173">
        <v>49.6</v>
      </c>
      <c r="J83" s="202">
        <f t="shared" si="17"/>
        <v>2.4299999999999997</v>
      </c>
      <c r="K83" s="173">
        <v>28.96</v>
      </c>
      <c r="L83" s="173">
        <v>27</v>
      </c>
      <c r="M83" s="202">
        <f t="shared" si="18"/>
        <v>-1.9600000000000009</v>
      </c>
      <c r="N83" s="214">
        <v>36.67</v>
      </c>
      <c r="O83" s="173">
        <v>36</v>
      </c>
      <c r="P83" s="202">
        <f t="shared" si="19"/>
        <v>-0.67000000000000171</v>
      </c>
      <c r="Q83" s="173">
        <v>42.96</v>
      </c>
      <c r="R83" s="173">
        <v>39.799999999999997</v>
      </c>
      <c r="S83" s="202">
        <f t="shared" si="20"/>
        <v>-3.1600000000000037</v>
      </c>
      <c r="T83" s="202">
        <f t="shared" si="21"/>
        <v>41.317999999999998</v>
      </c>
      <c r="U83" s="201">
        <f t="shared" si="22"/>
        <v>38.08</v>
      </c>
      <c r="V83" s="205">
        <f t="shared" si="23"/>
        <v>-3.2379999999999995</v>
      </c>
      <c r="W83" s="206">
        <v>0</v>
      </c>
    </row>
    <row r="84" spans="1:23" ht="18.75">
      <c r="A84" s="181">
        <v>4</v>
      </c>
      <c r="B84" s="207">
        <v>92</v>
      </c>
      <c r="C84" s="207" t="s">
        <v>113</v>
      </c>
      <c r="D84" s="172">
        <v>14</v>
      </c>
      <c r="E84" s="173">
        <v>50.2</v>
      </c>
      <c r="F84" s="173">
        <v>42.57</v>
      </c>
      <c r="G84" s="173">
        <f t="shared" si="16"/>
        <v>-7.6300000000000026</v>
      </c>
      <c r="H84" s="173">
        <v>42.4</v>
      </c>
      <c r="I84" s="173">
        <v>46</v>
      </c>
      <c r="J84" s="202">
        <f t="shared" si="17"/>
        <v>3.6000000000000014</v>
      </c>
      <c r="K84" s="173">
        <v>36.25</v>
      </c>
      <c r="L84" s="173">
        <v>29.64</v>
      </c>
      <c r="M84" s="202">
        <f t="shared" si="18"/>
        <v>-6.6099999999999994</v>
      </c>
      <c r="N84" s="214">
        <v>41</v>
      </c>
      <c r="O84" s="173">
        <v>37.14</v>
      </c>
      <c r="P84" s="202">
        <f t="shared" si="19"/>
        <v>-3.8599999999999994</v>
      </c>
      <c r="Q84" s="173">
        <v>44.8</v>
      </c>
      <c r="R84" s="173">
        <v>43</v>
      </c>
      <c r="S84" s="202">
        <f t="shared" si="20"/>
        <v>-1.7999999999999972</v>
      </c>
      <c r="T84" s="202">
        <f t="shared" si="21"/>
        <v>42.929999999999993</v>
      </c>
      <c r="U84" s="201">
        <f t="shared" si="22"/>
        <v>39.67</v>
      </c>
      <c r="V84" s="205">
        <f t="shared" si="23"/>
        <v>-3.2599999999999909</v>
      </c>
      <c r="W84" s="206">
        <v>0</v>
      </c>
    </row>
    <row r="85" spans="1:23" ht="18.75">
      <c r="A85" s="181">
        <v>2</v>
      </c>
      <c r="B85" s="199">
        <v>5</v>
      </c>
      <c r="C85" s="207" t="s">
        <v>142</v>
      </c>
      <c r="D85" s="172">
        <v>19</v>
      </c>
      <c r="E85" s="201">
        <v>58.85</v>
      </c>
      <c r="F85" s="173">
        <v>45.792631578947372</v>
      </c>
      <c r="G85" s="173">
        <f t="shared" si="16"/>
        <v>-13.05736842105263</v>
      </c>
      <c r="H85" s="201">
        <v>44.70333333333334</v>
      </c>
      <c r="I85" s="173">
        <v>49.576842105263161</v>
      </c>
      <c r="J85" s="202">
        <f t="shared" si="17"/>
        <v>4.8735087719298207</v>
      </c>
      <c r="K85" s="201">
        <v>45.973333333333336</v>
      </c>
      <c r="L85" s="173">
        <v>48.55263157894737</v>
      </c>
      <c r="M85" s="202">
        <f t="shared" si="18"/>
        <v>2.5792982456140336</v>
      </c>
      <c r="N85" s="215">
        <v>44.629999999999995</v>
      </c>
      <c r="O85" s="173">
        <v>32.368421052631582</v>
      </c>
      <c r="P85" s="202">
        <f t="shared" si="19"/>
        <v>-12.261578947368413</v>
      </c>
      <c r="Q85" s="201">
        <v>44.5</v>
      </c>
      <c r="R85" s="173">
        <v>42.31894736842105</v>
      </c>
      <c r="S85" s="202">
        <f t="shared" si="20"/>
        <v>-2.1810526315789502</v>
      </c>
      <c r="T85" s="202">
        <f t="shared" si="21"/>
        <v>47.731333333333332</v>
      </c>
      <c r="U85" s="201">
        <f t="shared" si="22"/>
        <v>43.72189473684211</v>
      </c>
      <c r="V85" s="205">
        <f t="shared" si="23"/>
        <v>-4.009438596491222</v>
      </c>
      <c r="W85" s="206">
        <v>1</v>
      </c>
    </row>
    <row r="86" spans="1:23" ht="18.75">
      <c r="A86" s="181">
        <v>4</v>
      </c>
      <c r="B86" s="199">
        <v>40</v>
      </c>
      <c r="C86" s="207" t="s">
        <v>58</v>
      </c>
      <c r="D86" s="172">
        <v>3</v>
      </c>
      <c r="E86" s="173">
        <v>40.799999999999997</v>
      </c>
      <c r="F86" s="173">
        <v>34.67</v>
      </c>
      <c r="G86" s="173">
        <f t="shared" si="16"/>
        <v>-6.1299999999999955</v>
      </c>
      <c r="H86" s="173">
        <v>29.6</v>
      </c>
      <c r="I86" s="173">
        <v>28.67</v>
      </c>
      <c r="J86" s="202">
        <f t="shared" si="17"/>
        <v>-0.92999999999999972</v>
      </c>
      <c r="K86" s="173">
        <v>33</v>
      </c>
      <c r="L86" s="173">
        <v>21.67</v>
      </c>
      <c r="M86" s="202">
        <f t="shared" si="18"/>
        <v>-11.329999999999998</v>
      </c>
      <c r="N86" s="214">
        <v>33</v>
      </c>
      <c r="O86" s="173">
        <v>35</v>
      </c>
      <c r="P86" s="202">
        <f t="shared" si="19"/>
        <v>2</v>
      </c>
      <c r="Q86" s="173">
        <v>36.1</v>
      </c>
      <c r="R86" s="173">
        <v>30.67</v>
      </c>
      <c r="S86" s="202">
        <f t="shared" si="20"/>
        <v>-5.43</v>
      </c>
      <c r="T86" s="202">
        <f t="shared" si="21"/>
        <v>34.5</v>
      </c>
      <c r="U86" s="201">
        <f t="shared" si="22"/>
        <v>30.136000000000003</v>
      </c>
      <c r="V86" s="205">
        <f t="shared" si="23"/>
        <v>-4.3639999999999972</v>
      </c>
      <c r="W86" s="206">
        <v>0</v>
      </c>
    </row>
    <row r="87" spans="1:23" ht="18.75">
      <c r="A87" s="181">
        <v>6</v>
      </c>
      <c r="B87" s="199">
        <v>50</v>
      </c>
      <c r="C87" s="207" t="s">
        <v>70</v>
      </c>
      <c r="D87" s="172">
        <v>4</v>
      </c>
      <c r="E87" s="173">
        <v>56.67</v>
      </c>
      <c r="F87" s="173">
        <v>41</v>
      </c>
      <c r="G87" s="173">
        <f t="shared" si="16"/>
        <v>-15.670000000000002</v>
      </c>
      <c r="H87" s="173">
        <v>40.67</v>
      </c>
      <c r="I87" s="173">
        <v>49.5</v>
      </c>
      <c r="J87" s="202">
        <f t="shared" si="17"/>
        <v>8.8299999999999983</v>
      </c>
      <c r="K87" s="173">
        <v>36.25</v>
      </c>
      <c r="L87" s="173">
        <v>31.25</v>
      </c>
      <c r="M87" s="202">
        <f t="shared" si="18"/>
        <v>-5</v>
      </c>
      <c r="N87" s="214">
        <v>54.17</v>
      </c>
      <c r="O87" s="173">
        <v>45</v>
      </c>
      <c r="P87" s="202">
        <f t="shared" si="19"/>
        <v>-9.1700000000000017</v>
      </c>
      <c r="Q87" s="173">
        <v>42.67</v>
      </c>
      <c r="R87" s="173">
        <v>37.75</v>
      </c>
      <c r="S87" s="202">
        <f t="shared" si="20"/>
        <v>-4.9200000000000017</v>
      </c>
      <c r="T87" s="202">
        <f t="shared" si="21"/>
        <v>46.085999999999999</v>
      </c>
      <c r="U87" s="201">
        <f t="shared" si="22"/>
        <v>40.9</v>
      </c>
      <c r="V87" s="205">
        <f t="shared" si="23"/>
        <v>-5.1859999999999999</v>
      </c>
      <c r="W87" s="206">
        <v>0</v>
      </c>
    </row>
    <row r="88" spans="1:23" ht="18.75">
      <c r="A88" s="181">
        <v>2</v>
      </c>
      <c r="B88" s="199">
        <v>66</v>
      </c>
      <c r="C88" s="207" t="s">
        <v>86</v>
      </c>
      <c r="D88" s="172">
        <v>12</v>
      </c>
      <c r="E88" s="173">
        <v>58.5</v>
      </c>
      <c r="F88" s="173">
        <v>51.666666666666664</v>
      </c>
      <c r="G88" s="173">
        <f t="shared" si="16"/>
        <v>-6.8333333333333357</v>
      </c>
      <c r="H88" s="173">
        <v>46.5</v>
      </c>
      <c r="I88" s="173">
        <v>52.169166666666662</v>
      </c>
      <c r="J88" s="202">
        <f t="shared" si="17"/>
        <v>5.669166666666662</v>
      </c>
      <c r="K88" s="173">
        <v>54.38</v>
      </c>
      <c r="L88" s="173">
        <v>54.164999999999999</v>
      </c>
      <c r="M88" s="202">
        <f t="shared" si="18"/>
        <v>-0.21500000000000341</v>
      </c>
      <c r="N88" s="214">
        <v>50</v>
      </c>
      <c r="O88" s="173">
        <v>28.747500000000002</v>
      </c>
      <c r="P88" s="202">
        <f t="shared" si="19"/>
        <v>-21.252499999999998</v>
      </c>
      <c r="Q88" s="173">
        <v>56.38</v>
      </c>
      <c r="R88" s="173">
        <v>51.372500000000002</v>
      </c>
      <c r="S88" s="202">
        <f t="shared" si="20"/>
        <v>-5.0075000000000003</v>
      </c>
      <c r="T88" s="202">
        <f t="shared" si="21"/>
        <v>53.152000000000001</v>
      </c>
      <c r="U88" s="201">
        <f t="shared" si="22"/>
        <v>47.624166666666667</v>
      </c>
      <c r="V88" s="205">
        <f t="shared" si="23"/>
        <v>-5.5278333333333336</v>
      </c>
      <c r="W88" s="206">
        <v>0</v>
      </c>
    </row>
    <row r="89" spans="1:23" ht="18.75">
      <c r="A89" s="181">
        <v>6</v>
      </c>
      <c r="B89" s="199">
        <v>9</v>
      </c>
      <c r="C89" s="207" t="s">
        <v>22</v>
      </c>
      <c r="D89" s="172">
        <v>5</v>
      </c>
      <c r="E89" s="173">
        <v>59.2</v>
      </c>
      <c r="F89" s="173">
        <v>44.8</v>
      </c>
      <c r="G89" s="173">
        <f t="shared" si="16"/>
        <v>-14.400000000000006</v>
      </c>
      <c r="H89" s="173">
        <v>49.6</v>
      </c>
      <c r="I89" s="173">
        <v>57.2</v>
      </c>
      <c r="J89" s="202">
        <f t="shared" si="17"/>
        <v>7.6000000000000014</v>
      </c>
      <c r="K89" s="173">
        <v>33</v>
      </c>
      <c r="L89" s="173">
        <v>32.5</v>
      </c>
      <c r="M89" s="202">
        <f t="shared" si="18"/>
        <v>-0.5</v>
      </c>
      <c r="N89" s="214">
        <v>52</v>
      </c>
      <c r="O89" s="173">
        <v>37</v>
      </c>
      <c r="P89" s="202">
        <f t="shared" si="19"/>
        <v>-15</v>
      </c>
      <c r="Q89" s="173">
        <v>50.3</v>
      </c>
      <c r="R89" s="173">
        <v>41.5</v>
      </c>
      <c r="S89" s="202">
        <f t="shared" si="20"/>
        <v>-8.7999999999999972</v>
      </c>
      <c r="T89" s="202">
        <f t="shared" si="21"/>
        <v>48.820000000000007</v>
      </c>
      <c r="U89" s="201">
        <f t="shared" si="22"/>
        <v>42.6</v>
      </c>
      <c r="V89" s="205">
        <f t="shared" si="23"/>
        <v>-6.220000000000006</v>
      </c>
      <c r="W89" s="206">
        <v>0</v>
      </c>
    </row>
    <row r="90" spans="1:23" ht="18.75">
      <c r="A90" s="181">
        <v>5</v>
      </c>
      <c r="B90" s="199">
        <v>53</v>
      </c>
      <c r="C90" s="207" t="s">
        <v>72</v>
      </c>
      <c r="D90" s="172">
        <v>10</v>
      </c>
      <c r="E90" s="173">
        <v>57.56</v>
      </c>
      <c r="F90" s="173">
        <v>51.8</v>
      </c>
      <c r="G90" s="173">
        <f t="shared" si="16"/>
        <v>-5.7600000000000051</v>
      </c>
      <c r="H90" s="173">
        <v>49.11</v>
      </c>
      <c r="I90" s="173">
        <v>60.6</v>
      </c>
      <c r="J90" s="202">
        <f t="shared" si="17"/>
        <v>11.490000000000002</v>
      </c>
      <c r="K90" s="173">
        <v>49.44</v>
      </c>
      <c r="L90" s="173">
        <v>40</v>
      </c>
      <c r="M90" s="202">
        <f t="shared" si="18"/>
        <v>-9.4399999999999977</v>
      </c>
      <c r="N90" s="214">
        <v>63.89</v>
      </c>
      <c r="O90" s="173">
        <v>42.5</v>
      </c>
      <c r="P90" s="202">
        <f t="shared" si="19"/>
        <v>-21.39</v>
      </c>
      <c r="Q90" s="173">
        <v>57.22</v>
      </c>
      <c r="R90" s="173">
        <v>51.1</v>
      </c>
      <c r="S90" s="202">
        <f t="shared" si="20"/>
        <v>-6.1199999999999974</v>
      </c>
      <c r="T90" s="202">
        <f t="shared" si="21"/>
        <v>55.444000000000003</v>
      </c>
      <c r="U90" s="201">
        <f t="shared" si="22"/>
        <v>49.2</v>
      </c>
      <c r="V90" s="205">
        <f t="shared" si="23"/>
        <v>-6.2439999999999998</v>
      </c>
      <c r="W90" s="206">
        <v>0</v>
      </c>
    </row>
    <row r="91" spans="1:23" ht="18.75">
      <c r="A91" s="181">
        <v>5</v>
      </c>
      <c r="B91" s="207">
        <v>54</v>
      </c>
      <c r="C91" s="207" t="s">
        <v>73</v>
      </c>
      <c r="D91" s="172">
        <v>5</v>
      </c>
      <c r="E91" s="173">
        <v>55.75</v>
      </c>
      <c r="F91" s="173">
        <v>42.4</v>
      </c>
      <c r="G91" s="173">
        <f t="shared" si="16"/>
        <v>-13.350000000000001</v>
      </c>
      <c r="H91" s="173">
        <v>50.25</v>
      </c>
      <c r="I91" s="173">
        <v>58.8</v>
      </c>
      <c r="J91" s="202">
        <f t="shared" si="17"/>
        <v>8.5499999999999972</v>
      </c>
      <c r="K91" s="173">
        <v>34.380000000000003</v>
      </c>
      <c r="L91" s="173">
        <v>35</v>
      </c>
      <c r="M91" s="202">
        <f t="shared" si="18"/>
        <v>0.61999999999999744</v>
      </c>
      <c r="N91" s="214">
        <v>71.88</v>
      </c>
      <c r="O91" s="173">
        <v>36</v>
      </c>
      <c r="P91" s="202">
        <f t="shared" si="19"/>
        <v>-35.879999999999995</v>
      </c>
      <c r="Q91" s="173">
        <v>50.75</v>
      </c>
      <c r="R91" s="173">
        <v>44.1</v>
      </c>
      <c r="S91" s="202">
        <f t="shared" si="20"/>
        <v>-6.6499999999999986</v>
      </c>
      <c r="T91" s="202">
        <f t="shared" si="21"/>
        <v>52.601999999999997</v>
      </c>
      <c r="U91" s="201">
        <f t="shared" si="22"/>
        <v>43.26</v>
      </c>
      <c r="V91" s="205">
        <f t="shared" si="23"/>
        <v>-9.3419999999999987</v>
      </c>
      <c r="W91" s="206">
        <v>1</v>
      </c>
    </row>
  </sheetData>
  <sortState ref="A6:W91">
    <sortCondition descending="1" ref="V6:V91"/>
  </sortState>
  <mergeCells count="16">
    <mergeCell ref="W4:W5"/>
    <mergeCell ref="A1:S1"/>
    <mergeCell ref="A2:S2"/>
    <mergeCell ref="A3:B3"/>
    <mergeCell ref="A4:A5"/>
    <mergeCell ref="B4:B5"/>
    <mergeCell ref="C4:C5"/>
    <mergeCell ref="D4:D5"/>
    <mergeCell ref="E4:G4"/>
    <mergeCell ref="H4:J4"/>
    <mergeCell ref="K4:M4"/>
    <mergeCell ref="N4:P4"/>
    <mergeCell ref="Q4:S4"/>
    <mergeCell ref="T4:T5"/>
    <mergeCell ref="U4:U5"/>
    <mergeCell ref="V4:V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W91"/>
  <sheetViews>
    <sheetView zoomScale="130" zoomScaleNormal="130" workbookViewId="0">
      <selection activeCell="A6" sqref="A6:W91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5" bestFit="1" customWidth="1"/>
    <col min="22" max="22" width="4.625" bestFit="1" customWidth="1"/>
    <col min="23" max="23" width="2.875" bestFit="1" customWidth="1"/>
  </cols>
  <sheetData>
    <row r="1" spans="1:23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187"/>
      <c r="U1" s="190"/>
      <c r="V1" s="190"/>
      <c r="W1" s="191"/>
    </row>
    <row r="2" spans="1:23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187"/>
      <c r="U2" s="190"/>
      <c r="V2" s="190"/>
      <c r="W2" s="191"/>
    </row>
    <row r="3" spans="1:23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0"/>
      <c r="V3" s="190"/>
      <c r="W3" s="191"/>
    </row>
    <row r="4" spans="1:23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4" t="s">
        <v>131</v>
      </c>
      <c r="U4" s="294" t="s">
        <v>200</v>
      </c>
      <c r="V4" s="296" t="s">
        <v>196</v>
      </c>
      <c r="W4" s="283" t="s">
        <v>145</v>
      </c>
    </row>
    <row r="5" spans="1:23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295"/>
      <c r="U5" s="295"/>
      <c r="V5" s="297"/>
      <c r="W5" s="284"/>
    </row>
    <row r="6" spans="1:23" ht="18.75">
      <c r="A6" s="198">
        <v>6</v>
      </c>
      <c r="B6" s="199">
        <v>74</v>
      </c>
      <c r="C6" s="199" t="s">
        <v>94</v>
      </c>
      <c r="D6" s="200">
        <v>6</v>
      </c>
      <c r="E6" s="173">
        <v>40</v>
      </c>
      <c r="F6" s="173">
        <v>58.67</v>
      </c>
      <c r="G6" s="173">
        <f t="shared" ref="G6:G37" si="0">F6-E6</f>
        <v>18.670000000000002</v>
      </c>
      <c r="H6" s="173">
        <v>33.6</v>
      </c>
      <c r="I6" s="173">
        <v>55.67</v>
      </c>
      <c r="J6" s="202">
        <f t="shared" ref="J6:J37" si="1">I6-H6</f>
        <v>22.07</v>
      </c>
      <c r="K6" s="173">
        <v>28</v>
      </c>
      <c r="L6" s="173">
        <v>47.5</v>
      </c>
      <c r="M6" s="202">
        <f t="shared" ref="M6:M37" si="2">L6-K6</f>
        <v>19.5</v>
      </c>
      <c r="N6" s="214">
        <v>52</v>
      </c>
      <c r="O6" s="173">
        <v>63.33</v>
      </c>
      <c r="P6" s="202">
        <f t="shared" ref="P6:P37" si="3">O6-N6</f>
        <v>11.329999999999998</v>
      </c>
      <c r="Q6" s="173">
        <v>28.4</v>
      </c>
      <c r="R6" s="173">
        <v>54.58</v>
      </c>
      <c r="S6" s="202">
        <f t="shared" ref="S6:S37" si="4">R6-Q6</f>
        <v>26.18</v>
      </c>
      <c r="T6" s="202">
        <f t="shared" ref="T6:T37" si="5">(E6+H6+K6+N6+Q6)/5</f>
        <v>36.4</v>
      </c>
      <c r="U6" s="201">
        <f t="shared" ref="U6:U37" si="6">(F6+I6+L6+O6+R6)/5</f>
        <v>55.95</v>
      </c>
      <c r="V6" s="205">
        <f t="shared" ref="V6:V37" si="7">U6-T6</f>
        <v>19.550000000000004</v>
      </c>
      <c r="W6" s="206">
        <v>5</v>
      </c>
    </row>
    <row r="7" spans="1:23" ht="18.75">
      <c r="A7" s="181">
        <v>6</v>
      </c>
      <c r="B7" s="199">
        <v>64</v>
      </c>
      <c r="C7" s="207" t="s">
        <v>84</v>
      </c>
      <c r="D7" s="172">
        <v>3</v>
      </c>
      <c r="E7" s="173">
        <v>47.67</v>
      </c>
      <c r="F7" s="173">
        <v>52</v>
      </c>
      <c r="G7" s="173">
        <f t="shared" si="0"/>
        <v>4.3299999999999983</v>
      </c>
      <c r="H7" s="173">
        <v>40</v>
      </c>
      <c r="I7" s="173">
        <v>64.67</v>
      </c>
      <c r="J7" s="202">
        <f t="shared" si="1"/>
        <v>24.67</v>
      </c>
      <c r="K7" s="173">
        <v>30.83</v>
      </c>
      <c r="L7" s="173">
        <v>44.17</v>
      </c>
      <c r="M7" s="202">
        <f t="shared" si="2"/>
        <v>13.340000000000003</v>
      </c>
      <c r="N7" s="214">
        <v>40.83</v>
      </c>
      <c r="O7" s="173">
        <v>58.33</v>
      </c>
      <c r="P7" s="202">
        <f t="shared" si="3"/>
        <v>17.5</v>
      </c>
      <c r="Q7" s="173">
        <v>36.17</v>
      </c>
      <c r="R7" s="173">
        <v>58.83</v>
      </c>
      <c r="S7" s="202">
        <f t="shared" si="4"/>
        <v>22.659999999999997</v>
      </c>
      <c r="T7" s="202">
        <f t="shared" si="5"/>
        <v>39.1</v>
      </c>
      <c r="U7" s="201">
        <f t="shared" si="6"/>
        <v>55.6</v>
      </c>
      <c r="V7" s="205">
        <f t="shared" si="7"/>
        <v>16.5</v>
      </c>
      <c r="W7" s="206">
        <v>5</v>
      </c>
    </row>
    <row r="8" spans="1:23" ht="18.75">
      <c r="A8" s="181">
        <v>5</v>
      </c>
      <c r="B8" s="207">
        <v>87</v>
      </c>
      <c r="C8" s="207" t="s">
        <v>108</v>
      </c>
      <c r="D8" s="172">
        <v>17</v>
      </c>
      <c r="E8" s="173">
        <v>60.17</v>
      </c>
      <c r="F8" s="173">
        <v>54.35</v>
      </c>
      <c r="G8" s="173">
        <f t="shared" si="0"/>
        <v>-5.82</v>
      </c>
      <c r="H8" s="173">
        <v>51.5</v>
      </c>
      <c r="I8" s="173">
        <v>63.18</v>
      </c>
      <c r="J8" s="202">
        <f t="shared" si="1"/>
        <v>11.68</v>
      </c>
      <c r="K8" s="173">
        <v>46.46</v>
      </c>
      <c r="L8" s="173">
        <v>50.88</v>
      </c>
      <c r="M8" s="202">
        <f t="shared" si="2"/>
        <v>4.4200000000000017</v>
      </c>
      <c r="N8" s="214">
        <v>55.42</v>
      </c>
      <c r="O8" s="173">
        <v>54.41</v>
      </c>
      <c r="P8" s="202">
        <f t="shared" si="3"/>
        <v>-1.0100000000000051</v>
      </c>
      <c r="Q8" s="173">
        <v>49.33</v>
      </c>
      <c r="R8" s="173">
        <v>48.29</v>
      </c>
      <c r="S8" s="202">
        <f t="shared" si="4"/>
        <v>-1.0399999999999991</v>
      </c>
      <c r="T8" s="202">
        <f t="shared" si="5"/>
        <v>52.576000000000001</v>
      </c>
      <c r="U8" s="201">
        <f t="shared" si="6"/>
        <v>54.222000000000001</v>
      </c>
      <c r="V8" s="205">
        <f t="shared" si="7"/>
        <v>1.6460000000000008</v>
      </c>
      <c r="W8" s="206">
        <v>2</v>
      </c>
    </row>
    <row r="9" spans="1:23" ht="18.75">
      <c r="A9" s="181">
        <v>2</v>
      </c>
      <c r="B9" s="199">
        <v>97</v>
      </c>
      <c r="C9" s="207" t="s">
        <v>117</v>
      </c>
      <c r="D9" s="172">
        <v>27</v>
      </c>
      <c r="E9" s="173">
        <v>54.05</v>
      </c>
      <c r="F9" s="173">
        <v>50.74</v>
      </c>
      <c r="G9" s="173">
        <f t="shared" si="0"/>
        <v>-3.3099999999999952</v>
      </c>
      <c r="H9" s="173">
        <v>45.15</v>
      </c>
      <c r="I9" s="173">
        <v>59.46</v>
      </c>
      <c r="J9" s="202">
        <f t="shared" si="1"/>
        <v>14.310000000000002</v>
      </c>
      <c r="K9" s="173">
        <v>42.24</v>
      </c>
      <c r="L9" s="173">
        <v>49.19</v>
      </c>
      <c r="M9" s="202">
        <f t="shared" si="2"/>
        <v>6.9499999999999957</v>
      </c>
      <c r="N9" s="214">
        <v>65.81</v>
      </c>
      <c r="O9" s="173">
        <v>56.56</v>
      </c>
      <c r="P9" s="202">
        <f t="shared" si="3"/>
        <v>-9.25</v>
      </c>
      <c r="Q9" s="173">
        <v>42.01</v>
      </c>
      <c r="R9" s="173">
        <v>50.81</v>
      </c>
      <c r="S9" s="202">
        <f t="shared" si="4"/>
        <v>8.8000000000000043</v>
      </c>
      <c r="T9" s="202">
        <f t="shared" si="5"/>
        <v>49.851999999999997</v>
      </c>
      <c r="U9" s="201">
        <f t="shared" si="6"/>
        <v>53.351999999999997</v>
      </c>
      <c r="V9" s="205">
        <f t="shared" si="7"/>
        <v>3.5</v>
      </c>
      <c r="W9" s="206">
        <v>3</v>
      </c>
    </row>
    <row r="10" spans="1:23" ht="18.75">
      <c r="A10" s="181">
        <v>5</v>
      </c>
      <c r="B10" s="199">
        <v>41</v>
      </c>
      <c r="C10" s="207" t="s">
        <v>60</v>
      </c>
      <c r="D10" s="172">
        <v>10</v>
      </c>
      <c r="E10" s="173">
        <v>54.33</v>
      </c>
      <c r="F10" s="173">
        <v>49.4</v>
      </c>
      <c r="G10" s="173">
        <f t="shared" si="0"/>
        <v>-4.93</v>
      </c>
      <c r="H10" s="173">
        <v>40</v>
      </c>
      <c r="I10" s="173">
        <v>63</v>
      </c>
      <c r="J10" s="202">
        <f t="shared" si="1"/>
        <v>23</v>
      </c>
      <c r="K10" s="173">
        <v>34.17</v>
      </c>
      <c r="L10" s="173">
        <v>42.25</v>
      </c>
      <c r="M10" s="202">
        <f t="shared" si="2"/>
        <v>8.0799999999999983</v>
      </c>
      <c r="N10" s="214">
        <v>63.33</v>
      </c>
      <c r="O10" s="173">
        <v>59.5</v>
      </c>
      <c r="P10" s="202">
        <f t="shared" si="3"/>
        <v>-3.8299999999999983</v>
      </c>
      <c r="Q10" s="173">
        <v>46.83</v>
      </c>
      <c r="R10" s="173">
        <v>51.95</v>
      </c>
      <c r="S10" s="202">
        <f t="shared" si="4"/>
        <v>5.1200000000000045</v>
      </c>
      <c r="T10" s="202">
        <f t="shared" si="5"/>
        <v>47.731999999999992</v>
      </c>
      <c r="U10" s="201">
        <f t="shared" si="6"/>
        <v>53.220000000000006</v>
      </c>
      <c r="V10" s="205">
        <f t="shared" si="7"/>
        <v>5.4880000000000138</v>
      </c>
      <c r="W10" s="206">
        <v>3</v>
      </c>
    </row>
    <row r="11" spans="1:23" ht="18.75">
      <c r="A11" s="181">
        <v>1</v>
      </c>
      <c r="B11" s="199">
        <v>2</v>
      </c>
      <c r="C11" s="207" t="s">
        <v>16</v>
      </c>
      <c r="D11" s="172">
        <v>5</v>
      </c>
      <c r="E11" s="173">
        <v>51.5</v>
      </c>
      <c r="F11" s="173">
        <v>46</v>
      </c>
      <c r="G11" s="173">
        <f t="shared" si="0"/>
        <v>-5.5</v>
      </c>
      <c r="H11" s="173">
        <v>39.380000000000003</v>
      </c>
      <c r="I11" s="173">
        <v>54.4</v>
      </c>
      <c r="J11" s="202">
        <f t="shared" si="1"/>
        <v>15.019999999999996</v>
      </c>
      <c r="K11" s="173">
        <v>31.41</v>
      </c>
      <c r="L11" s="173">
        <v>52.5</v>
      </c>
      <c r="M11" s="202">
        <f t="shared" si="2"/>
        <v>21.09</v>
      </c>
      <c r="N11" s="214">
        <v>40</v>
      </c>
      <c r="O11" s="173">
        <v>51</v>
      </c>
      <c r="P11" s="202">
        <f t="shared" si="3"/>
        <v>11</v>
      </c>
      <c r="Q11" s="173">
        <v>40.28</v>
      </c>
      <c r="R11" s="173">
        <v>58.9</v>
      </c>
      <c r="S11" s="202">
        <f t="shared" si="4"/>
        <v>18.619999999999997</v>
      </c>
      <c r="T11" s="202">
        <f t="shared" si="5"/>
        <v>40.513999999999996</v>
      </c>
      <c r="U11" s="201">
        <f t="shared" si="6"/>
        <v>52.56</v>
      </c>
      <c r="V11" s="205">
        <f t="shared" si="7"/>
        <v>12.046000000000006</v>
      </c>
      <c r="W11" s="206">
        <v>4</v>
      </c>
    </row>
    <row r="12" spans="1:23" ht="18.75">
      <c r="A12" s="181">
        <v>1</v>
      </c>
      <c r="B12" s="199">
        <v>27</v>
      </c>
      <c r="C12" s="207" t="s">
        <v>138</v>
      </c>
      <c r="D12" s="172">
        <v>9</v>
      </c>
      <c r="E12" s="201">
        <v>46.120000000000005</v>
      </c>
      <c r="F12" s="173">
        <v>49.554444444444442</v>
      </c>
      <c r="G12" s="173">
        <f t="shared" si="0"/>
        <v>3.4344444444444377</v>
      </c>
      <c r="H12" s="201">
        <v>40.482500000000002</v>
      </c>
      <c r="I12" s="173">
        <v>59.776666666666671</v>
      </c>
      <c r="J12" s="202">
        <f t="shared" si="1"/>
        <v>19.294166666666669</v>
      </c>
      <c r="K12" s="201">
        <v>36.375</v>
      </c>
      <c r="L12" s="173">
        <v>45.833333333333336</v>
      </c>
      <c r="M12" s="202">
        <f t="shared" si="2"/>
        <v>9.4583333333333357</v>
      </c>
      <c r="N12" s="215">
        <v>51.594999999999999</v>
      </c>
      <c r="O12" s="173">
        <v>49.443333333333335</v>
      </c>
      <c r="P12" s="202">
        <f t="shared" si="3"/>
        <v>-2.1516666666666637</v>
      </c>
      <c r="Q12" s="201">
        <v>38.47</v>
      </c>
      <c r="R12" s="173">
        <v>53.276666666666671</v>
      </c>
      <c r="S12" s="202">
        <f t="shared" si="4"/>
        <v>14.806666666666672</v>
      </c>
      <c r="T12" s="202">
        <f t="shared" si="5"/>
        <v>42.608499999999999</v>
      </c>
      <c r="U12" s="201">
        <f t="shared" si="6"/>
        <v>51.576888888888888</v>
      </c>
      <c r="V12" s="205">
        <f t="shared" si="7"/>
        <v>8.9683888888888887</v>
      </c>
      <c r="W12" s="206">
        <v>4</v>
      </c>
    </row>
    <row r="13" spans="1:23" ht="18.75">
      <c r="A13" s="181">
        <v>5</v>
      </c>
      <c r="B13" s="199">
        <v>75</v>
      </c>
      <c r="C13" s="207" t="s">
        <v>95</v>
      </c>
      <c r="D13" s="172">
        <v>9</v>
      </c>
      <c r="E13" s="173">
        <v>49.67</v>
      </c>
      <c r="F13" s="173">
        <v>52.67</v>
      </c>
      <c r="G13" s="173">
        <f t="shared" si="0"/>
        <v>3</v>
      </c>
      <c r="H13" s="173">
        <v>45.17</v>
      </c>
      <c r="I13" s="173">
        <v>63.78</v>
      </c>
      <c r="J13" s="202">
        <f t="shared" si="1"/>
        <v>18.61</v>
      </c>
      <c r="K13" s="173">
        <v>35.83</v>
      </c>
      <c r="L13" s="173">
        <v>40.83</v>
      </c>
      <c r="M13" s="202">
        <f t="shared" si="2"/>
        <v>5</v>
      </c>
      <c r="N13" s="214">
        <v>50.42</v>
      </c>
      <c r="O13" s="173">
        <v>40</v>
      </c>
      <c r="P13" s="202">
        <f t="shared" si="3"/>
        <v>-10.420000000000002</v>
      </c>
      <c r="Q13" s="173">
        <v>40.83</v>
      </c>
      <c r="R13" s="173">
        <v>54.44</v>
      </c>
      <c r="S13" s="202">
        <f t="shared" si="4"/>
        <v>13.61</v>
      </c>
      <c r="T13" s="202">
        <f t="shared" si="5"/>
        <v>44.384</v>
      </c>
      <c r="U13" s="201">
        <f t="shared" si="6"/>
        <v>50.344000000000001</v>
      </c>
      <c r="V13" s="205">
        <f t="shared" si="7"/>
        <v>5.9600000000000009</v>
      </c>
      <c r="W13" s="206">
        <v>4</v>
      </c>
    </row>
    <row r="14" spans="1:23" ht="18.75">
      <c r="A14" s="181">
        <v>1</v>
      </c>
      <c r="B14" s="199">
        <v>80</v>
      </c>
      <c r="C14" s="207" t="s">
        <v>101</v>
      </c>
      <c r="D14" s="172">
        <v>15</v>
      </c>
      <c r="E14" s="173">
        <v>61.33</v>
      </c>
      <c r="F14" s="173">
        <v>48</v>
      </c>
      <c r="G14" s="173">
        <f t="shared" si="0"/>
        <v>-13.329999999999998</v>
      </c>
      <c r="H14" s="173">
        <v>43.67</v>
      </c>
      <c r="I14" s="173">
        <v>59.6</v>
      </c>
      <c r="J14" s="202">
        <f t="shared" si="1"/>
        <v>15.93</v>
      </c>
      <c r="K14" s="173">
        <v>62.08</v>
      </c>
      <c r="L14" s="173">
        <v>51.33</v>
      </c>
      <c r="M14" s="202">
        <f t="shared" si="2"/>
        <v>-10.75</v>
      </c>
      <c r="N14" s="214">
        <v>60</v>
      </c>
      <c r="O14" s="173">
        <v>42.67</v>
      </c>
      <c r="P14" s="202">
        <f t="shared" si="3"/>
        <v>-17.329999999999998</v>
      </c>
      <c r="Q14" s="173">
        <v>32.92</v>
      </c>
      <c r="R14" s="173">
        <v>46.03</v>
      </c>
      <c r="S14" s="202">
        <f t="shared" si="4"/>
        <v>13.11</v>
      </c>
      <c r="T14" s="202">
        <f t="shared" si="5"/>
        <v>52</v>
      </c>
      <c r="U14" s="201">
        <f t="shared" si="6"/>
        <v>49.526000000000003</v>
      </c>
      <c r="V14" s="205">
        <f t="shared" si="7"/>
        <v>-2.4739999999999966</v>
      </c>
      <c r="W14" s="206">
        <v>1</v>
      </c>
    </row>
    <row r="15" spans="1:23" ht="18.75">
      <c r="A15" s="181">
        <v>5</v>
      </c>
      <c r="B15" s="207">
        <v>4</v>
      </c>
      <c r="C15" s="207" t="s">
        <v>18</v>
      </c>
      <c r="D15" s="172">
        <v>13</v>
      </c>
      <c r="E15" s="173">
        <v>49.67</v>
      </c>
      <c r="F15" s="173">
        <v>49.38</v>
      </c>
      <c r="G15" s="173">
        <f t="shared" si="0"/>
        <v>-0.28999999999999915</v>
      </c>
      <c r="H15" s="173">
        <v>43</v>
      </c>
      <c r="I15" s="173">
        <v>60.62</v>
      </c>
      <c r="J15" s="202">
        <f t="shared" si="1"/>
        <v>17.619999999999997</v>
      </c>
      <c r="K15" s="173">
        <v>36.46</v>
      </c>
      <c r="L15" s="173">
        <v>41.35</v>
      </c>
      <c r="M15" s="202">
        <f t="shared" si="2"/>
        <v>4.8900000000000006</v>
      </c>
      <c r="N15" s="214">
        <v>42.92</v>
      </c>
      <c r="O15" s="173">
        <v>46.54</v>
      </c>
      <c r="P15" s="202">
        <f t="shared" si="3"/>
        <v>3.6199999999999974</v>
      </c>
      <c r="Q15" s="173">
        <v>36.630000000000003</v>
      </c>
      <c r="R15" s="173">
        <v>48.31</v>
      </c>
      <c r="S15" s="202">
        <f t="shared" si="4"/>
        <v>11.68</v>
      </c>
      <c r="T15" s="202">
        <f t="shared" si="5"/>
        <v>41.736000000000004</v>
      </c>
      <c r="U15" s="201">
        <f t="shared" si="6"/>
        <v>49.239999999999995</v>
      </c>
      <c r="V15" s="205">
        <f t="shared" si="7"/>
        <v>7.5039999999999907</v>
      </c>
      <c r="W15" s="206">
        <v>4</v>
      </c>
    </row>
    <row r="16" spans="1:23" ht="18.75">
      <c r="A16" s="181">
        <v>5</v>
      </c>
      <c r="B16" s="199">
        <v>53</v>
      </c>
      <c r="C16" s="207" t="s">
        <v>72</v>
      </c>
      <c r="D16" s="172">
        <v>10</v>
      </c>
      <c r="E16" s="173">
        <v>57.56</v>
      </c>
      <c r="F16" s="173">
        <v>51.8</v>
      </c>
      <c r="G16" s="173">
        <f t="shared" si="0"/>
        <v>-5.7600000000000051</v>
      </c>
      <c r="H16" s="173">
        <v>49.11</v>
      </c>
      <c r="I16" s="173">
        <v>60.6</v>
      </c>
      <c r="J16" s="202">
        <f t="shared" si="1"/>
        <v>11.490000000000002</v>
      </c>
      <c r="K16" s="173">
        <v>49.44</v>
      </c>
      <c r="L16" s="173">
        <v>40</v>
      </c>
      <c r="M16" s="202">
        <f t="shared" si="2"/>
        <v>-9.4399999999999977</v>
      </c>
      <c r="N16" s="214">
        <v>63.89</v>
      </c>
      <c r="O16" s="173">
        <v>42.5</v>
      </c>
      <c r="P16" s="202">
        <f t="shared" si="3"/>
        <v>-21.39</v>
      </c>
      <c r="Q16" s="173">
        <v>57.22</v>
      </c>
      <c r="R16" s="173">
        <v>51.1</v>
      </c>
      <c r="S16" s="202">
        <f t="shared" si="4"/>
        <v>-6.1199999999999974</v>
      </c>
      <c r="T16" s="202">
        <f t="shared" si="5"/>
        <v>55.444000000000003</v>
      </c>
      <c r="U16" s="201">
        <f t="shared" si="6"/>
        <v>49.2</v>
      </c>
      <c r="V16" s="205">
        <f t="shared" si="7"/>
        <v>-6.2439999999999998</v>
      </c>
      <c r="W16" s="206">
        <v>0</v>
      </c>
    </row>
    <row r="17" spans="1:23" ht="18.75">
      <c r="A17" s="181">
        <v>5</v>
      </c>
      <c r="B17" s="199">
        <v>18</v>
      </c>
      <c r="C17" s="207" t="s">
        <v>31</v>
      </c>
      <c r="D17" s="172">
        <v>15</v>
      </c>
      <c r="E17" s="173">
        <v>52.45</v>
      </c>
      <c r="F17" s="173">
        <v>52.4</v>
      </c>
      <c r="G17" s="173">
        <f t="shared" si="0"/>
        <v>-5.0000000000004263E-2</v>
      </c>
      <c r="H17" s="173">
        <v>39.729999999999997</v>
      </c>
      <c r="I17" s="173">
        <v>55.73</v>
      </c>
      <c r="J17" s="202">
        <f t="shared" si="1"/>
        <v>16</v>
      </c>
      <c r="K17" s="173">
        <v>33.409999999999997</v>
      </c>
      <c r="L17" s="173">
        <v>33.33</v>
      </c>
      <c r="M17" s="202">
        <f t="shared" si="2"/>
        <v>-7.9999999999998295E-2</v>
      </c>
      <c r="N17" s="214">
        <v>62.95</v>
      </c>
      <c r="O17" s="173">
        <v>56.33</v>
      </c>
      <c r="P17" s="202">
        <f t="shared" si="3"/>
        <v>-6.6200000000000045</v>
      </c>
      <c r="Q17" s="173">
        <v>36.700000000000003</v>
      </c>
      <c r="R17" s="173">
        <v>47.57</v>
      </c>
      <c r="S17" s="202">
        <f t="shared" si="4"/>
        <v>10.869999999999997</v>
      </c>
      <c r="T17" s="202">
        <f t="shared" si="5"/>
        <v>45.048000000000002</v>
      </c>
      <c r="U17" s="201">
        <f t="shared" si="6"/>
        <v>49.071999999999989</v>
      </c>
      <c r="V17" s="205">
        <f t="shared" si="7"/>
        <v>4.0239999999999867</v>
      </c>
      <c r="W17" s="206">
        <v>2</v>
      </c>
    </row>
    <row r="18" spans="1:23" ht="18.75">
      <c r="A18" s="181">
        <v>5</v>
      </c>
      <c r="B18" s="199">
        <v>42</v>
      </c>
      <c r="C18" s="207" t="s">
        <v>61</v>
      </c>
      <c r="D18" s="172">
        <v>11</v>
      </c>
      <c r="E18" s="173">
        <v>52.67</v>
      </c>
      <c r="F18" s="173">
        <v>50.18</v>
      </c>
      <c r="G18" s="173">
        <f t="shared" si="0"/>
        <v>-2.490000000000002</v>
      </c>
      <c r="H18" s="173">
        <v>39.11</v>
      </c>
      <c r="I18" s="173">
        <v>61.27</v>
      </c>
      <c r="J18" s="202">
        <f t="shared" si="1"/>
        <v>22.160000000000004</v>
      </c>
      <c r="K18" s="173">
        <v>34.72</v>
      </c>
      <c r="L18" s="173">
        <v>46.14</v>
      </c>
      <c r="M18" s="202">
        <f t="shared" si="2"/>
        <v>11.420000000000002</v>
      </c>
      <c r="N18" s="214">
        <v>42.78</v>
      </c>
      <c r="O18" s="173">
        <v>39.549999999999997</v>
      </c>
      <c r="P18" s="202">
        <f t="shared" si="3"/>
        <v>-3.230000000000004</v>
      </c>
      <c r="Q18" s="173">
        <v>44.67</v>
      </c>
      <c r="R18" s="173">
        <v>47.73</v>
      </c>
      <c r="S18" s="202">
        <f t="shared" si="4"/>
        <v>3.0599999999999952</v>
      </c>
      <c r="T18" s="202">
        <f t="shared" si="5"/>
        <v>42.79</v>
      </c>
      <c r="U18" s="201">
        <f t="shared" si="6"/>
        <v>48.973999999999997</v>
      </c>
      <c r="V18" s="205">
        <f t="shared" si="7"/>
        <v>6.1839999999999975</v>
      </c>
      <c r="W18" s="206">
        <v>3</v>
      </c>
    </row>
    <row r="19" spans="1:23" ht="18.75">
      <c r="A19" s="181">
        <v>1</v>
      </c>
      <c r="B19" s="199">
        <v>47</v>
      </c>
      <c r="C19" s="207" t="s">
        <v>66</v>
      </c>
      <c r="D19" s="172">
        <v>8</v>
      </c>
      <c r="E19" s="173">
        <v>50.5</v>
      </c>
      <c r="F19" s="173">
        <v>44</v>
      </c>
      <c r="G19" s="173">
        <f t="shared" si="0"/>
        <v>-6.5</v>
      </c>
      <c r="H19" s="173">
        <v>44.5</v>
      </c>
      <c r="I19" s="173">
        <v>53.5</v>
      </c>
      <c r="J19" s="202">
        <f t="shared" si="1"/>
        <v>9</v>
      </c>
      <c r="K19" s="173">
        <v>42.5</v>
      </c>
      <c r="L19" s="173">
        <v>50</v>
      </c>
      <c r="M19" s="202">
        <f t="shared" si="2"/>
        <v>7.5</v>
      </c>
      <c r="N19" s="214">
        <v>67.5</v>
      </c>
      <c r="O19" s="173">
        <v>46.88</v>
      </c>
      <c r="P19" s="202">
        <f t="shared" si="3"/>
        <v>-20.619999999999997</v>
      </c>
      <c r="Q19" s="173">
        <v>43.5</v>
      </c>
      <c r="R19" s="173">
        <v>50.38</v>
      </c>
      <c r="S19" s="202">
        <f t="shared" si="4"/>
        <v>6.8800000000000026</v>
      </c>
      <c r="T19" s="202">
        <f t="shared" si="5"/>
        <v>49.7</v>
      </c>
      <c r="U19" s="201">
        <f t="shared" si="6"/>
        <v>48.951999999999998</v>
      </c>
      <c r="V19" s="205">
        <f t="shared" si="7"/>
        <v>-0.74800000000000466</v>
      </c>
      <c r="W19" s="206">
        <v>2</v>
      </c>
    </row>
    <row r="20" spans="1:23" ht="18.75">
      <c r="A20" s="181">
        <v>5</v>
      </c>
      <c r="B20" s="199">
        <v>44</v>
      </c>
      <c r="C20" s="207" t="s">
        <v>63</v>
      </c>
      <c r="D20" s="172">
        <v>10</v>
      </c>
      <c r="E20" s="173">
        <v>54</v>
      </c>
      <c r="F20" s="173">
        <v>49.2</v>
      </c>
      <c r="G20" s="173">
        <f t="shared" si="0"/>
        <v>-4.7999999999999972</v>
      </c>
      <c r="H20" s="173">
        <v>40.5</v>
      </c>
      <c r="I20" s="173">
        <v>58</v>
      </c>
      <c r="J20" s="202">
        <f t="shared" si="1"/>
        <v>17.5</v>
      </c>
      <c r="K20" s="173">
        <v>34.69</v>
      </c>
      <c r="L20" s="173">
        <v>44.25</v>
      </c>
      <c r="M20" s="202">
        <f t="shared" si="2"/>
        <v>9.5600000000000023</v>
      </c>
      <c r="N20" s="214">
        <v>43.75</v>
      </c>
      <c r="O20" s="173">
        <v>47.5</v>
      </c>
      <c r="P20" s="202">
        <f t="shared" si="3"/>
        <v>3.75</v>
      </c>
      <c r="Q20" s="173">
        <v>49.13</v>
      </c>
      <c r="R20" s="173">
        <v>44.35</v>
      </c>
      <c r="S20" s="202">
        <f t="shared" si="4"/>
        <v>-4.7800000000000011</v>
      </c>
      <c r="T20" s="202">
        <f t="shared" si="5"/>
        <v>44.414000000000001</v>
      </c>
      <c r="U20" s="201">
        <f t="shared" si="6"/>
        <v>48.66</v>
      </c>
      <c r="V20" s="205">
        <f t="shared" si="7"/>
        <v>4.2459999999999951</v>
      </c>
      <c r="W20" s="206">
        <v>3</v>
      </c>
    </row>
    <row r="21" spans="1:23" ht="18.75">
      <c r="A21" s="181">
        <v>5</v>
      </c>
      <c r="B21" s="199">
        <v>91</v>
      </c>
      <c r="C21" s="207" t="s">
        <v>112</v>
      </c>
      <c r="D21" s="172">
        <v>19</v>
      </c>
      <c r="E21" s="173">
        <v>43.73</v>
      </c>
      <c r="F21" s="173">
        <v>48.84</v>
      </c>
      <c r="G21" s="173">
        <f t="shared" si="0"/>
        <v>5.1100000000000065</v>
      </c>
      <c r="H21" s="173">
        <v>37.869999999999997</v>
      </c>
      <c r="I21" s="173">
        <v>53.37</v>
      </c>
      <c r="J21" s="202">
        <f t="shared" si="1"/>
        <v>15.5</v>
      </c>
      <c r="K21" s="173">
        <v>30.33</v>
      </c>
      <c r="L21" s="173">
        <v>45.26</v>
      </c>
      <c r="M21" s="202">
        <f t="shared" si="2"/>
        <v>14.93</v>
      </c>
      <c r="N21" s="214">
        <v>40</v>
      </c>
      <c r="O21" s="173">
        <v>49.74</v>
      </c>
      <c r="P21" s="202">
        <f t="shared" si="3"/>
        <v>9.740000000000002</v>
      </c>
      <c r="Q21" s="173">
        <v>31</v>
      </c>
      <c r="R21" s="173">
        <v>45.16</v>
      </c>
      <c r="S21" s="202">
        <f t="shared" si="4"/>
        <v>14.159999999999997</v>
      </c>
      <c r="T21" s="202">
        <f t="shared" si="5"/>
        <v>36.585999999999999</v>
      </c>
      <c r="U21" s="201">
        <f t="shared" si="6"/>
        <v>48.474000000000004</v>
      </c>
      <c r="V21" s="205">
        <f t="shared" si="7"/>
        <v>11.888000000000005</v>
      </c>
      <c r="W21" s="206">
        <v>5</v>
      </c>
    </row>
    <row r="22" spans="1:23" ht="18.75">
      <c r="A22" s="181">
        <v>1</v>
      </c>
      <c r="B22" s="207">
        <v>93</v>
      </c>
      <c r="C22" s="207" t="s">
        <v>114</v>
      </c>
      <c r="D22" s="172">
        <v>11</v>
      </c>
      <c r="E22" s="173">
        <v>43.25</v>
      </c>
      <c r="F22" s="173">
        <v>47.64</v>
      </c>
      <c r="G22" s="173">
        <f t="shared" si="0"/>
        <v>4.3900000000000006</v>
      </c>
      <c r="H22" s="173">
        <v>39.5</v>
      </c>
      <c r="I22" s="173">
        <v>57.09</v>
      </c>
      <c r="J22" s="202">
        <f t="shared" si="1"/>
        <v>17.590000000000003</v>
      </c>
      <c r="K22" s="173">
        <v>30.63</v>
      </c>
      <c r="L22" s="173">
        <v>41.14</v>
      </c>
      <c r="M22" s="202">
        <f t="shared" si="2"/>
        <v>10.510000000000002</v>
      </c>
      <c r="N22" s="214">
        <v>40</v>
      </c>
      <c r="O22" s="173">
        <v>47.73</v>
      </c>
      <c r="P22" s="202">
        <f t="shared" si="3"/>
        <v>7.7299999999999969</v>
      </c>
      <c r="Q22" s="173">
        <v>33.25</v>
      </c>
      <c r="R22" s="173">
        <v>46.95</v>
      </c>
      <c r="S22" s="202">
        <f t="shared" si="4"/>
        <v>13.700000000000003</v>
      </c>
      <c r="T22" s="202">
        <f t="shared" si="5"/>
        <v>37.326000000000001</v>
      </c>
      <c r="U22" s="201">
        <f t="shared" si="6"/>
        <v>48.11</v>
      </c>
      <c r="V22" s="205">
        <f t="shared" si="7"/>
        <v>10.783999999999999</v>
      </c>
      <c r="W22" s="206">
        <v>5</v>
      </c>
    </row>
    <row r="23" spans="1:23" ht="18.75">
      <c r="A23" s="181">
        <v>4</v>
      </c>
      <c r="B23" s="199">
        <v>48</v>
      </c>
      <c r="C23" s="207" t="s">
        <v>137</v>
      </c>
      <c r="D23" s="172">
        <v>4</v>
      </c>
      <c r="E23" s="201">
        <v>48</v>
      </c>
      <c r="F23" s="173">
        <v>48.5</v>
      </c>
      <c r="G23" s="173">
        <f t="shared" si="0"/>
        <v>0.5</v>
      </c>
      <c r="H23" s="201">
        <v>37.5</v>
      </c>
      <c r="I23" s="173">
        <v>55</v>
      </c>
      <c r="J23" s="202">
        <f t="shared" si="1"/>
        <v>17.5</v>
      </c>
      <c r="K23" s="201">
        <v>27.5</v>
      </c>
      <c r="L23" s="173">
        <v>36.25</v>
      </c>
      <c r="M23" s="202">
        <f t="shared" si="2"/>
        <v>8.75</v>
      </c>
      <c r="N23" s="215">
        <v>55.625</v>
      </c>
      <c r="O23" s="173">
        <v>45</v>
      </c>
      <c r="P23" s="202">
        <f t="shared" si="3"/>
        <v>-10.625</v>
      </c>
      <c r="Q23" s="201">
        <v>48.25</v>
      </c>
      <c r="R23" s="173">
        <v>55.38</v>
      </c>
      <c r="S23" s="202">
        <f t="shared" si="4"/>
        <v>7.1300000000000026</v>
      </c>
      <c r="T23" s="202">
        <f t="shared" si="5"/>
        <v>43.375</v>
      </c>
      <c r="U23" s="201">
        <f t="shared" si="6"/>
        <v>48.025999999999996</v>
      </c>
      <c r="V23" s="205">
        <f t="shared" si="7"/>
        <v>4.6509999999999962</v>
      </c>
      <c r="W23" s="206">
        <v>4</v>
      </c>
    </row>
    <row r="24" spans="1:23" ht="18.75">
      <c r="A24" s="181">
        <v>4</v>
      </c>
      <c r="B24" s="199">
        <v>34</v>
      </c>
      <c r="C24" s="207" t="s">
        <v>52</v>
      </c>
      <c r="D24" s="172">
        <v>4</v>
      </c>
      <c r="E24" s="173">
        <v>38.799999999999997</v>
      </c>
      <c r="F24" s="173">
        <v>51</v>
      </c>
      <c r="G24" s="173">
        <f t="shared" si="0"/>
        <v>12.200000000000003</v>
      </c>
      <c r="H24" s="173">
        <v>32.799999999999997</v>
      </c>
      <c r="I24" s="173">
        <v>53</v>
      </c>
      <c r="J24" s="202">
        <f t="shared" si="1"/>
        <v>20.200000000000003</v>
      </c>
      <c r="K24" s="173">
        <v>38</v>
      </c>
      <c r="L24" s="173">
        <v>34.380000000000003</v>
      </c>
      <c r="M24" s="202">
        <f t="shared" si="2"/>
        <v>-3.6199999999999974</v>
      </c>
      <c r="N24" s="214">
        <v>38</v>
      </c>
      <c r="O24" s="173">
        <v>43.75</v>
      </c>
      <c r="P24" s="202">
        <f t="shared" si="3"/>
        <v>5.75</v>
      </c>
      <c r="Q24" s="173">
        <v>36.799999999999997</v>
      </c>
      <c r="R24" s="173">
        <v>56</v>
      </c>
      <c r="S24" s="202">
        <f t="shared" si="4"/>
        <v>19.200000000000003</v>
      </c>
      <c r="T24" s="202">
        <f t="shared" si="5"/>
        <v>36.879999999999995</v>
      </c>
      <c r="U24" s="201">
        <f t="shared" si="6"/>
        <v>47.625999999999998</v>
      </c>
      <c r="V24" s="205">
        <f t="shared" si="7"/>
        <v>10.746000000000002</v>
      </c>
      <c r="W24" s="206">
        <v>4</v>
      </c>
    </row>
    <row r="25" spans="1:23" ht="18.75">
      <c r="A25" s="181">
        <v>2</v>
      </c>
      <c r="B25" s="199">
        <v>66</v>
      </c>
      <c r="C25" s="207" t="s">
        <v>86</v>
      </c>
      <c r="D25" s="172">
        <v>12</v>
      </c>
      <c r="E25" s="173">
        <v>58.5</v>
      </c>
      <c r="F25" s="173">
        <v>51.666666666666664</v>
      </c>
      <c r="G25" s="173">
        <f t="shared" si="0"/>
        <v>-6.8333333333333357</v>
      </c>
      <c r="H25" s="173">
        <v>46.5</v>
      </c>
      <c r="I25" s="173">
        <v>52.169166666666662</v>
      </c>
      <c r="J25" s="202">
        <f t="shared" si="1"/>
        <v>5.669166666666662</v>
      </c>
      <c r="K25" s="173">
        <v>54.38</v>
      </c>
      <c r="L25" s="173">
        <v>54.164999999999999</v>
      </c>
      <c r="M25" s="202">
        <f t="shared" si="2"/>
        <v>-0.21500000000000341</v>
      </c>
      <c r="N25" s="214">
        <v>50</v>
      </c>
      <c r="O25" s="173">
        <v>28.747500000000002</v>
      </c>
      <c r="P25" s="202">
        <f t="shared" si="3"/>
        <v>-21.252499999999998</v>
      </c>
      <c r="Q25" s="173">
        <v>56.38</v>
      </c>
      <c r="R25" s="173">
        <v>51.372500000000002</v>
      </c>
      <c r="S25" s="202">
        <f t="shared" si="4"/>
        <v>-5.0075000000000003</v>
      </c>
      <c r="T25" s="202">
        <f t="shared" si="5"/>
        <v>53.152000000000001</v>
      </c>
      <c r="U25" s="201">
        <f t="shared" si="6"/>
        <v>47.624166666666667</v>
      </c>
      <c r="V25" s="205">
        <f t="shared" si="7"/>
        <v>-5.5278333333333336</v>
      </c>
      <c r="W25" s="206">
        <v>0</v>
      </c>
    </row>
    <row r="26" spans="1:23" ht="18.75">
      <c r="A26" s="181">
        <v>4</v>
      </c>
      <c r="B26" s="199">
        <v>73</v>
      </c>
      <c r="C26" s="207" t="s">
        <v>93</v>
      </c>
      <c r="D26" s="172">
        <v>8</v>
      </c>
      <c r="E26" s="173">
        <v>41.8</v>
      </c>
      <c r="F26" s="173">
        <v>48.5</v>
      </c>
      <c r="G26" s="173">
        <f t="shared" si="0"/>
        <v>6.7000000000000028</v>
      </c>
      <c r="H26" s="173">
        <v>41.2</v>
      </c>
      <c r="I26" s="173">
        <v>46.75</v>
      </c>
      <c r="J26" s="202">
        <f t="shared" si="1"/>
        <v>5.5499999999999972</v>
      </c>
      <c r="K26" s="173">
        <v>30.25</v>
      </c>
      <c r="L26" s="173">
        <v>38.75</v>
      </c>
      <c r="M26" s="202">
        <f t="shared" si="2"/>
        <v>8.5</v>
      </c>
      <c r="N26" s="214">
        <v>48</v>
      </c>
      <c r="O26" s="173">
        <v>60.63</v>
      </c>
      <c r="P26" s="202">
        <f t="shared" si="3"/>
        <v>12.630000000000003</v>
      </c>
      <c r="Q26" s="173">
        <v>41</v>
      </c>
      <c r="R26" s="173">
        <v>40.75</v>
      </c>
      <c r="S26" s="202">
        <f t="shared" si="4"/>
        <v>-0.25</v>
      </c>
      <c r="T26" s="202">
        <f t="shared" si="5"/>
        <v>40.450000000000003</v>
      </c>
      <c r="U26" s="201">
        <f t="shared" si="6"/>
        <v>47.076000000000001</v>
      </c>
      <c r="V26" s="205">
        <f t="shared" si="7"/>
        <v>6.6259999999999977</v>
      </c>
      <c r="W26" s="206">
        <v>4</v>
      </c>
    </row>
    <row r="27" spans="1:23" ht="18.75">
      <c r="A27" s="181">
        <v>4</v>
      </c>
      <c r="B27" s="199">
        <v>30</v>
      </c>
      <c r="C27" s="207" t="s">
        <v>47</v>
      </c>
      <c r="D27" s="172">
        <v>22</v>
      </c>
      <c r="E27" s="173">
        <v>43</v>
      </c>
      <c r="F27" s="173">
        <v>48.82</v>
      </c>
      <c r="G27" s="173">
        <f t="shared" si="0"/>
        <v>5.82</v>
      </c>
      <c r="H27" s="173">
        <v>37.67</v>
      </c>
      <c r="I27" s="173">
        <v>51.82</v>
      </c>
      <c r="J27" s="202">
        <f t="shared" si="1"/>
        <v>14.149999999999999</v>
      </c>
      <c r="K27" s="173">
        <v>31.08</v>
      </c>
      <c r="L27" s="173">
        <v>41.82</v>
      </c>
      <c r="M27" s="202">
        <f t="shared" si="2"/>
        <v>10.740000000000002</v>
      </c>
      <c r="N27" s="214">
        <v>43.33</v>
      </c>
      <c r="O27" s="173">
        <v>41.36</v>
      </c>
      <c r="P27" s="202">
        <f t="shared" si="3"/>
        <v>-1.9699999999999989</v>
      </c>
      <c r="Q27" s="173">
        <v>43.98</v>
      </c>
      <c r="R27" s="173">
        <v>51.43</v>
      </c>
      <c r="S27" s="202">
        <f t="shared" si="4"/>
        <v>7.4500000000000028</v>
      </c>
      <c r="T27" s="202">
        <f t="shared" si="5"/>
        <v>39.811999999999998</v>
      </c>
      <c r="U27" s="201">
        <f t="shared" si="6"/>
        <v>47.05</v>
      </c>
      <c r="V27" s="205">
        <f t="shared" si="7"/>
        <v>7.2379999999999995</v>
      </c>
      <c r="W27" s="206">
        <v>4</v>
      </c>
    </row>
    <row r="28" spans="1:23" ht="18.75">
      <c r="A28" s="181">
        <v>1</v>
      </c>
      <c r="B28" s="199">
        <v>25</v>
      </c>
      <c r="C28" s="207" t="s">
        <v>39</v>
      </c>
      <c r="D28" s="172">
        <v>6</v>
      </c>
      <c r="E28" s="173">
        <v>45.8</v>
      </c>
      <c r="F28" s="173">
        <v>44</v>
      </c>
      <c r="G28" s="173">
        <f t="shared" si="0"/>
        <v>-1.7999999999999972</v>
      </c>
      <c r="H28" s="173">
        <v>38.4</v>
      </c>
      <c r="I28" s="173">
        <v>59.33</v>
      </c>
      <c r="J28" s="202">
        <f t="shared" si="1"/>
        <v>20.93</v>
      </c>
      <c r="K28" s="173">
        <v>34</v>
      </c>
      <c r="L28" s="173">
        <v>36.25</v>
      </c>
      <c r="M28" s="202">
        <f t="shared" si="2"/>
        <v>2.25</v>
      </c>
      <c r="N28" s="214">
        <v>38</v>
      </c>
      <c r="O28" s="173">
        <v>43.33</v>
      </c>
      <c r="P28" s="202">
        <f t="shared" si="3"/>
        <v>5.3299999999999983</v>
      </c>
      <c r="Q28" s="173">
        <v>43.45</v>
      </c>
      <c r="R28" s="173">
        <v>51.92</v>
      </c>
      <c r="S28" s="202">
        <f t="shared" si="4"/>
        <v>8.4699999999999989</v>
      </c>
      <c r="T28" s="202">
        <f t="shared" si="5"/>
        <v>39.929999999999993</v>
      </c>
      <c r="U28" s="201">
        <f t="shared" si="6"/>
        <v>46.965999999999994</v>
      </c>
      <c r="V28" s="205">
        <f t="shared" si="7"/>
        <v>7.0360000000000014</v>
      </c>
      <c r="W28" s="206">
        <v>4</v>
      </c>
    </row>
    <row r="29" spans="1:23" ht="18.75">
      <c r="A29" s="181">
        <v>1</v>
      </c>
      <c r="B29" s="207">
        <v>90</v>
      </c>
      <c r="C29" s="207" t="s">
        <v>111</v>
      </c>
      <c r="D29" s="172">
        <v>20</v>
      </c>
      <c r="E29" s="173">
        <v>45.86</v>
      </c>
      <c r="F29" s="173">
        <v>51.6</v>
      </c>
      <c r="G29" s="173">
        <f t="shared" si="0"/>
        <v>5.740000000000002</v>
      </c>
      <c r="H29" s="173">
        <v>38</v>
      </c>
      <c r="I29" s="173">
        <v>54.4</v>
      </c>
      <c r="J29" s="202">
        <f t="shared" si="1"/>
        <v>16.399999999999999</v>
      </c>
      <c r="K29" s="173">
        <v>31.07</v>
      </c>
      <c r="L29" s="173">
        <v>35.25</v>
      </c>
      <c r="M29" s="202">
        <f t="shared" si="2"/>
        <v>4.18</v>
      </c>
      <c r="N29" s="214">
        <v>40</v>
      </c>
      <c r="O29" s="173">
        <v>40.5</v>
      </c>
      <c r="P29" s="202">
        <f t="shared" si="3"/>
        <v>0.5</v>
      </c>
      <c r="Q29" s="173">
        <v>43.89</v>
      </c>
      <c r="R29" s="173">
        <v>52.83</v>
      </c>
      <c r="S29" s="202">
        <f t="shared" si="4"/>
        <v>8.9399999999999977</v>
      </c>
      <c r="T29" s="202">
        <f t="shared" si="5"/>
        <v>39.763999999999996</v>
      </c>
      <c r="U29" s="201">
        <f t="shared" si="6"/>
        <v>46.915999999999997</v>
      </c>
      <c r="V29" s="205">
        <f t="shared" si="7"/>
        <v>7.152000000000001</v>
      </c>
      <c r="W29" s="206">
        <v>5</v>
      </c>
    </row>
    <row r="30" spans="1:23" ht="18.75">
      <c r="A30" s="181">
        <v>5</v>
      </c>
      <c r="B30" s="199">
        <v>3</v>
      </c>
      <c r="C30" s="207" t="s">
        <v>17</v>
      </c>
      <c r="D30" s="172">
        <v>12</v>
      </c>
      <c r="E30" s="173">
        <v>53.23</v>
      </c>
      <c r="F30" s="173">
        <v>50.83</v>
      </c>
      <c r="G30" s="173">
        <f t="shared" si="0"/>
        <v>-2.3999999999999986</v>
      </c>
      <c r="H30" s="173">
        <v>40</v>
      </c>
      <c r="I30" s="173">
        <v>56.67</v>
      </c>
      <c r="J30" s="202">
        <f t="shared" si="1"/>
        <v>16.670000000000002</v>
      </c>
      <c r="K30" s="173">
        <v>29.62</v>
      </c>
      <c r="L30" s="173">
        <v>31.25</v>
      </c>
      <c r="M30" s="202">
        <f t="shared" si="2"/>
        <v>1.629999999999999</v>
      </c>
      <c r="N30" s="214">
        <v>40.380000000000003</v>
      </c>
      <c r="O30" s="173">
        <v>53.33</v>
      </c>
      <c r="P30" s="202">
        <f t="shared" si="3"/>
        <v>12.949999999999996</v>
      </c>
      <c r="Q30" s="173">
        <v>37.96</v>
      </c>
      <c r="R30" s="173">
        <v>41.92</v>
      </c>
      <c r="S30" s="202">
        <f t="shared" si="4"/>
        <v>3.9600000000000009</v>
      </c>
      <c r="T30" s="202">
        <f t="shared" si="5"/>
        <v>40.238</v>
      </c>
      <c r="U30" s="201">
        <f t="shared" si="6"/>
        <v>46.8</v>
      </c>
      <c r="V30" s="205">
        <f t="shared" si="7"/>
        <v>6.5619999999999976</v>
      </c>
      <c r="W30" s="206">
        <v>4</v>
      </c>
    </row>
    <row r="31" spans="1:23" ht="18.75">
      <c r="A31" s="181">
        <v>5</v>
      </c>
      <c r="B31" s="199">
        <v>67</v>
      </c>
      <c r="C31" s="207" t="s">
        <v>87</v>
      </c>
      <c r="D31" s="172">
        <v>16</v>
      </c>
      <c r="E31" s="173">
        <v>49.25</v>
      </c>
      <c r="F31" s="173">
        <v>48.75</v>
      </c>
      <c r="G31" s="173">
        <f t="shared" si="0"/>
        <v>-0.5</v>
      </c>
      <c r="H31" s="173">
        <v>44.13</v>
      </c>
      <c r="I31" s="173">
        <v>56.5</v>
      </c>
      <c r="J31" s="202">
        <f t="shared" si="1"/>
        <v>12.369999999999997</v>
      </c>
      <c r="K31" s="173">
        <v>33.130000000000003</v>
      </c>
      <c r="L31" s="173">
        <v>37.19</v>
      </c>
      <c r="M31" s="202">
        <f t="shared" si="2"/>
        <v>4.0599999999999952</v>
      </c>
      <c r="N31" s="214">
        <v>59.38</v>
      </c>
      <c r="O31" s="173">
        <v>44.69</v>
      </c>
      <c r="P31" s="202">
        <f t="shared" si="3"/>
        <v>-14.690000000000005</v>
      </c>
      <c r="Q31" s="173">
        <v>40.94</v>
      </c>
      <c r="R31" s="173">
        <v>46.47</v>
      </c>
      <c r="S31" s="202">
        <f t="shared" si="4"/>
        <v>5.5300000000000011</v>
      </c>
      <c r="T31" s="202">
        <f t="shared" si="5"/>
        <v>45.366</v>
      </c>
      <c r="U31" s="201">
        <f t="shared" si="6"/>
        <v>46.72</v>
      </c>
      <c r="V31" s="205">
        <f t="shared" si="7"/>
        <v>1.3539999999999992</v>
      </c>
      <c r="W31" s="206">
        <v>3</v>
      </c>
    </row>
    <row r="32" spans="1:23" ht="18.75">
      <c r="A32" s="181">
        <v>2</v>
      </c>
      <c r="B32" s="199">
        <v>99</v>
      </c>
      <c r="C32" s="207" t="s">
        <v>119</v>
      </c>
      <c r="D32" s="172">
        <v>16</v>
      </c>
      <c r="E32" s="173">
        <v>45.04</v>
      </c>
      <c r="F32" s="173">
        <v>45.75</v>
      </c>
      <c r="G32" s="173">
        <f t="shared" si="0"/>
        <v>0.71000000000000085</v>
      </c>
      <c r="H32" s="173">
        <v>39.630000000000003</v>
      </c>
      <c r="I32" s="173">
        <v>58.25</v>
      </c>
      <c r="J32" s="202">
        <f t="shared" si="1"/>
        <v>18.619999999999997</v>
      </c>
      <c r="K32" s="173">
        <v>29.26</v>
      </c>
      <c r="L32" s="173">
        <v>36.880000000000003</v>
      </c>
      <c r="M32" s="202">
        <f t="shared" si="2"/>
        <v>7.620000000000001</v>
      </c>
      <c r="N32" s="214">
        <v>45</v>
      </c>
      <c r="O32" s="173">
        <v>44.06</v>
      </c>
      <c r="P32" s="202">
        <f t="shared" si="3"/>
        <v>-0.93999999999999773</v>
      </c>
      <c r="Q32" s="173">
        <v>41.17</v>
      </c>
      <c r="R32" s="173">
        <v>48.22</v>
      </c>
      <c r="S32" s="202">
        <f t="shared" si="4"/>
        <v>7.0499999999999972</v>
      </c>
      <c r="T32" s="202">
        <f t="shared" si="5"/>
        <v>40.020000000000003</v>
      </c>
      <c r="U32" s="201">
        <f t="shared" si="6"/>
        <v>46.631999999999998</v>
      </c>
      <c r="V32" s="205">
        <f t="shared" si="7"/>
        <v>6.6119999999999948</v>
      </c>
      <c r="W32" s="206">
        <v>4</v>
      </c>
    </row>
    <row r="33" spans="1:23" ht="18.75">
      <c r="A33" s="181">
        <v>6</v>
      </c>
      <c r="B33" s="199">
        <v>15</v>
      </c>
      <c r="C33" s="207" t="s">
        <v>28</v>
      </c>
      <c r="D33" s="172">
        <v>3</v>
      </c>
      <c r="E33" s="173">
        <v>50.33</v>
      </c>
      <c r="F33" s="173">
        <v>51.33</v>
      </c>
      <c r="G33" s="173">
        <f t="shared" si="0"/>
        <v>1</v>
      </c>
      <c r="H33" s="173">
        <v>41.33</v>
      </c>
      <c r="I33" s="173">
        <v>52.67</v>
      </c>
      <c r="J33" s="202">
        <f t="shared" si="1"/>
        <v>11.340000000000003</v>
      </c>
      <c r="K33" s="173">
        <v>42.5</v>
      </c>
      <c r="L33" s="173">
        <v>31.67</v>
      </c>
      <c r="M33" s="202">
        <f t="shared" si="2"/>
        <v>-10.829999999999998</v>
      </c>
      <c r="N33" s="214">
        <v>55.83</v>
      </c>
      <c r="O33" s="173">
        <v>40</v>
      </c>
      <c r="P33" s="202">
        <f t="shared" si="3"/>
        <v>-15.829999999999998</v>
      </c>
      <c r="Q33" s="173">
        <v>42.33</v>
      </c>
      <c r="R33" s="173">
        <v>56.33</v>
      </c>
      <c r="S33" s="202">
        <f t="shared" si="4"/>
        <v>14</v>
      </c>
      <c r="T33" s="202">
        <f t="shared" si="5"/>
        <v>46.463999999999999</v>
      </c>
      <c r="U33" s="201">
        <f t="shared" si="6"/>
        <v>46.4</v>
      </c>
      <c r="V33" s="205">
        <f t="shared" si="7"/>
        <v>-6.4000000000000057E-2</v>
      </c>
      <c r="W33" s="206">
        <v>2</v>
      </c>
    </row>
    <row r="34" spans="1:23" ht="18.75">
      <c r="A34" s="181">
        <v>3</v>
      </c>
      <c r="B34" s="199">
        <v>6</v>
      </c>
      <c r="C34" s="207" t="s">
        <v>20</v>
      </c>
      <c r="D34" s="172">
        <v>22</v>
      </c>
      <c r="E34" s="173">
        <v>42.52</v>
      </c>
      <c r="F34" s="173">
        <v>51.45</v>
      </c>
      <c r="G34" s="173">
        <f t="shared" si="0"/>
        <v>8.93</v>
      </c>
      <c r="H34" s="173">
        <v>34.96</v>
      </c>
      <c r="I34" s="173">
        <v>55.82</v>
      </c>
      <c r="J34" s="202">
        <f t="shared" si="1"/>
        <v>20.86</v>
      </c>
      <c r="K34" s="173">
        <v>33.590000000000003</v>
      </c>
      <c r="L34" s="173">
        <v>43.18</v>
      </c>
      <c r="M34" s="202">
        <f t="shared" si="2"/>
        <v>9.5899999999999963</v>
      </c>
      <c r="N34" s="214">
        <v>36.74</v>
      </c>
      <c r="O34" s="173">
        <v>34.32</v>
      </c>
      <c r="P34" s="202">
        <f t="shared" si="3"/>
        <v>-2.4200000000000017</v>
      </c>
      <c r="Q34" s="173">
        <v>34.299999999999997</v>
      </c>
      <c r="R34" s="173">
        <v>46.3</v>
      </c>
      <c r="S34" s="202">
        <f t="shared" si="4"/>
        <v>12</v>
      </c>
      <c r="T34" s="202">
        <f t="shared" si="5"/>
        <v>36.422000000000004</v>
      </c>
      <c r="U34" s="201">
        <f t="shared" si="6"/>
        <v>46.213999999999999</v>
      </c>
      <c r="V34" s="205">
        <f t="shared" si="7"/>
        <v>9.7919999999999945</v>
      </c>
      <c r="W34" s="206">
        <v>4</v>
      </c>
    </row>
    <row r="35" spans="1:23" ht="18.75">
      <c r="A35" s="181">
        <v>1</v>
      </c>
      <c r="B35" s="199">
        <v>38</v>
      </c>
      <c r="C35" s="207" t="s">
        <v>56</v>
      </c>
      <c r="D35" s="172">
        <v>14</v>
      </c>
      <c r="E35" s="173">
        <v>51.25</v>
      </c>
      <c r="F35" s="173">
        <v>50</v>
      </c>
      <c r="G35" s="173">
        <f t="shared" si="0"/>
        <v>-1.25</v>
      </c>
      <c r="H35" s="173">
        <v>37.5</v>
      </c>
      <c r="I35" s="173">
        <v>53.43</v>
      </c>
      <c r="J35" s="202">
        <f t="shared" si="1"/>
        <v>15.93</v>
      </c>
      <c r="K35" s="173">
        <v>29.38</v>
      </c>
      <c r="L35" s="173">
        <v>28.75</v>
      </c>
      <c r="M35" s="202">
        <f t="shared" si="2"/>
        <v>-0.62999999999999901</v>
      </c>
      <c r="N35" s="214">
        <v>45.63</v>
      </c>
      <c r="O35" s="173">
        <v>45.71</v>
      </c>
      <c r="P35" s="202">
        <f t="shared" si="3"/>
        <v>7.9999999999998295E-2</v>
      </c>
      <c r="Q35" s="173">
        <v>33.56</v>
      </c>
      <c r="R35" s="173">
        <v>52.89</v>
      </c>
      <c r="S35" s="202">
        <f t="shared" si="4"/>
        <v>19.329999999999998</v>
      </c>
      <c r="T35" s="202">
        <f t="shared" si="5"/>
        <v>39.463999999999999</v>
      </c>
      <c r="U35" s="201">
        <f t="shared" si="6"/>
        <v>46.156000000000006</v>
      </c>
      <c r="V35" s="205">
        <f t="shared" si="7"/>
        <v>6.6920000000000073</v>
      </c>
      <c r="W35" s="206">
        <v>3</v>
      </c>
    </row>
    <row r="36" spans="1:23" ht="18.75">
      <c r="A36" s="181">
        <v>5</v>
      </c>
      <c r="B36" s="207">
        <v>33</v>
      </c>
      <c r="C36" s="207" t="s">
        <v>51</v>
      </c>
      <c r="D36" s="172">
        <v>8</v>
      </c>
      <c r="E36" s="173">
        <v>55.78</v>
      </c>
      <c r="F36" s="173">
        <v>49.75</v>
      </c>
      <c r="G36" s="173">
        <f t="shared" si="0"/>
        <v>-6.0300000000000011</v>
      </c>
      <c r="H36" s="173">
        <v>38</v>
      </c>
      <c r="I36" s="173">
        <v>58</v>
      </c>
      <c r="J36" s="202">
        <f t="shared" si="1"/>
        <v>20</v>
      </c>
      <c r="K36" s="173">
        <v>28.61</v>
      </c>
      <c r="L36" s="173">
        <v>40.94</v>
      </c>
      <c r="M36" s="202">
        <f t="shared" si="2"/>
        <v>12.329999999999998</v>
      </c>
      <c r="N36" s="214">
        <v>41.11</v>
      </c>
      <c r="O36" s="173">
        <v>35.630000000000003</v>
      </c>
      <c r="P36" s="202">
        <f t="shared" si="3"/>
        <v>-5.4799999999999969</v>
      </c>
      <c r="Q36" s="173">
        <v>38.39</v>
      </c>
      <c r="R36" s="173">
        <v>46.38</v>
      </c>
      <c r="S36" s="202">
        <f t="shared" si="4"/>
        <v>7.990000000000002</v>
      </c>
      <c r="T36" s="202">
        <f t="shared" si="5"/>
        <v>40.378</v>
      </c>
      <c r="U36" s="201">
        <f t="shared" si="6"/>
        <v>46.14</v>
      </c>
      <c r="V36" s="205">
        <f t="shared" si="7"/>
        <v>5.7620000000000005</v>
      </c>
      <c r="W36" s="206">
        <v>3</v>
      </c>
    </row>
    <row r="37" spans="1:23" ht="18.75">
      <c r="A37" s="181">
        <v>1</v>
      </c>
      <c r="B37" s="199">
        <v>81</v>
      </c>
      <c r="C37" s="207" t="s">
        <v>102</v>
      </c>
      <c r="D37" s="172">
        <v>15</v>
      </c>
      <c r="E37" s="173">
        <v>46</v>
      </c>
      <c r="F37" s="173">
        <v>45.33</v>
      </c>
      <c r="G37" s="173">
        <f t="shared" si="0"/>
        <v>-0.67000000000000171</v>
      </c>
      <c r="H37" s="173">
        <v>39.159999999999997</v>
      </c>
      <c r="I37" s="173">
        <v>53.33</v>
      </c>
      <c r="J37" s="202">
        <f t="shared" si="1"/>
        <v>14.170000000000002</v>
      </c>
      <c r="K37" s="173">
        <v>35</v>
      </c>
      <c r="L37" s="173">
        <v>46.5</v>
      </c>
      <c r="M37" s="202">
        <f t="shared" si="2"/>
        <v>11.5</v>
      </c>
      <c r="N37" s="214">
        <v>39.47</v>
      </c>
      <c r="O37" s="173">
        <v>37</v>
      </c>
      <c r="P37" s="202">
        <f t="shared" si="3"/>
        <v>-2.4699999999999989</v>
      </c>
      <c r="Q37" s="173">
        <v>39.47</v>
      </c>
      <c r="R37" s="173">
        <v>48.53</v>
      </c>
      <c r="S37" s="202">
        <f t="shared" si="4"/>
        <v>9.0600000000000023</v>
      </c>
      <c r="T37" s="202">
        <f t="shared" si="5"/>
        <v>39.82</v>
      </c>
      <c r="U37" s="201">
        <f t="shared" si="6"/>
        <v>46.137999999999998</v>
      </c>
      <c r="V37" s="205">
        <f t="shared" si="7"/>
        <v>6.3179999999999978</v>
      </c>
      <c r="W37" s="206">
        <v>3</v>
      </c>
    </row>
    <row r="38" spans="1:23" ht="18.75">
      <c r="A38" s="181">
        <v>3</v>
      </c>
      <c r="B38" s="199">
        <v>32</v>
      </c>
      <c r="C38" s="207" t="s">
        <v>50</v>
      </c>
      <c r="D38" s="172">
        <v>10</v>
      </c>
      <c r="E38" s="173">
        <v>52.22</v>
      </c>
      <c r="F38" s="173">
        <v>50.2</v>
      </c>
      <c r="G38" s="173">
        <f t="shared" ref="G38:G69" si="8">F38-E38</f>
        <v>-2.019999999999996</v>
      </c>
      <c r="H38" s="173">
        <v>46.22</v>
      </c>
      <c r="I38" s="173">
        <v>67.8</v>
      </c>
      <c r="J38" s="202">
        <f t="shared" ref="J38:J69" si="9">I38-H38</f>
        <v>21.58</v>
      </c>
      <c r="K38" s="173">
        <v>31.94</v>
      </c>
      <c r="L38" s="173">
        <v>32</v>
      </c>
      <c r="M38" s="202">
        <f t="shared" ref="M38:M69" si="10">L38-K38</f>
        <v>5.9999999999998721E-2</v>
      </c>
      <c r="N38" s="214">
        <v>53.89</v>
      </c>
      <c r="O38" s="173">
        <v>37</v>
      </c>
      <c r="P38" s="202">
        <f t="shared" ref="P38:P69" si="11">O38-N38</f>
        <v>-16.89</v>
      </c>
      <c r="Q38" s="173">
        <v>47.44</v>
      </c>
      <c r="R38" s="173">
        <v>42.75</v>
      </c>
      <c r="S38" s="202">
        <f t="shared" ref="S38:S69" si="12">R38-Q38</f>
        <v>-4.6899999999999977</v>
      </c>
      <c r="T38" s="202">
        <f t="shared" ref="T38:T69" si="13">(E38+H38+K38+N38+Q38)/5</f>
        <v>46.341999999999999</v>
      </c>
      <c r="U38" s="201">
        <f t="shared" ref="U38:U69" si="14">(F38+I38+L38+O38+R38)/5</f>
        <v>45.95</v>
      </c>
      <c r="V38" s="205">
        <f t="shared" ref="V38:V69" si="15">U38-T38</f>
        <v>-0.39199999999999591</v>
      </c>
      <c r="W38" s="206">
        <v>1</v>
      </c>
    </row>
    <row r="39" spans="1:23" ht="18.75">
      <c r="A39" s="181">
        <v>4</v>
      </c>
      <c r="B39" s="199">
        <v>84</v>
      </c>
      <c r="C39" s="207" t="s">
        <v>105</v>
      </c>
      <c r="D39" s="172">
        <v>4</v>
      </c>
      <c r="E39" s="173">
        <v>35.83</v>
      </c>
      <c r="F39" s="173">
        <v>55</v>
      </c>
      <c r="G39" s="173">
        <f t="shared" si="8"/>
        <v>19.170000000000002</v>
      </c>
      <c r="H39" s="173">
        <v>37.17</v>
      </c>
      <c r="I39" s="173">
        <v>56</v>
      </c>
      <c r="J39" s="202">
        <f t="shared" si="9"/>
        <v>18.829999999999998</v>
      </c>
      <c r="K39" s="173">
        <v>27.29</v>
      </c>
      <c r="L39" s="173">
        <v>28.13</v>
      </c>
      <c r="M39" s="202">
        <f t="shared" si="10"/>
        <v>0.83999999999999986</v>
      </c>
      <c r="N39" s="214">
        <v>27.08</v>
      </c>
      <c r="O39" s="173">
        <v>40</v>
      </c>
      <c r="P39" s="202">
        <f t="shared" si="11"/>
        <v>12.920000000000002</v>
      </c>
      <c r="Q39" s="173">
        <v>31</v>
      </c>
      <c r="R39" s="173">
        <v>48.63</v>
      </c>
      <c r="S39" s="202">
        <f t="shared" si="12"/>
        <v>17.630000000000003</v>
      </c>
      <c r="T39" s="202">
        <f t="shared" si="13"/>
        <v>31.673999999999999</v>
      </c>
      <c r="U39" s="201">
        <f t="shared" si="14"/>
        <v>45.552</v>
      </c>
      <c r="V39" s="205">
        <f t="shared" si="15"/>
        <v>13.878</v>
      </c>
      <c r="W39" s="206">
        <v>5</v>
      </c>
    </row>
    <row r="40" spans="1:23" ht="18.75">
      <c r="A40" s="181">
        <v>5</v>
      </c>
      <c r="B40" s="199">
        <v>83</v>
      </c>
      <c r="C40" s="207" t="s">
        <v>104</v>
      </c>
      <c r="D40" s="172">
        <v>7</v>
      </c>
      <c r="E40" s="173">
        <v>52.75</v>
      </c>
      <c r="F40" s="173">
        <v>45.43</v>
      </c>
      <c r="G40" s="173">
        <f t="shared" si="8"/>
        <v>-7.32</v>
      </c>
      <c r="H40" s="173">
        <v>43.5</v>
      </c>
      <c r="I40" s="173">
        <v>55.71</v>
      </c>
      <c r="J40" s="202">
        <f t="shared" si="9"/>
        <v>12.21</v>
      </c>
      <c r="K40" s="173">
        <v>28.44</v>
      </c>
      <c r="L40" s="173">
        <v>37.86</v>
      </c>
      <c r="M40" s="202">
        <f t="shared" si="10"/>
        <v>9.4199999999999982</v>
      </c>
      <c r="N40" s="214">
        <v>40.630000000000003</v>
      </c>
      <c r="O40" s="173">
        <v>42.14</v>
      </c>
      <c r="P40" s="202">
        <f t="shared" si="11"/>
        <v>1.509999999999998</v>
      </c>
      <c r="Q40" s="173">
        <v>34.130000000000003</v>
      </c>
      <c r="R40" s="173">
        <v>45.29</v>
      </c>
      <c r="S40" s="202">
        <f t="shared" si="12"/>
        <v>11.159999999999997</v>
      </c>
      <c r="T40" s="202">
        <f t="shared" si="13"/>
        <v>39.89</v>
      </c>
      <c r="U40" s="201">
        <f t="shared" si="14"/>
        <v>45.285999999999994</v>
      </c>
      <c r="V40" s="205">
        <f t="shared" si="15"/>
        <v>5.3959999999999937</v>
      </c>
      <c r="W40" s="206">
        <v>4</v>
      </c>
    </row>
    <row r="41" spans="1:23" ht="18.75">
      <c r="A41" s="181">
        <v>2</v>
      </c>
      <c r="B41" s="199">
        <v>20</v>
      </c>
      <c r="C41" s="207" t="s">
        <v>34</v>
      </c>
      <c r="D41" s="172">
        <v>1</v>
      </c>
      <c r="E41" s="173">
        <v>49.8</v>
      </c>
      <c r="F41" s="173">
        <v>48</v>
      </c>
      <c r="G41" s="173">
        <f t="shared" si="8"/>
        <v>-1.7999999999999972</v>
      </c>
      <c r="H41" s="173">
        <v>37.6</v>
      </c>
      <c r="I41" s="173">
        <v>52</v>
      </c>
      <c r="J41" s="202">
        <f t="shared" si="9"/>
        <v>14.399999999999999</v>
      </c>
      <c r="K41" s="173">
        <v>36.75</v>
      </c>
      <c r="L41" s="173">
        <v>40</v>
      </c>
      <c r="M41" s="202">
        <f t="shared" si="10"/>
        <v>3.25</v>
      </c>
      <c r="N41" s="214">
        <v>45.5</v>
      </c>
      <c r="O41" s="173">
        <v>40</v>
      </c>
      <c r="P41" s="202">
        <f t="shared" si="11"/>
        <v>-5.5</v>
      </c>
      <c r="Q41" s="173">
        <v>40.25</v>
      </c>
      <c r="R41" s="173">
        <v>45</v>
      </c>
      <c r="S41" s="202">
        <f t="shared" si="12"/>
        <v>4.75</v>
      </c>
      <c r="T41" s="202">
        <f t="shared" si="13"/>
        <v>41.980000000000004</v>
      </c>
      <c r="U41" s="201">
        <f t="shared" si="14"/>
        <v>45</v>
      </c>
      <c r="V41" s="205">
        <f t="shared" si="15"/>
        <v>3.019999999999996</v>
      </c>
      <c r="W41" s="206">
        <v>3</v>
      </c>
    </row>
    <row r="42" spans="1:23" ht="18.75">
      <c r="A42" s="181">
        <v>2</v>
      </c>
      <c r="B42" s="199">
        <v>23</v>
      </c>
      <c r="C42" s="207" t="s">
        <v>37</v>
      </c>
      <c r="D42" s="172">
        <v>3</v>
      </c>
      <c r="E42" s="173">
        <v>48.15</v>
      </c>
      <c r="F42" s="173">
        <v>44.67</v>
      </c>
      <c r="G42" s="173">
        <f t="shared" si="8"/>
        <v>-3.4799999999999969</v>
      </c>
      <c r="H42" s="173">
        <v>38.31</v>
      </c>
      <c r="I42" s="173">
        <v>46.67</v>
      </c>
      <c r="J42" s="202">
        <f t="shared" si="9"/>
        <v>8.36</v>
      </c>
      <c r="K42" s="173">
        <v>26.54</v>
      </c>
      <c r="L42" s="173">
        <v>33.33</v>
      </c>
      <c r="M42" s="202">
        <f t="shared" si="10"/>
        <v>6.7899999999999991</v>
      </c>
      <c r="N42" s="214">
        <v>37.31</v>
      </c>
      <c r="O42" s="173">
        <v>53.33</v>
      </c>
      <c r="P42" s="202">
        <f t="shared" si="11"/>
        <v>16.019999999999996</v>
      </c>
      <c r="Q42" s="173">
        <v>35.54</v>
      </c>
      <c r="R42" s="173">
        <v>46.33</v>
      </c>
      <c r="S42" s="202">
        <f t="shared" si="12"/>
        <v>10.79</v>
      </c>
      <c r="T42" s="202">
        <f t="shared" si="13"/>
        <v>37.17</v>
      </c>
      <c r="U42" s="201">
        <f t="shared" si="14"/>
        <v>44.866</v>
      </c>
      <c r="V42" s="205">
        <f t="shared" si="15"/>
        <v>7.695999999999998</v>
      </c>
      <c r="W42" s="206">
        <v>4</v>
      </c>
    </row>
    <row r="43" spans="1:23" ht="18.75">
      <c r="A43" s="181">
        <v>2</v>
      </c>
      <c r="B43" s="207">
        <v>62</v>
      </c>
      <c r="C43" s="207" t="s">
        <v>82</v>
      </c>
      <c r="D43" s="172">
        <v>14</v>
      </c>
      <c r="E43" s="173">
        <v>42.57</v>
      </c>
      <c r="F43" s="173">
        <v>53.29</v>
      </c>
      <c r="G43" s="173">
        <f t="shared" si="8"/>
        <v>10.719999999999999</v>
      </c>
      <c r="H43" s="173">
        <v>35.43</v>
      </c>
      <c r="I43" s="173">
        <v>55.71</v>
      </c>
      <c r="J43" s="202">
        <f t="shared" si="9"/>
        <v>20.28</v>
      </c>
      <c r="K43" s="173">
        <v>26.79</v>
      </c>
      <c r="L43" s="173">
        <v>38.75</v>
      </c>
      <c r="M43" s="202">
        <f t="shared" si="10"/>
        <v>11.96</v>
      </c>
      <c r="N43" s="214">
        <v>31.07</v>
      </c>
      <c r="O43" s="173">
        <v>31.43</v>
      </c>
      <c r="P43" s="202">
        <f t="shared" si="11"/>
        <v>0.35999999999999943</v>
      </c>
      <c r="Q43" s="173">
        <v>32.29</v>
      </c>
      <c r="R43" s="173">
        <v>44.71</v>
      </c>
      <c r="S43" s="202">
        <f t="shared" si="12"/>
        <v>12.420000000000002</v>
      </c>
      <c r="T43" s="202">
        <f t="shared" si="13"/>
        <v>33.629999999999995</v>
      </c>
      <c r="U43" s="201">
        <f t="shared" si="14"/>
        <v>44.778000000000006</v>
      </c>
      <c r="V43" s="205">
        <f t="shared" si="15"/>
        <v>11.14800000000001</v>
      </c>
      <c r="W43" s="206">
        <v>5</v>
      </c>
    </row>
    <row r="44" spans="1:23" ht="18.75">
      <c r="A44" s="181">
        <v>6</v>
      </c>
      <c r="B44" s="199">
        <v>98</v>
      </c>
      <c r="C44" s="207" t="s">
        <v>135</v>
      </c>
      <c r="D44" s="172">
        <v>17</v>
      </c>
      <c r="E44" s="201">
        <v>47.99666666666667</v>
      </c>
      <c r="F44" s="173">
        <v>48.467058823529413</v>
      </c>
      <c r="G44" s="173">
        <f t="shared" si="8"/>
        <v>0.4703921568627436</v>
      </c>
      <c r="H44" s="201">
        <v>38.380000000000003</v>
      </c>
      <c r="I44" s="173">
        <v>58.702352941176471</v>
      </c>
      <c r="J44" s="202">
        <f t="shared" si="9"/>
        <v>20.322352941176469</v>
      </c>
      <c r="K44" s="201">
        <v>28.913333333333338</v>
      </c>
      <c r="L44" s="173">
        <v>36.032941176470587</v>
      </c>
      <c r="M44" s="202">
        <f t="shared" si="10"/>
        <v>7.1196078431372491</v>
      </c>
      <c r="N44" s="215">
        <v>36.616666666666667</v>
      </c>
      <c r="O44" s="173">
        <v>36.174117647058829</v>
      </c>
      <c r="P44" s="202">
        <f t="shared" si="11"/>
        <v>-0.44254901960783855</v>
      </c>
      <c r="Q44" s="201">
        <v>32.143333333333338</v>
      </c>
      <c r="R44" s="173">
        <v>43.79529411764706</v>
      </c>
      <c r="S44" s="202">
        <f t="shared" si="12"/>
        <v>11.651960784313722</v>
      </c>
      <c r="T44" s="202">
        <f t="shared" si="13"/>
        <v>36.81</v>
      </c>
      <c r="U44" s="201">
        <f t="shared" si="14"/>
        <v>44.634352941176473</v>
      </c>
      <c r="V44" s="205">
        <f t="shared" si="15"/>
        <v>7.8243529411764712</v>
      </c>
      <c r="W44" s="206">
        <v>4</v>
      </c>
    </row>
    <row r="45" spans="1:23" ht="18.75">
      <c r="A45" s="181">
        <v>6</v>
      </c>
      <c r="B45" s="199">
        <v>88</v>
      </c>
      <c r="C45" s="207" t="s">
        <v>109</v>
      </c>
      <c r="D45" s="172">
        <v>8</v>
      </c>
      <c r="E45" s="173">
        <v>48.4</v>
      </c>
      <c r="F45" s="173">
        <v>53.5</v>
      </c>
      <c r="G45" s="173">
        <f t="shared" si="8"/>
        <v>5.1000000000000014</v>
      </c>
      <c r="H45" s="173">
        <v>47.2</v>
      </c>
      <c r="I45" s="173">
        <v>53.75</v>
      </c>
      <c r="J45" s="202">
        <f t="shared" si="9"/>
        <v>6.5499999999999972</v>
      </c>
      <c r="K45" s="173">
        <v>23</v>
      </c>
      <c r="L45" s="173">
        <v>30</v>
      </c>
      <c r="M45" s="202">
        <f t="shared" si="10"/>
        <v>7</v>
      </c>
      <c r="N45" s="214">
        <v>55</v>
      </c>
      <c r="O45" s="173">
        <v>37.5</v>
      </c>
      <c r="P45" s="202">
        <f t="shared" si="11"/>
        <v>-17.5</v>
      </c>
      <c r="Q45" s="173">
        <v>39.1</v>
      </c>
      <c r="R45" s="173">
        <v>47</v>
      </c>
      <c r="S45" s="202">
        <f t="shared" si="12"/>
        <v>7.8999999999999986</v>
      </c>
      <c r="T45" s="202">
        <f t="shared" si="13"/>
        <v>42.54</v>
      </c>
      <c r="U45" s="201">
        <f t="shared" si="14"/>
        <v>44.35</v>
      </c>
      <c r="V45" s="205">
        <f t="shared" si="15"/>
        <v>1.8100000000000023</v>
      </c>
      <c r="W45" s="206">
        <v>4</v>
      </c>
    </row>
    <row r="46" spans="1:23" ht="18.75">
      <c r="A46" s="181">
        <v>1</v>
      </c>
      <c r="B46" s="199">
        <v>26</v>
      </c>
      <c r="C46" s="207" t="s">
        <v>139</v>
      </c>
      <c r="D46" s="172">
        <v>20</v>
      </c>
      <c r="E46" s="201">
        <v>44.876666666666665</v>
      </c>
      <c r="F46" s="173">
        <v>45.3</v>
      </c>
      <c r="G46" s="173">
        <f t="shared" si="8"/>
        <v>0.42333333333333201</v>
      </c>
      <c r="H46" s="201">
        <v>36.765000000000001</v>
      </c>
      <c r="I46" s="173">
        <v>54.2</v>
      </c>
      <c r="J46" s="202">
        <f t="shared" si="9"/>
        <v>17.435000000000002</v>
      </c>
      <c r="K46" s="201">
        <v>30.716666666666665</v>
      </c>
      <c r="L46" s="173">
        <v>31.88</v>
      </c>
      <c r="M46" s="202">
        <f t="shared" si="10"/>
        <v>1.163333333333334</v>
      </c>
      <c r="N46" s="215">
        <v>44.151666666666664</v>
      </c>
      <c r="O46" s="173">
        <v>42.5</v>
      </c>
      <c r="P46" s="202">
        <f t="shared" si="11"/>
        <v>-1.6516666666666637</v>
      </c>
      <c r="Q46" s="201">
        <v>35.541666666666664</v>
      </c>
      <c r="R46" s="173">
        <v>47.13</v>
      </c>
      <c r="S46" s="202">
        <f t="shared" si="12"/>
        <v>11.588333333333338</v>
      </c>
      <c r="T46" s="202">
        <f t="shared" si="13"/>
        <v>38.410333333333327</v>
      </c>
      <c r="U46" s="201">
        <f t="shared" si="14"/>
        <v>44.201999999999998</v>
      </c>
      <c r="V46" s="205">
        <f t="shared" si="15"/>
        <v>5.7916666666666714</v>
      </c>
      <c r="W46" s="206">
        <v>4</v>
      </c>
    </row>
    <row r="47" spans="1:23" ht="18.75">
      <c r="A47" s="181">
        <v>2</v>
      </c>
      <c r="B47" s="199">
        <v>57</v>
      </c>
      <c r="C47" s="207" t="s">
        <v>76</v>
      </c>
      <c r="D47" s="172">
        <v>6</v>
      </c>
      <c r="E47" s="173">
        <v>48.57</v>
      </c>
      <c r="F47" s="173">
        <v>49.67</v>
      </c>
      <c r="G47" s="173">
        <f t="shared" si="8"/>
        <v>1.1000000000000014</v>
      </c>
      <c r="H47" s="173">
        <v>45.14</v>
      </c>
      <c r="I47" s="173">
        <v>44.67</v>
      </c>
      <c r="J47" s="202">
        <f t="shared" si="9"/>
        <v>-0.46999999999999886</v>
      </c>
      <c r="K47" s="173">
        <v>47.86</v>
      </c>
      <c r="L47" s="173">
        <v>42.5</v>
      </c>
      <c r="M47" s="202">
        <f t="shared" si="10"/>
        <v>-5.3599999999999994</v>
      </c>
      <c r="N47" s="214">
        <v>57.86</v>
      </c>
      <c r="O47" s="173">
        <v>44.17</v>
      </c>
      <c r="P47" s="202">
        <f t="shared" si="11"/>
        <v>-13.689999999999998</v>
      </c>
      <c r="Q47" s="173">
        <v>32.86</v>
      </c>
      <c r="R47" s="173">
        <v>39.83</v>
      </c>
      <c r="S47" s="202">
        <f t="shared" si="12"/>
        <v>6.9699999999999989</v>
      </c>
      <c r="T47" s="202">
        <f t="shared" si="13"/>
        <v>46.458000000000006</v>
      </c>
      <c r="U47" s="201">
        <f t="shared" si="14"/>
        <v>44.167999999999992</v>
      </c>
      <c r="V47" s="205">
        <f t="shared" si="15"/>
        <v>-2.2900000000000134</v>
      </c>
      <c r="W47" s="206">
        <v>1</v>
      </c>
    </row>
    <row r="48" spans="1:23" ht="18.75">
      <c r="A48" s="181">
        <v>5</v>
      </c>
      <c r="B48" s="199">
        <v>17</v>
      </c>
      <c r="C48" s="207" t="s">
        <v>32</v>
      </c>
      <c r="D48" s="172">
        <v>4</v>
      </c>
      <c r="E48" s="173">
        <v>41.86</v>
      </c>
      <c r="F48" s="173">
        <v>45.5</v>
      </c>
      <c r="G48" s="173">
        <f t="shared" si="8"/>
        <v>3.6400000000000006</v>
      </c>
      <c r="H48" s="173">
        <v>35.14</v>
      </c>
      <c r="I48" s="173">
        <v>49</v>
      </c>
      <c r="J48" s="202">
        <f t="shared" si="9"/>
        <v>13.86</v>
      </c>
      <c r="K48" s="173">
        <v>29.11</v>
      </c>
      <c r="L48" s="173">
        <v>40.630000000000003</v>
      </c>
      <c r="M48" s="202">
        <f t="shared" si="10"/>
        <v>11.520000000000003</v>
      </c>
      <c r="N48" s="214">
        <v>40.71</v>
      </c>
      <c r="O48" s="173">
        <v>43.75</v>
      </c>
      <c r="P48" s="202">
        <f t="shared" si="11"/>
        <v>3.0399999999999991</v>
      </c>
      <c r="Q48" s="173">
        <v>32.14</v>
      </c>
      <c r="R48" s="173">
        <v>39.880000000000003</v>
      </c>
      <c r="S48" s="202">
        <f t="shared" si="12"/>
        <v>7.740000000000002</v>
      </c>
      <c r="T48" s="202">
        <f t="shared" si="13"/>
        <v>35.791999999999994</v>
      </c>
      <c r="U48" s="201">
        <f t="shared" si="14"/>
        <v>43.751999999999995</v>
      </c>
      <c r="V48" s="205">
        <f t="shared" si="15"/>
        <v>7.9600000000000009</v>
      </c>
      <c r="W48" s="206">
        <v>5</v>
      </c>
    </row>
    <row r="49" spans="1:23" ht="18.75">
      <c r="A49" s="181">
        <v>2</v>
      </c>
      <c r="B49" s="199">
        <v>5</v>
      </c>
      <c r="C49" s="207" t="s">
        <v>142</v>
      </c>
      <c r="D49" s="172">
        <v>19</v>
      </c>
      <c r="E49" s="201">
        <v>58.85</v>
      </c>
      <c r="F49" s="173">
        <v>45.792631578947372</v>
      </c>
      <c r="G49" s="173">
        <f t="shared" si="8"/>
        <v>-13.05736842105263</v>
      </c>
      <c r="H49" s="201">
        <v>44.70333333333334</v>
      </c>
      <c r="I49" s="173">
        <v>49.576842105263161</v>
      </c>
      <c r="J49" s="202">
        <f t="shared" si="9"/>
        <v>4.8735087719298207</v>
      </c>
      <c r="K49" s="201">
        <v>45.973333333333336</v>
      </c>
      <c r="L49" s="173">
        <v>48.55263157894737</v>
      </c>
      <c r="M49" s="202">
        <f t="shared" si="10"/>
        <v>2.5792982456140336</v>
      </c>
      <c r="N49" s="215">
        <v>44.629999999999995</v>
      </c>
      <c r="O49" s="173">
        <v>32.368421052631582</v>
      </c>
      <c r="P49" s="202">
        <f t="shared" si="11"/>
        <v>-12.261578947368413</v>
      </c>
      <c r="Q49" s="201">
        <v>44.5</v>
      </c>
      <c r="R49" s="173">
        <v>42.31894736842105</v>
      </c>
      <c r="S49" s="202">
        <f t="shared" si="12"/>
        <v>-2.1810526315789502</v>
      </c>
      <c r="T49" s="202">
        <f t="shared" si="13"/>
        <v>47.731333333333332</v>
      </c>
      <c r="U49" s="201">
        <f t="shared" si="14"/>
        <v>43.72189473684211</v>
      </c>
      <c r="V49" s="205">
        <f t="shared" si="15"/>
        <v>-4.009438596491222</v>
      </c>
      <c r="W49" s="206">
        <v>1</v>
      </c>
    </row>
    <row r="50" spans="1:23" ht="18.75">
      <c r="A50" s="181">
        <v>1</v>
      </c>
      <c r="B50" s="207">
        <v>65</v>
      </c>
      <c r="C50" s="207" t="s">
        <v>85</v>
      </c>
      <c r="D50" s="172">
        <v>10</v>
      </c>
      <c r="E50" s="173">
        <v>46.1</v>
      </c>
      <c r="F50" s="173">
        <v>45</v>
      </c>
      <c r="G50" s="173">
        <f t="shared" si="8"/>
        <v>-1.1000000000000014</v>
      </c>
      <c r="H50" s="173">
        <v>36.86</v>
      </c>
      <c r="I50" s="173">
        <v>51.4</v>
      </c>
      <c r="J50" s="202">
        <f t="shared" si="9"/>
        <v>14.54</v>
      </c>
      <c r="K50" s="173">
        <v>31.67</v>
      </c>
      <c r="L50" s="173">
        <v>31.75</v>
      </c>
      <c r="M50" s="202">
        <f t="shared" si="10"/>
        <v>7.9999999999998295E-2</v>
      </c>
      <c r="N50" s="214">
        <v>38.57</v>
      </c>
      <c r="O50" s="173">
        <v>45.5</v>
      </c>
      <c r="P50" s="202">
        <f t="shared" si="11"/>
        <v>6.93</v>
      </c>
      <c r="Q50" s="173">
        <v>33.549999999999997</v>
      </c>
      <c r="R50" s="173">
        <v>43.9</v>
      </c>
      <c r="S50" s="202">
        <f t="shared" si="12"/>
        <v>10.350000000000001</v>
      </c>
      <c r="T50" s="202">
        <f t="shared" si="13"/>
        <v>37.35</v>
      </c>
      <c r="U50" s="201">
        <f t="shared" si="14"/>
        <v>43.510000000000005</v>
      </c>
      <c r="V50" s="205">
        <f t="shared" si="15"/>
        <v>6.1600000000000037</v>
      </c>
      <c r="W50" s="206">
        <v>4</v>
      </c>
    </row>
    <row r="51" spans="1:23" ht="18.75">
      <c r="A51" s="181">
        <v>5</v>
      </c>
      <c r="B51" s="199">
        <v>55</v>
      </c>
      <c r="C51" s="207" t="s">
        <v>74</v>
      </c>
      <c r="D51" s="172">
        <v>15</v>
      </c>
      <c r="E51" s="173">
        <v>52.12</v>
      </c>
      <c r="F51" s="173">
        <v>46.53</v>
      </c>
      <c r="G51" s="173">
        <f t="shared" si="8"/>
        <v>-5.5899999999999963</v>
      </c>
      <c r="H51" s="173">
        <v>40</v>
      </c>
      <c r="I51" s="173">
        <v>50.93</v>
      </c>
      <c r="J51" s="202">
        <f t="shared" si="9"/>
        <v>10.93</v>
      </c>
      <c r="K51" s="173">
        <v>32.79</v>
      </c>
      <c r="L51" s="173">
        <v>30.83</v>
      </c>
      <c r="M51" s="202">
        <f t="shared" si="10"/>
        <v>-1.9600000000000009</v>
      </c>
      <c r="N51" s="214">
        <v>52.94</v>
      </c>
      <c r="O51" s="173">
        <v>42</v>
      </c>
      <c r="P51" s="202">
        <f t="shared" si="11"/>
        <v>-10.939999999999998</v>
      </c>
      <c r="Q51" s="173">
        <v>42.94</v>
      </c>
      <c r="R51" s="173">
        <v>46.3</v>
      </c>
      <c r="S51" s="202">
        <f t="shared" si="12"/>
        <v>3.3599999999999994</v>
      </c>
      <c r="T51" s="202">
        <f t="shared" si="13"/>
        <v>44.158000000000001</v>
      </c>
      <c r="U51" s="201">
        <f t="shared" si="14"/>
        <v>43.318000000000005</v>
      </c>
      <c r="V51" s="205">
        <f t="shared" si="15"/>
        <v>-0.83999999999999631</v>
      </c>
      <c r="W51" s="206">
        <v>1</v>
      </c>
    </row>
    <row r="52" spans="1:23" ht="18.75">
      <c r="A52" s="181">
        <v>1</v>
      </c>
      <c r="B52" s="199">
        <v>21</v>
      </c>
      <c r="C52" s="207" t="s">
        <v>140</v>
      </c>
      <c r="D52" s="172">
        <v>25</v>
      </c>
      <c r="E52" s="201">
        <v>43.176666666666669</v>
      </c>
      <c r="F52" s="173">
        <v>46.881999999999998</v>
      </c>
      <c r="G52" s="173">
        <f t="shared" si="8"/>
        <v>3.7053333333333285</v>
      </c>
      <c r="H52" s="201">
        <v>38.033333333333331</v>
      </c>
      <c r="I52" s="173">
        <v>49.122000000000007</v>
      </c>
      <c r="J52" s="202">
        <f t="shared" si="9"/>
        <v>11.088666666666676</v>
      </c>
      <c r="K52" s="201">
        <v>30.156666666666666</v>
      </c>
      <c r="L52" s="173">
        <v>29.701999999999998</v>
      </c>
      <c r="M52" s="202">
        <f t="shared" si="10"/>
        <v>-0.45466666666666811</v>
      </c>
      <c r="N52" s="215">
        <v>48.52</v>
      </c>
      <c r="O52" s="173">
        <v>43.597999999999992</v>
      </c>
      <c r="P52" s="202">
        <f t="shared" si="11"/>
        <v>-4.9220000000000113</v>
      </c>
      <c r="Q52" s="201">
        <v>31.78</v>
      </c>
      <c r="R52" s="173">
        <v>47.02</v>
      </c>
      <c r="S52" s="202">
        <f t="shared" si="12"/>
        <v>15.240000000000002</v>
      </c>
      <c r="T52" s="202">
        <f t="shared" si="13"/>
        <v>38.333333333333336</v>
      </c>
      <c r="U52" s="201">
        <f t="shared" si="14"/>
        <v>43.264800000000001</v>
      </c>
      <c r="V52" s="205">
        <f t="shared" si="15"/>
        <v>4.9314666666666653</v>
      </c>
      <c r="W52" s="206">
        <v>3</v>
      </c>
    </row>
    <row r="53" spans="1:23" ht="18.75">
      <c r="A53" s="181">
        <v>5</v>
      </c>
      <c r="B53" s="199">
        <v>54</v>
      </c>
      <c r="C53" s="207" t="s">
        <v>73</v>
      </c>
      <c r="D53" s="172">
        <v>5</v>
      </c>
      <c r="E53" s="173">
        <v>55.75</v>
      </c>
      <c r="F53" s="173">
        <v>42.4</v>
      </c>
      <c r="G53" s="173">
        <f t="shared" si="8"/>
        <v>-13.350000000000001</v>
      </c>
      <c r="H53" s="173">
        <v>50.25</v>
      </c>
      <c r="I53" s="173">
        <v>58.8</v>
      </c>
      <c r="J53" s="202">
        <f t="shared" si="9"/>
        <v>8.5499999999999972</v>
      </c>
      <c r="K53" s="173">
        <v>34.380000000000003</v>
      </c>
      <c r="L53" s="173">
        <v>35</v>
      </c>
      <c r="M53" s="202">
        <f t="shared" si="10"/>
        <v>0.61999999999999744</v>
      </c>
      <c r="N53" s="214">
        <v>71.88</v>
      </c>
      <c r="O53" s="173">
        <v>36</v>
      </c>
      <c r="P53" s="202">
        <f t="shared" si="11"/>
        <v>-35.879999999999995</v>
      </c>
      <c r="Q53" s="173">
        <v>50.75</v>
      </c>
      <c r="R53" s="173">
        <v>44.1</v>
      </c>
      <c r="S53" s="202">
        <f t="shared" si="12"/>
        <v>-6.6499999999999986</v>
      </c>
      <c r="T53" s="202">
        <f t="shared" si="13"/>
        <v>52.601999999999997</v>
      </c>
      <c r="U53" s="201">
        <f t="shared" si="14"/>
        <v>43.26</v>
      </c>
      <c r="V53" s="205">
        <f t="shared" si="15"/>
        <v>-9.3419999999999987</v>
      </c>
      <c r="W53" s="206">
        <v>1</v>
      </c>
    </row>
    <row r="54" spans="1:23" ht="18.75">
      <c r="A54" s="181">
        <v>3</v>
      </c>
      <c r="B54" s="199">
        <v>13</v>
      </c>
      <c r="C54" s="207" t="s">
        <v>141</v>
      </c>
      <c r="D54" s="172">
        <v>20</v>
      </c>
      <c r="E54" s="201">
        <v>46.564999999999998</v>
      </c>
      <c r="F54" s="173">
        <v>44.799500000000002</v>
      </c>
      <c r="G54" s="173">
        <f t="shared" si="8"/>
        <v>-1.7654999999999959</v>
      </c>
      <c r="H54" s="201">
        <v>32.284999999999997</v>
      </c>
      <c r="I54" s="173">
        <v>53.3035</v>
      </c>
      <c r="J54" s="202">
        <f t="shared" si="9"/>
        <v>21.018500000000003</v>
      </c>
      <c r="K54" s="201">
        <v>24.045000000000002</v>
      </c>
      <c r="L54" s="173">
        <v>31.999500000000001</v>
      </c>
      <c r="M54" s="202">
        <f t="shared" si="10"/>
        <v>7.9544999999999995</v>
      </c>
      <c r="N54" s="215">
        <v>36.835000000000001</v>
      </c>
      <c r="O54" s="173">
        <v>37.996500000000005</v>
      </c>
      <c r="P54" s="202">
        <f t="shared" si="11"/>
        <v>1.1615000000000038</v>
      </c>
      <c r="Q54" s="201">
        <v>39.965000000000003</v>
      </c>
      <c r="R54" s="173">
        <v>47.499499999999998</v>
      </c>
      <c r="S54" s="202">
        <f t="shared" si="12"/>
        <v>7.5344999999999942</v>
      </c>
      <c r="T54" s="202">
        <f t="shared" si="13"/>
        <v>35.939</v>
      </c>
      <c r="U54" s="201">
        <f t="shared" si="14"/>
        <v>43.119700000000002</v>
      </c>
      <c r="V54" s="205">
        <f t="shared" si="15"/>
        <v>7.1807000000000016</v>
      </c>
      <c r="W54" s="206">
        <v>4</v>
      </c>
    </row>
    <row r="55" spans="1:23" ht="18.75">
      <c r="A55" s="181">
        <v>4</v>
      </c>
      <c r="B55" s="199">
        <v>31</v>
      </c>
      <c r="C55" s="207" t="s">
        <v>48</v>
      </c>
      <c r="D55" s="172">
        <v>6</v>
      </c>
      <c r="E55" s="173">
        <v>47.85</v>
      </c>
      <c r="F55" s="173">
        <v>47.67</v>
      </c>
      <c r="G55" s="173">
        <f t="shared" si="8"/>
        <v>-0.17999999999999972</v>
      </c>
      <c r="H55" s="173">
        <v>33.229999999999997</v>
      </c>
      <c r="I55" s="173">
        <v>43.33</v>
      </c>
      <c r="J55" s="202">
        <f t="shared" si="9"/>
        <v>10.100000000000001</v>
      </c>
      <c r="K55" s="173">
        <v>32.31</v>
      </c>
      <c r="L55" s="173">
        <v>37.08</v>
      </c>
      <c r="M55" s="202">
        <f t="shared" si="10"/>
        <v>4.769999999999996</v>
      </c>
      <c r="N55" s="214">
        <v>48.46</v>
      </c>
      <c r="O55" s="173">
        <v>41.67</v>
      </c>
      <c r="P55" s="202">
        <f t="shared" si="11"/>
        <v>-6.7899999999999991</v>
      </c>
      <c r="Q55" s="173">
        <v>36.04</v>
      </c>
      <c r="R55" s="173">
        <v>45.42</v>
      </c>
      <c r="S55" s="202">
        <f t="shared" si="12"/>
        <v>9.3800000000000026</v>
      </c>
      <c r="T55" s="202">
        <f t="shared" si="13"/>
        <v>39.577999999999996</v>
      </c>
      <c r="U55" s="201">
        <f t="shared" si="14"/>
        <v>43.034000000000006</v>
      </c>
      <c r="V55" s="205">
        <f t="shared" si="15"/>
        <v>3.4560000000000102</v>
      </c>
      <c r="W55" s="206">
        <v>3</v>
      </c>
    </row>
    <row r="56" spans="1:23" ht="18.75">
      <c r="A56" s="181">
        <v>3</v>
      </c>
      <c r="B56" s="199">
        <v>68</v>
      </c>
      <c r="C56" s="207" t="s">
        <v>88</v>
      </c>
      <c r="D56" s="172">
        <v>4</v>
      </c>
      <c r="E56" s="173">
        <v>42</v>
      </c>
      <c r="F56" s="173">
        <v>42</v>
      </c>
      <c r="G56" s="173">
        <f t="shared" si="8"/>
        <v>0</v>
      </c>
      <c r="H56" s="173">
        <v>32.67</v>
      </c>
      <c r="I56" s="173">
        <v>55</v>
      </c>
      <c r="J56" s="202">
        <f t="shared" si="9"/>
        <v>22.33</v>
      </c>
      <c r="K56" s="173">
        <v>27.08</v>
      </c>
      <c r="L56" s="173">
        <v>35</v>
      </c>
      <c r="M56" s="202">
        <f t="shared" si="10"/>
        <v>7.9200000000000017</v>
      </c>
      <c r="N56" s="214">
        <v>43.33</v>
      </c>
      <c r="O56" s="173">
        <v>38.75</v>
      </c>
      <c r="P56" s="202">
        <f t="shared" si="11"/>
        <v>-4.5799999999999983</v>
      </c>
      <c r="Q56" s="173">
        <v>44.58</v>
      </c>
      <c r="R56" s="173">
        <v>42.88</v>
      </c>
      <c r="S56" s="202">
        <f t="shared" si="12"/>
        <v>-1.6999999999999957</v>
      </c>
      <c r="T56" s="202">
        <f t="shared" si="13"/>
        <v>37.931999999999995</v>
      </c>
      <c r="U56" s="201">
        <f t="shared" si="14"/>
        <v>42.725999999999999</v>
      </c>
      <c r="V56" s="205">
        <f t="shared" si="15"/>
        <v>4.794000000000004</v>
      </c>
      <c r="W56" s="206">
        <v>3</v>
      </c>
    </row>
    <row r="57" spans="1:23" ht="18.75">
      <c r="A57" s="181">
        <v>2</v>
      </c>
      <c r="B57" s="207">
        <v>56</v>
      </c>
      <c r="C57" s="207" t="s">
        <v>75</v>
      </c>
      <c r="D57" s="172">
        <v>3</v>
      </c>
      <c r="E57" s="173">
        <v>44.25</v>
      </c>
      <c r="F57" s="173">
        <v>45.33</v>
      </c>
      <c r="G57" s="173">
        <f t="shared" si="8"/>
        <v>1.0799999999999983</v>
      </c>
      <c r="H57" s="173">
        <v>35.75</v>
      </c>
      <c r="I57" s="173">
        <v>52.67</v>
      </c>
      <c r="J57" s="202">
        <f t="shared" si="9"/>
        <v>16.920000000000002</v>
      </c>
      <c r="K57" s="173">
        <v>35.94</v>
      </c>
      <c r="L57" s="173">
        <v>44.17</v>
      </c>
      <c r="M57" s="202">
        <f t="shared" si="10"/>
        <v>8.230000000000004</v>
      </c>
      <c r="N57" s="214">
        <v>29.38</v>
      </c>
      <c r="O57" s="173">
        <v>26.67</v>
      </c>
      <c r="P57" s="202">
        <f t="shared" si="11"/>
        <v>-2.7099999999999973</v>
      </c>
      <c r="Q57" s="173">
        <v>29.31</v>
      </c>
      <c r="R57" s="173">
        <v>44.17</v>
      </c>
      <c r="S57" s="202">
        <f t="shared" si="12"/>
        <v>14.860000000000003</v>
      </c>
      <c r="T57" s="202">
        <f t="shared" si="13"/>
        <v>34.926000000000002</v>
      </c>
      <c r="U57" s="201">
        <f t="shared" si="14"/>
        <v>42.602000000000011</v>
      </c>
      <c r="V57" s="205">
        <f t="shared" si="15"/>
        <v>7.676000000000009</v>
      </c>
      <c r="W57" s="206">
        <v>4</v>
      </c>
    </row>
    <row r="58" spans="1:23" ht="18.75">
      <c r="A58" s="181">
        <v>6</v>
      </c>
      <c r="B58" s="199">
        <v>9</v>
      </c>
      <c r="C58" s="207" t="s">
        <v>22</v>
      </c>
      <c r="D58" s="172">
        <v>5</v>
      </c>
      <c r="E58" s="173">
        <v>59.2</v>
      </c>
      <c r="F58" s="173">
        <v>44.8</v>
      </c>
      <c r="G58" s="173">
        <f t="shared" si="8"/>
        <v>-14.400000000000006</v>
      </c>
      <c r="H58" s="173">
        <v>49.6</v>
      </c>
      <c r="I58" s="173">
        <v>57.2</v>
      </c>
      <c r="J58" s="202">
        <f t="shared" si="9"/>
        <v>7.6000000000000014</v>
      </c>
      <c r="K58" s="173">
        <v>33</v>
      </c>
      <c r="L58" s="173">
        <v>32.5</v>
      </c>
      <c r="M58" s="202">
        <f t="shared" si="10"/>
        <v>-0.5</v>
      </c>
      <c r="N58" s="214">
        <v>52</v>
      </c>
      <c r="O58" s="173">
        <v>37</v>
      </c>
      <c r="P58" s="202">
        <f t="shared" si="11"/>
        <v>-15</v>
      </c>
      <c r="Q58" s="173">
        <v>50.3</v>
      </c>
      <c r="R58" s="173">
        <v>41.5</v>
      </c>
      <c r="S58" s="202">
        <f t="shared" si="12"/>
        <v>-8.7999999999999972</v>
      </c>
      <c r="T58" s="202">
        <f t="shared" si="13"/>
        <v>48.820000000000007</v>
      </c>
      <c r="U58" s="201">
        <f t="shared" si="14"/>
        <v>42.6</v>
      </c>
      <c r="V58" s="205">
        <f t="shared" si="15"/>
        <v>-6.220000000000006</v>
      </c>
      <c r="W58" s="206">
        <v>0</v>
      </c>
    </row>
    <row r="59" spans="1:23" ht="18.75">
      <c r="A59" s="181">
        <v>5</v>
      </c>
      <c r="B59" s="199">
        <v>100</v>
      </c>
      <c r="C59" s="207" t="s">
        <v>120</v>
      </c>
      <c r="D59" s="172">
        <v>15</v>
      </c>
      <c r="E59" s="173">
        <v>50.53</v>
      </c>
      <c r="F59" s="173">
        <v>48.93</v>
      </c>
      <c r="G59" s="173">
        <f t="shared" si="8"/>
        <v>-1.6000000000000014</v>
      </c>
      <c r="H59" s="173">
        <v>42.53</v>
      </c>
      <c r="I59" s="173">
        <v>52.13</v>
      </c>
      <c r="J59" s="202">
        <f t="shared" si="9"/>
        <v>9.6000000000000014</v>
      </c>
      <c r="K59" s="173">
        <v>29.5</v>
      </c>
      <c r="L59" s="173">
        <v>31.5</v>
      </c>
      <c r="M59" s="202">
        <f t="shared" si="10"/>
        <v>2</v>
      </c>
      <c r="N59" s="214">
        <v>40</v>
      </c>
      <c r="O59" s="173">
        <v>38.33</v>
      </c>
      <c r="P59" s="202">
        <f t="shared" si="11"/>
        <v>-1.6700000000000017</v>
      </c>
      <c r="Q59" s="173">
        <v>34.799999999999997</v>
      </c>
      <c r="R59" s="173">
        <v>41.63</v>
      </c>
      <c r="S59" s="202">
        <f t="shared" si="12"/>
        <v>6.8300000000000054</v>
      </c>
      <c r="T59" s="202">
        <f t="shared" si="13"/>
        <v>39.472000000000001</v>
      </c>
      <c r="U59" s="201">
        <f t="shared" si="14"/>
        <v>42.503999999999998</v>
      </c>
      <c r="V59" s="205">
        <f t="shared" si="15"/>
        <v>3.0319999999999965</v>
      </c>
      <c r="W59" s="206">
        <v>3</v>
      </c>
    </row>
    <row r="60" spans="1:23" ht="18.75">
      <c r="A60" s="181">
        <v>6</v>
      </c>
      <c r="B60" s="199">
        <v>94</v>
      </c>
      <c r="C60" s="207" t="s">
        <v>115</v>
      </c>
      <c r="D60" s="172">
        <v>8</v>
      </c>
      <c r="E60" s="173">
        <v>43.33</v>
      </c>
      <c r="F60" s="173">
        <v>51.5</v>
      </c>
      <c r="G60" s="173">
        <f t="shared" si="8"/>
        <v>8.1700000000000017</v>
      </c>
      <c r="H60" s="173">
        <v>43.11</v>
      </c>
      <c r="I60" s="173">
        <v>56</v>
      </c>
      <c r="J60" s="202">
        <f t="shared" si="9"/>
        <v>12.89</v>
      </c>
      <c r="K60" s="173">
        <v>26.67</v>
      </c>
      <c r="L60" s="173">
        <v>25.94</v>
      </c>
      <c r="M60" s="202">
        <f t="shared" si="10"/>
        <v>-0.73000000000000043</v>
      </c>
      <c r="N60" s="214">
        <v>46.67</v>
      </c>
      <c r="O60" s="173">
        <v>34.380000000000003</v>
      </c>
      <c r="P60" s="202">
        <f t="shared" si="11"/>
        <v>-12.29</v>
      </c>
      <c r="Q60" s="173">
        <v>38.83</v>
      </c>
      <c r="R60" s="173">
        <v>43.25</v>
      </c>
      <c r="S60" s="202">
        <f t="shared" si="12"/>
        <v>4.4200000000000017</v>
      </c>
      <c r="T60" s="202">
        <f t="shared" si="13"/>
        <v>39.722000000000001</v>
      </c>
      <c r="U60" s="201">
        <f t="shared" si="14"/>
        <v>42.213999999999999</v>
      </c>
      <c r="V60" s="205">
        <f t="shared" si="15"/>
        <v>2.4919999999999973</v>
      </c>
      <c r="W60" s="206">
        <v>3</v>
      </c>
    </row>
    <row r="61" spans="1:23" ht="18.75">
      <c r="A61" s="181">
        <v>1</v>
      </c>
      <c r="B61" s="199">
        <v>24</v>
      </c>
      <c r="C61" s="207" t="s">
        <v>38</v>
      </c>
      <c r="D61" s="172">
        <v>25</v>
      </c>
      <c r="E61" s="173">
        <v>50.56</v>
      </c>
      <c r="F61" s="173">
        <v>45.76</v>
      </c>
      <c r="G61" s="173">
        <f t="shared" si="8"/>
        <v>-4.8000000000000043</v>
      </c>
      <c r="H61" s="173">
        <v>38.78</v>
      </c>
      <c r="I61" s="173">
        <v>49.6</v>
      </c>
      <c r="J61" s="202">
        <f t="shared" si="9"/>
        <v>10.82</v>
      </c>
      <c r="K61" s="173">
        <v>34.44</v>
      </c>
      <c r="L61" s="173">
        <v>31.5</v>
      </c>
      <c r="M61" s="202">
        <f t="shared" si="10"/>
        <v>-2.9399999999999977</v>
      </c>
      <c r="N61" s="214">
        <v>59.72</v>
      </c>
      <c r="O61" s="173">
        <v>44.6</v>
      </c>
      <c r="P61" s="202">
        <f t="shared" si="11"/>
        <v>-15.119999999999997</v>
      </c>
      <c r="Q61" s="173">
        <v>36.75</v>
      </c>
      <c r="R61" s="173">
        <v>38.659999999999997</v>
      </c>
      <c r="S61" s="202">
        <f t="shared" si="12"/>
        <v>1.9099999999999966</v>
      </c>
      <c r="T61" s="202">
        <f t="shared" si="13"/>
        <v>44.05</v>
      </c>
      <c r="U61" s="201">
        <f t="shared" si="14"/>
        <v>42.024000000000001</v>
      </c>
      <c r="V61" s="205">
        <f t="shared" si="15"/>
        <v>-2.0259999999999962</v>
      </c>
      <c r="W61" s="206">
        <v>1</v>
      </c>
    </row>
    <row r="62" spans="1:23" ht="18.75">
      <c r="A62" s="181">
        <v>3</v>
      </c>
      <c r="B62" s="199">
        <v>19</v>
      </c>
      <c r="C62" s="207" t="s">
        <v>33</v>
      </c>
      <c r="D62" s="172">
        <v>2</v>
      </c>
      <c r="E62" s="173">
        <v>50.5</v>
      </c>
      <c r="F62" s="173">
        <v>42</v>
      </c>
      <c r="G62" s="173">
        <f t="shared" si="8"/>
        <v>-8.5</v>
      </c>
      <c r="H62" s="173">
        <v>43</v>
      </c>
      <c r="I62" s="173">
        <v>49</v>
      </c>
      <c r="J62" s="202">
        <f t="shared" si="9"/>
        <v>6</v>
      </c>
      <c r="K62" s="173">
        <v>31.25</v>
      </c>
      <c r="L62" s="173">
        <v>32.5</v>
      </c>
      <c r="M62" s="202">
        <f t="shared" si="10"/>
        <v>1.25</v>
      </c>
      <c r="N62" s="214">
        <v>43.75</v>
      </c>
      <c r="O62" s="173">
        <v>45</v>
      </c>
      <c r="P62" s="202">
        <f t="shared" si="11"/>
        <v>1.25</v>
      </c>
      <c r="Q62" s="173">
        <v>41.13</v>
      </c>
      <c r="R62" s="173">
        <v>39.5</v>
      </c>
      <c r="S62" s="202">
        <f t="shared" si="12"/>
        <v>-1.6300000000000026</v>
      </c>
      <c r="T62" s="202">
        <f t="shared" si="13"/>
        <v>41.926000000000002</v>
      </c>
      <c r="U62" s="201">
        <f t="shared" si="14"/>
        <v>41.6</v>
      </c>
      <c r="V62" s="205">
        <f t="shared" si="15"/>
        <v>-0.32600000000000051</v>
      </c>
      <c r="W62" s="206">
        <v>2</v>
      </c>
    </row>
    <row r="63" spans="1:23" ht="18.75">
      <c r="A63" s="181">
        <v>3</v>
      </c>
      <c r="B63" s="199">
        <v>12</v>
      </c>
      <c r="C63" s="207" t="s">
        <v>25</v>
      </c>
      <c r="D63" s="172">
        <v>13</v>
      </c>
      <c r="E63" s="173">
        <v>43.38</v>
      </c>
      <c r="F63" s="173">
        <v>45.54</v>
      </c>
      <c r="G63" s="173">
        <f t="shared" si="8"/>
        <v>2.1599999999999966</v>
      </c>
      <c r="H63" s="173">
        <v>29.54</v>
      </c>
      <c r="I63" s="173">
        <v>52.15</v>
      </c>
      <c r="J63" s="202">
        <f t="shared" si="9"/>
        <v>22.61</v>
      </c>
      <c r="K63" s="173">
        <v>28.65</v>
      </c>
      <c r="L63" s="173">
        <v>34.229999999999997</v>
      </c>
      <c r="M63" s="202">
        <f t="shared" si="10"/>
        <v>5.5799999999999983</v>
      </c>
      <c r="N63" s="214">
        <v>31.54</v>
      </c>
      <c r="O63" s="173">
        <v>33.85</v>
      </c>
      <c r="P63" s="202">
        <f t="shared" si="11"/>
        <v>2.3100000000000023</v>
      </c>
      <c r="Q63" s="173">
        <v>31.85</v>
      </c>
      <c r="R63" s="173">
        <v>42.15</v>
      </c>
      <c r="S63" s="202">
        <f t="shared" si="12"/>
        <v>10.299999999999997</v>
      </c>
      <c r="T63" s="202">
        <f t="shared" si="13"/>
        <v>32.991999999999997</v>
      </c>
      <c r="U63" s="201">
        <f t="shared" si="14"/>
        <v>41.583999999999996</v>
      </c>
      <c r="V63" s="205">
        <f t="shared" si="15"/>
        <v>8.5919999999999987</v>
      </c>
      <c r="W63" s="206">
        <v>5</v>
      </c>
    </row>
    <row r="64" spans="1:23" ht="18.75">
      <c r="A64" s="181">
        <v>2</v>
      </c>
      <c r="B64" s="207">
        <v>51</v>
      </c>
      <c r="C64" s="207" t="s">
        <v>71</v>
      </c>
      <c r="D64" s="172">
        <v>11</v>
      </c>
      <c r="E64" s="173">
        <v>38.555</v>
      </c>
      <c r="F64" s="173">
        <v>48.542727272727276</v>
      </c>
      <c r="G64" s="173">
        <f t="shared" si="8"/>
        <v>9.9877272727272768</v>
      </c>
      <c r="H64" s="173">
        <v>37.15392857142858</v>
      </c>
      <c r="I64" s="173">
        <v>54.366363636363637</v>
      </c>
      <c r="J64" s="202">
        <f t="shared" si="9"/>
        <v>17.212435064935057</v>
      </c>
      <c r="K64" s="173">
        <v>28.04</v>
      </c>
      <c r="L64" s="173">
        <v>27.5</v>
      </c>
      <c r="M64" s="202">
        <f t="shared" si="10"/>
        <v>-0.53999999999999915</v>
      </c>
      <c r="N64" s="214">
        <v>30.689999999999998</v>
      </c>
      <c r="O64" s="173">
        <v>30.452727272727273</v>
      </c>
      <c r="P64" s="202">
        <f t="shared" si="11"/>
        <v>-0.23727272727272464</v>
      </c>
      <c r="Q64" s="173">
        <v>34.519999999999996</v>
      </c>
      <c r="R64" s="173">
        <v>46.55</v>
      </c>
      <c r="S64" s="202">
        <f t="shared" si="12"/>
        <v>12.030000000000001</v>
      </c>
      <c r="T64" s="202">
        <f t="shared" si="13"/>
        <v>33.791785714285709</v>
      </c>
      <c r="U64" s="201">
        <f t="shared" si="14"/>
        <v>41.482363636363644</v>
      </c>
      <c r="V64" s="205">
        <f t="shared" si="15"/>
        <v>7.6905779220779351</v>
      </c>
      <c r="W64" s="206">
        <v>3</v>
      </c>
    </row>
    <row r="65" spans="1:23" ht="18.75">
      <c r="A65" s="181">
        <v>2</v>
      </c>
      <c r="B65" s="199">
        <v>58</v>
      </c>
      <c r="C65" s="207" t="s">
        <v>77</v>
      </c>
      <c r="D65" s="172">
        <v>6</v>
      </c>
      <c r="E65" s="173">
        <v>48.17</v>
      </c>
      <c r="F65" s="173">
        <v>47</v>
      </c>
      <c r="G65" s="173">
        <f t="shared" si="8"/>
        <v>-1.1700000000000017</v>
      </c>
      <c r="H65" s="173">
        <v>34.5</v>
      </c>
      <c r="I65" s="173">
        <v>46.33</v>
      </c>
      <c r="J65" s="202">
        <f t="shared" si="9"/>
        <v>11.829999999999998</v>
      </c>
      <c r="K65" s="173">
        <v>30.42</v>
      </c>
      <c r="L65" s="173">
        <v>37.5</v>
      </c>
      <c r="M65" s="202">
        <f t="shared" si="10"/>
        <v>7.0799999999999983</v>
      </c>
      <c r="N65" s="214">
        <v>37.5</v>
      </c>
      <c r="O65" s="173">
        <v>38.33</v>
      </c>
      <c r="P65" s="202">
        <f t="shared" si="11"/>
        <v>0.82999999999999829</v>
      </c>
      <c r="Q65" s="173">
        <v>31.83</v>
      </c>
      <c r="R65" s="173">
        <v>37.92</v>
      </c>
      <c r="S65" s="202">
        <f t="shared" si="12"/>
        <v>6.0900000000000034</v>
      </c>
      <c r="T65" s="202">
        <f t="shared" si="13"/>
        <v>36.484000000000002</v>
      </c>
      <c r="U65" s="201">
        <f t="shared" si="14"/>
        <v>41.415999999999997</v>
      </c>
      <c r="V65" s="205">
        <f t="shared" si="15"/>
        <v>4.9319999999999951</v>
      </c>
      <c r="W65" s="206">
        <v>4</v>
      </c>
    </row>
    <row r="66" spans="1:23" ht="18.75">
      <c r="A66" s="181">
        <v>2</v>
      </c>
      <c r="B66" s="199">
        <v>86</v>
      </c>
      <c r="C66" s="207" t="s">
        <v>107</v>
      </c>
      <c r="D66" s="172">
        <v>10</v>
      </c>
      <c r="E66" s="173">
        <v>49.67</v>
      </c>
      <c r="F66" s="173">
        <v>44.4</v>
      </c>
      <c r="G66" s="173">
        <f t="shared" si="8"/>
        <v>-5.2700000000000031</v>
      </c>
      <c r="H66" s="173">
        <v>41.17</v>
      </c>
      <c r="I66" s="173">
        <v>53.4</v>
      </c>
      <c r="J66" s="202">
        <f t="shared" si="9"/>
        <v>12.229999999999997</v>
      </c>
      <c r="K66" s="173">
        <v>25.21</v>
      </c>
      <c r="L66" s="173">
        <v>33.25</v>
      </c>
      <c r="M66" s="202">
        <f t="shared" si="10"/>
        <v>8.0399999999999991</v>
      </c>
      <c r="N66" s="214">
        <v>34.17</v>
      </c>
      <c r="O66" s="173">
        <v>32.5</v>
      </c>
      <c r="P66" s="202">
        <f t="shared" si="11"/>
        <v>-1.6700000000000017</v>
      </c>
      <c r="Q66" s="173">
        <v>42.83</v>
      </c>
      <c r="R66" s="173">
        <v>42.8</v>
      </c>
      <c r="S66" s="202">
        <f t="shared" si="12"/>
        <v>-3.0000000000001137E-2</v>
      </c>
      <c r="T66" s="202">
        <f t="shared" si="13"/>
        <v>38.61</v>
      </c>
      <c r="U66" s="201">
        <f t="shared" si="14"/>
        <v>41.27</v>
      </c>
      <c r="V66" s="205">
        <f t="shared" si="15"/>
        <v>2.6600000000000037</v>
      </c>
      <c r="W66" s="206">
        <v>2</v>
      </c>
    </row>
    <row r="67" spans="1:23" ht="18.75">
      <c r="A67" s="181">
        <v>6</v>
      </c>
      <c r="B67" s="199">
        <v>50</v>
      </c>
      <c r="C67" s="207" t="s">
        <v>70</v>
      </c>
      <c r="D67" s="172">
        <v>4</v>
      </c>
      <c r="E67" s="173">
        <v>56.67</v>
      </c>
      <c r="F67" s="173">
        <v>41</v>
      </c>
      <c r="G67" s="173">
        <f t="shared" si="8"/>
        <v>-15.670000000000002</v>
      </c>
      <c r="H67" s="173">
        <v>40.67</v>
      </c>
      <c r="I67" s="173">
        <v>49.5</v>
      </c>
      <c r="J67" s="202">
        <f t="shared" si="9"/>
        <v>8.8299999999999983</v>
      </c>
      <c r="K67" s="173">
        <v>36.25</v>
      </c>
      <c r="L67" s="173">
        <v>31.25</v>
      </c>
      <c r="M67" s="202">
        <f t="shared" si="10"/>
        <v>-5</v>
      </c>
      <c r="N67" s="214">
        <v>54.17</v>
      </c>
      <c r="O67" s="173">
        <v>45</v>
      </c>
      <c r="P67" s="202">
        <f t="shared" si="11"/>
        <v>-9.1700000000000017</v>
      </c>
      <c r="Q67" s="173">
        <v>42.67</v>
      </c>
      <c r="R67" s="173">
        <v>37.75</v>
      </c>
      <c r="S67" s="202">
        <f t="shared" si="12"/>
        <v>-4.9200000000000017</v>
      </c>
      <c r="T67" s="202">
        <f t="shared" si="13"/>
        <v>46.085999999999999</v>
      </c>
      <c r="U67" s="201">
        <f t="shared" si="14"/>
        <v>40.9</v>
      </c>
      <c r="V67" s="205">
        <f t="shared" si="15"/>
        <v>-5.1859999999999999</v>
      </c>
      <c r="W67" s="206">
        <v>0</v>
      </c>
    </row>
    <row r="68" spans="1:23" ht="18.75">
      <c r="A68" s="181">
        <v>3</v>
      </c>
      <c r="B68" s="199">
        <v>8</v>
      </c>
      <c r="C68" s="207" t="s">
        <v>187</v>
      </c>
      <c r="D68" s="172">
        <v>37</v>
      </c>
      <c r="E68" s="201">
        <v>44.725000000000001</v>
      </c>
      <c r="F68" s="173">
        <v>42.216216216216218</v>
      </c>
      <c r="G68" s="173">
        <f t="shared" si="8"/>
        <v>-2.5087837837837839</v>
      </c>
      <c r="H68" s="201">
        <v>41.225000000000001</v>
      </c>
      <c r="I68" s="173">
        <v>49.780810810810813</v>
      </c>
      <c r="J68" s="202">
        <f t="shared" si="9"/>
        <v>8.5558108108108115</v>
      </c>
      <c r="K68" s="201">
        <v>36.47</v>
      </c>
      <c r="L68" s="173">
        <v>32.976486486486486</v>
      </c>
      <c r="M68" s="202">
        <f t="shared" si="10"/>
        <v>-3.4935135135135127</v>
      </c>
      <c r="N68" s="215">
        <v>41.064999999999998</v>
      </c>
      <c r="O68" s="173">
        <v>36.891081081081083</v>
      </c>
      <c r="P68" s="202">
        <f t="shared" si="11"/>
        <v>-4.1739189189189148</v>
      </c>
      <c r="Q68" s="201">
        <v>34.79</v>
      </c>
      <c r="R68" s="173">
        <v>42.279999999999994</v>
      </c>
      <c r="S68" s="202">
        <f t="shared" si="12"/>
        <v>7.4899999999999949</v>
      </c>
      <c r="T68" s="202">
        <f t="shared" si="13"/>
        <v>39.655000000000001</v>
      </c>
      <c r="U68" s="201">
        <f t="shared" si="14"/>
        <v>40.828918918918923</v>
      </c>
      <c r="V68" s="205">
        <f t="shared" si="15"/>
        <v>1.1739189189189219</v>
      </c>
      <c r="W68" s="206">
        <v>2</v>
      </c>
    </row>
    <row r="69" spans="1:23" ht="18.75">
      <c r="A69" s="181">
        <v>5</v>
      </c>
      <c r="B69" s="199">
        <v>43</v>
      </c>
      <c r="C69" s="207" t="s">
        <v>62</v>
      </c>
      <c r="D69" s="172">
        <v>12</v>
      </c>
      <c r="E69" s="173">
        <v>38.799999999999997</v>
      </c>
      <c r="F69" s="173">
        <v>46.5</v>
      </c>
      <c r="G69" s="173">
        <f t="shared" si="8"/>
        <v>7.7000000000000028</v>
      </c>
      <c r="H69" s="173">
        <v>30.8</v>
      </c>
      <c r="I69" s="173">
        <v>49</v>
      </c>
      <c r="J69" s="202">
        <f t="shared" si="9"/>
        <v>18.2</v>
      </c>
      <c r="K69" s="173">
        <v>29</v>
      </c>
      <c r="L69" s="173">
        <v>32.29</v>
      </c>
      <c r="M69" s="202">
        <f t="shared" si="10"/>
        <v>3.2899999999999991</v>
      </c>
      <c r="N69" s="214">
        <v>31</v>
      </c>
      <c r="O69" s="173">
        <v>32.5</v>
      </c>
      <c r="P69" s="202">
        <f t="shared" si="11"/>
        <v>1.5</v>
      </c>
      <c r="Q69" s="173">
        <v>31.1</v>
      </c>
      <c r="R69" s="173">
        <v>43.29</v>
      </c>
      <c r="S69" s="202">
        <f t="shared" si="12"/>
        <v>12.189999999999998</v>
      </c>
      <c r="T69" s="202">
        <f t="shared" si="13"/>
        <v>32.14</v>
      </c>
      <c r="U69" s="201">
        <f t="shared" si="14"/>
        <v>40.715999999999994</v>
      </c>
      <c r="V69" s="205">
        <f t="shared" si="15"/>
        <v>8.5759999999999934</v>
      </c>
      <c r="W69" s="206">
        <v>5</v>
      </c>
    </row>
    <row r="70" spans="1:23" ht="18.75">
      <c r="A70" s="181">
        <v>5</v>
      </c>
      <c r="B70" s="199">
        <v>71</v>
      </c>
      <c r="C70" s="207" t="s">
        <v>91</v>
      </c>
      <c r="D70" s="172">
        <v>2</v>
      </c>
      <c r="E70" s="173">
        <v>50.5</v>
      </c>
      <c r="F70" s="173">
        <v>46</v>
      </c>
      <c r="G70" s="173">
        <f t="shared" ref="G70:G91" si="16">F70-E70</f>
        <v>-4.5</v>
      </c>
      <c r="H70" s="173">
        <v>33</v>
      </c>
      <c r="I70" s="173">
        <v>46</v>
      </c>
      <c r="J70" s="202">
        <f t="shared" ref="J70:J91" si="17">I70-H70</f>
        <v>13</v>
      </c>
      <c r="K70" s="173">
        <v>26.88</v>
      </c>
      <c r="L70" s="173">
        <v>36.25</v>
      </c>
      <c r="M70" s="202">
        <f t="shared" ref="M70:M91" si="18">L70-K70</f>
        <v>9.370000000000001</v>
      </c>
      <c r="N70" s="214">
        <v>35</v>
      </c>
      <c r="O70" s="173">
        <v>40</v>
      </c>
      <c r="P70" s="202">
        <f t="shared" ref="P70:P91" si="19">O70-N70</f>
        <v>5</v>
      </c>
      <c r="Q70" s="173">
        <v>39</v>
      </c>
      <c r="R70" s="173">
        <v>34.5</v>
      </c>
      <c r="S70" s="202">
        <f t="shared" ref="S70:S91" si="20">R70-Q70</f>
        <v>-4.5</v>
      </c>
      <c r="T70" s="202">
        <f t="shared" ref="T70:T91" si="21">(E70+H70+K70+N70+Q70)/5</f>
        <v>36.875999999999998</v>
      </c>
      <c r="U70" s="201">
        <f t="shared" ref="U70:U91" si="22">(F70+I70+L70+O70+R70)/5</f>
        <v>40.549999999999997</v>
      </c>
      <c r="V70" s="205">
        <f t="shared" ref="V70:V91" si="23">U70-T70</f>
        <v>3.6739999999999995</v>
      </c>
      <c r="W70" s="206">
        <v>3</v>
      </c>
    </row>
    <row r="71" spans="1:23" ht="18.75">
      <c r="A71" s="181">
        <v>4</v>
      </c>
      <c r="B71" s="207">
        <v>46</v>
      </c>
      <c r="C71" s="207" t="s">
        <v>65</v>
      </c>
      <c r="D71" s="172">
        <v>6</v>
      </c>
      <c r="E71" s="173">
        <v>44</v>
      </c>
      <c r="F71" s="173">
        <v>51</v>
      </c>
      <c r="G71" s="173">
        <f t="shared" si="16"/>
        <v>7</v>
      </c>
      <c r="H71" s="173">
        <v>31</v>
      </c>
      <c r="I71" s="173">
        <v>50.33</v>
      </c>
      <c r="J71" s="202">
        <f t="shared" si="17"/>
        <v>19.329999999999998</v>
      </c>
      <c r="K71" s="173">
        <v>20</v>
      </c>
      <c r="L71" s="173">
        <v>25.42</v>
      </c>
      <c r="M71" s="202">
        <f t="shared" si="18"/>
        <v>5.4200000000000017</v>
      </c>
      <c r="N71" s="214">
        <v>22.5</v>
      </c>
      <c r="O71" s="173">
        <v>32.5</v>
      </c>
      <c r="P71" s="202">
        <f t="shared" si="19"/>
        <v>10</v>
      </c>
      <c r="Q71" s="173">
        <v>37</v>
      </c>
      <c r="R71" s="173">
        <v>43.25</v>
      </c>
      <c r="S71" s="202">
        <f t="shared" si="20"/>
        <v>6.25</v>
      </c>
      <c r="T71" s="202">
        <f t="shared" si="21"/>
        <v>30.9</v>
      </c>
      <c r="U71" s="201">
        <f t="shared" si="22"/>
        <v>40.5</v>
      </c>
      <c r="V71" s="205">
        <f t="shared" si="23"/>
        <v>9.6000000000000014</v>
      </c>
      <c r="W71" s="206">
        <v>5</v>
      </c>
    </row>
    <row r="72" spans="1:23" ht="18.75">
      <c r="A72" s="181">
        <v>4</v>
      </c>
      <c r="B72" s="199">
        <v>59</v>
      </c>
      <c r="C72" s="207" t="s">
        <v>79</v>
      </c>
      <c r="D72" s="172">
        <v>4</v>
      </c>
      <c r="E72" s="173">
        <v>45.5</v>
      </c>
      <c r="F72" s="173">
        <v>45.5</v>
      </c>
      <c r="G72" s="173">
        <f t="shared" si="16"/>
        <v>0</v>
      </c>
      <c r="H72" s="173">
        <v>38</v>
      </c>
      <c r="I72" s="173">
        <v>46</v>
      </c>
      <c r="J72" s="202">
        <f t="shared" si="17"/>
        <v>8</v>
      </c>
      <c r="K72" s="173">
        <v>27.5</v>
      </c>
      <c r="L72" s="173">
        <v>24.38</v>
      </c>
      <c r="M72" s="202">
        <f t="shared" si="18"/>
        <v>-3.120000000000001</v>
      </c>
      <c r="N72" s="214">
        <v>51.25</v>
      </c>
      <c r="O72" s="173">
        <v>41.25</v>
      </c>
      <c r="P72" s="202">
        <f t="shared" si="19"/>
        <v>-10</v>
      </c>
      <c r="Q72" s="173">
        <v>43.13</v>
      </c>
      <c r="R72" s="173">
        <v>42.25</v>
      </c>
      <c r="S72" s="202">
        <f t="shared" si="20"/>
        <v>-0.88000000000000256</v>
      </c>
      <c r="T72" s="202">
        <f t="shared" si="21"/>
        <v>41.076000000000001</v>
      </c>
      <c r="U72" s="201">
        <f t="shared" si="22"/>
        <v>39.875999999999998</v>
      </c>
      <c r="V72" s="205">
        <f t="shared" si="23"/>
        <v>-1.2000000000000028</v>
      </c>
      <c r="W72" s="206">
        <v>1</v>
      </c>
    </row>
    <row r="73" spans="1:23" ht="18.75">
      <c r="A73" s="181">
        <v>1</v>
      </c>
      <c r="B73" s="199">
        <v>7</v>
      </c>
      <c r="C73" s="207" t="s">
        <v>188</v>
      </c>
      <c r="D73" s="172">
        <v>5</v>
      </c>
      <c r="E73" s="173">
        <v>47.8</v>
      </c>
      <c r="F73" s="173">
        <v>40.799999999999997</v>
      </c>
      <c r="G73" s="173">
        <f t="shared" si="16"/>
        <v>-7</v>
      </c>
      <c r="H73" s="173">
        <v>37</v>
      </c>
      <c r="I73" s="173">
        <v>54.4</v>
      </c>
      <c r="J73" s="202">
        <f t="shared" si="17"/>
        <v>17.399999999999999</v>
      </c>
      <c r="K73" s="173">
        <v>33</v>
      </c>
      <c r="L73" s="173">
        <v>22</v>
      </c>
      <c r="M73" s="202">
        <f t="shared" si="18"/>
        <v>-11</v>
      </c>
      <c r="N73" s="214">
        <v>42.5</v>
      </c>
      <c r="O73" s="173">
        <v>41</v>
      </c>
      <c r="P73" s="202">
        <f t="shared" si="19"/>
        <v>-1.5</v>
      </c>
      <c r="Q73" s="173">
        <v>39.5</v>
      </c>
      <c r="R73" s="173">
        <v>40.6</v>
      </c>
      <c r="S73" s="202">
        <f t="shared" si="20"/>
        <v>1.1000000000000014</v>
      </c>
      <c r="T73" s="202">
        <f t="shared" si="21"/>
        <v>39.96</v>
      </c>
      <c r="U73" s="201">
        <f t="shared" si="22"/>
        <v>39.76</v>
      </c>
      <c r="V73" s="205">
        <f t="shared" si="23"/>
        <v>-0.20000000000000284</v>
      </c>
      <c r="W73" s="206">
        <v>1</v>
      </c>
    </row>
    <row r="74" spans="1:23" ht="18.75">
      <c r="A74" s="181">
        <v>4</v>
      </c>
      <c r="B74" s="199">
        <v>92</v>
      </c>
      <c r="C74" s="207" t="s">
        <v>113</v>
      </c>
      <c r="D74" s="172">
        <v>14</v>
      </c>
      <c r="E74" s="173">
        <v>50.2</v>
      </c>
      <c r="F74" s="173">
        <v>42.57</v>
      </c>
      <c r="G74" s="173">
        <f t="shared" si="16"/>
        <v>-7.6300000000000026</v>
      </c>
      <c r="H74" s="173">
        <v>42.4</v>
      </c>
      <c r="I74" s="173">
        <v>46</v>
      </c>
      <c r="J74" s="202">
        <f t="shared" si="17"/>
        <v>3.6000000000000014</v>
      </c>
      <c r="K74" s="173">
        <v>36.25</v>
      </c>
      <c r="L74" s="173">
        <v>29.64</v>
      </c>
      <c r="M74" s="202">
        <f t="shared" si="18"/>
        <v>-6.6099999999999994</v>
      </c>
      <c r="N74" s="214">
        <v>41</v>
      </c>
      <c r="O74" s="173">
        <v>37.14</v>
      </c>
      <c r="P74" s="202">
        <f t="shared" si="19"/>
        <v>-3.8599999999999994</v>
      </c>
      <c r="Q74" s="173">
        <v>44.8</v>
      </c>
      <c r="R74" s="173">
        <v>43</v>
      </c>
      <c r="S74" s="202">
        <f t="shared" si="20"/>
        <v>-1.7999999999999972</v>
      </c>
      <c r="T74" s="202">
        <f t="shared" si="21"/>
        <v>42.929999999999993</v>
      </c>
      <c r="U74" s="201">
        <f t="shared" si="22"/>
        <v>39.67</v>
      </c>
      <c r="V74" s="205">
        <f t="shared" si="23"/>
        <v>-3.2599999999999909</v>
      </c>
      <c r="W74" s="206">
        <v>0</v>
      </c>
    </row>
    <row r="75" spans="1:23" ht="18.75">
      <c r="A75" s="181">
        <v>4</v>
      </c>
      <c r="B75" s="199">
        <v>96</v>
      </c>
      <c r="C75" s="207" t="s">
        <v>116</v>
      </c>
      <c r="D75" s="172">
        <v>13</v>
      </c>
      <c r="E75" s="173">
        <v>47.08</v>
      </c>
      <c r="F75" s="173">
        <v>44.304615384615389</v>
      </c>
      <c r="G75" s="173">
        <f t="shared" si="16"/>
        <v>-2.7753846153846098</v>
      </c>
      <c r="H75" s="173">
        <v>38.46</v>
      </c>
      <c r="I75" s="173">
        <v>46.153846153846153</v>
      </c>
      <c r="J75" s="202">
        <f t="shared" si="17"/>
        <v>7.6938461538461524</v>
      </c>
      <c r="K75" s="173">
        <v>37.5</v>
      </c>
      <c r="L75" s="173">
        <v>32.307692307692307</v>
      </c>
      <c r="M75" s="202">
        <f t="shared" si="18"/>
        <v>-5.1923076923076934</v>
      </c>
      <c r="N75" s="214">
        <v>46.15</v>
      </c>
      <c r="O75" s="173">
        <v>35</v>
      </c>
      <c r="P75" s="202">
        <f t="shared" si="19"/>
        <v>-11.149999999999999</v>
      </c>
      <c r="Q75" s="173">
        <v>43.81</v>
      </c>
      <c r="R75" s="173">
        <v>39.503076923076918</v>
      </c>
      <c r="S75" s="202">
        <f t="shared" si="20"/>
        <v>-4.3069230769230842</v>
      </c>
      <c r="T75" s="202">
        <f t="shared" si="21"/>
        <v>42.6</v>
      </c>
      <c r="U75" s="201">
        <f t="shared" si="22"/>
        <v>39.45384615384615</v>
      </c>
      <c r="V75" s="205">
        <f t="shared" si="23"/>
        <v>-3.146153846153851</v>
      </c>
      <c r="W75" s="206">
        <v>0</v>
      </c>
    </row>
    <row r="76" spans="1:23" ht="18.75">
      <c r="A76" s="181">
        <v>3</v>
      </c>
      <c r="B76" s="199">
        <v>11</v>
      </c>
      <c r="C76" s="207" t="s">
        <v>24</v>
      </c>
      <c r="D76" s="172">
        <v>28</v>
      </c>
      <c r="E76" s="173">
        <v>40.53</v>
      </c>
      <c r="F76" s="173">
        <v>43.71</v>
      </c>
      <c r="G76" s="173">
        <f t="shared" si="16"/>
        <v>3.1799999999999997</v>
      </c>
      <c r="H76" s="173">
        <v>35.26</v>
      </c>
      <c r="I76" s="173">
        <v>46.57</v>
      </c>
      <c r="J76" s="202">
        <f t="shared" si="17"/>
        <v>11.310000000000002</v>
      </c>
      <c r="K76" s="173">
        <v>29.74</v>
      </c>
      <c r="L76" s="173">
        <v>33.75</v>
      </c>
      <c r="M76" s="202">
        <f t="shared" si="18"/>
        <v>4.0100000000000016</v>
      </c>
      <c r="N76" s="214">
        <v>30.53</v>
      </c>
      <c r="O76" s="173">
        <v>35.18</v>
      </c>
      <c r="P76" s="202">
        <f t="shared" si="19"/>
        <v>4.6499999999999986</v>
      </c>
      <c r="Q76" s="173">
        <v>33.659999999999997</v>
      </c>
      <c r="R76" s="173">
        <v>37.729999999999997</v>
      </c>
      <c r="S76" s="202">
        <f t="shared" si="20"/>
        <v>4.07</v>
      </c>
      <c r="T76" s="202">
        <f t="shared" si="21"/>
        <v>33.944000000000003</v>
      </c>
      <c r="U76" s="201">
        <f t="shared" si="22"/>
        <v>39.387999999999998</v>
      </c>
      <c r="V76" s="205">
        <f t="shared" si="23"/>
        <v>5.4439999999999955</v>
      </c>
      <c r="W76" s="206">
        <v>5</v>
      </c>
    </row>
    <row r="77" spans="1:23" ht="18.75">
      <c r="A77" s="181">
        <v>6</v>
      </c>
      <c r="B77" s="207">
        <v>60</v>
      </c>
      <c r="C77" s="207" t="s">
        <v>80</v>
      </c>
      <c r="D77" s="172">
        <v>2</v>
      </c>
      <c r="E77" s="173">
        <v>51.33</v>
      </c>
      <c r="F77" s="173">
        <v>51</v>
      </c>
      <c r="G77" s="173">
        <f t="shared" si="16"/>
        <v>-0.32999999999999829</v>
      </c>
      <c r="H77" s="173">
        <v>38.67</v>
      </c>
      <c r="I77" s="173">
        <v>44</v>
      </c>
      <c r="J77" s="202">
        <f t="shared" si="17"/>
        <v>5.3299999999999983</v>
      </c>
      <c r="K77" s="173">
        <v>27.92</v>
      </c>
      <c r="L77" s="173">
        <v>26.25</v>
      </c>
      <c r="M77" s="202">
        <f t="shared" si="18"/>
        <v>-1.6700000000000017</v>
      </c>
      <c r="N77" s="214">
        <v>40</v>
      </c>
      <c r="O77" s="173">
        <v>22.5</v>
      </c>
      <c r="P77" s="202">
        <f t="shared" si="19"/>
        <v>-17.5</v>
      </c>
      <c r="Q77" s="173">
        <v>42.92</v>
      </c>
      <c r="R77" s="173">
        <v>52.75</v>
      </c>
      <c r="S77" s="202">
        <f t="shared" si="20"/>
        <v>9.8299999999999983</v>
      </c>
      <c r="T77" s="202">
        <f t="shared" si="21"/>
        <v>40.168000000000006</v>
      </c>
      <c r="U77" s="201">
        <f t="shared" si="22"/>
        <v>39.299999999999997</v>
      </c>
      <c r="V77" s="205">
        <f t="shared" si="23"/>
        <v>-0.86800000000000921</v>
      </c>
      <c r="W77" s="206">
        <v>1</v>
      </c>
    </row>
    <row r="78" spans="1:23" ht="18.75">
      <c r="A78" s="181">
        <v>3</v>
      </c>
      <c r="B78" s="199">
        <v>63</v>
      </c>
      <c r="C78" s="207" t="s">
        <v>83</v>
      </c>
      <c r="D78" s="172">
        <v>11</v>
      </c>
      <c r="E78" s="173">
        <v>42</v>
      </c>
      <c r="F78" s="173">
        <v>40.909999999999997</v>
      </c>
      <c r="G78" s="173">
        <f t="shared" si="16"/>
        <v>-1.0900000000000034</v>
      </c>
      <c r="H78" s="173">
        <v>36.33</v>
      </c>
      <c r="I78" s="173">
        <v>51.45</v>
      </c>
      <c r="J78" s="202">
        <f t="shared" si="17"/>
        <v>15.120000000000005</v>
      </c>
      <c r="K78" s="173">
        <v>32.29</v>
      </c>
      <c r="L78" s="173">
        <v>30</v>
      </c>
      <c r="M78" s="202">
        <f t="shared" si="18"/>
        <v>-2.2899999999999991</v>
      </c>
      <c r="N78" s="214">
        <v>47.92</v>
      </c>
      <c r="O78" s="173">
        <v>34.090000000000003</v>
      </c>
      <c r="P78" s="202">
        <f t="shared" si="19"/>
        <v>-13.829999999999998</v>
      </c>
      <c r="Q78" s="173">
        <v>32.880000000000003</v>
      </c>
      <c r="R78" s="173">
        <v>39.68</v>
      </c>
      <c r="S78" s="202">
        <f t="shared" si="20"/>
        <v>6.7999999999999972</v>
      </c>
      <c r="T78" s="202">
        <f t="shared" si="21"/>
        <v>38.284000000000006</v>
      </c>
      <c r="U78" s="201">
        <f t="shared" si="22"/>
        <v>39.225999999999999</v>
      </c>
      <c r="V78" s="205">
        <f t="shared" si="23"/>
        <v>0.94199999999999307</v>
      </c>
      <c r="W78" s="206">
        <v>2</v>
      </c>
    </row>
    <row r="79" spans="1:23" ht="18.75">
      <c r="A79" s="181">
        <v>6</v>
      </c>
      <c r="B79" s="199">
        <v>10</v>
      </c>
      <c r="C79" s="207" t="s">
        <v>23</v>
      </c>
      <c r="D79" s="172">
        <v>5</v>
      </c>
      <c r="E79" s="173">
        <v>46.55</v>
      </c>
      <c r="F79" s="173">
        <v>38.4</v>
      </c>
      <c r="G79" s="173">
        <f t="shared" si="16"/>
        <v>-8.1499999999999986</v>
      </c>
      <c r="H79" s="173">
        <v>36.549999999999997</v>
      </c>
      <c r="I79" s="173">
        <v>42</v>
      </c>
      <c r="J79" s="202">
        <f t="shared" si="17"/>
        <v>5.4500000000000028</v>
      </c>
      <c r="K79" s="173">
        <v>27.27</v>
      </c>
      <c r="L79" s="173">
        <v>31</v>
      </c>
      <c r="M79" s="202">
        <f t="shared" si="18"/>
        <v>3.7300000000000004</v>
      </c>
      <c r="N79" s="214">
        <v>41.36</v>
      </c>
      <c r="O79" s="173">
        <v>41</v>
      </c>
      <c r="P79" s="202">
        <f t="shared" si="19"/>
        <v>-0.35999999999999943</v>
      </c>
      <c r="Q79" s="173">
        <v>30.5</v>
      </c>
      <c r="R79" s="173">
        <v>41.4</v>
      </c>
      <c r="S79" s="202">
        <f t="shared" si="20"/>
        <v>10.899999999999999</v>
      </c>
      <c r="T79" s="202">
        <f t="shared" si="21"/>
        <v>36.445999999999998</v>
      </c>
      <c r="U79" s="201">
        <f t="shared" si="22"/>
        <v>38.760000000000005</v>
      </c>
      <c r="V79" s="205">
        <f t="shared" si="23"/>
        <v>2.3140000000000072</v>
      </c>
      <c r="W79" s="206">
        <v>3</v>
      </c>
    </row>
    <row r="80" spans="1:23" ht="18.75">
      <c r="A80" s="181">
        <v>4</v>
      </c>
      <c r="B80" s="199">
        <v>45</v>
      </c>
      <c r="C80" s="207" t="s">
        <v>64</v>
      </c>
      <c r="D80" s="172">
        <v>12</v>
      </c>
      <c r="E80" s="173">
        <v>43.9</v>
      </c>
      <c r="F80" s="173">
        <v>44.67</v>
      </c>
      <c r="G80" s="173">
        <f t="shared" si="16"/>
        <v>0.77000000000000313</v>
      </c>
      <c r="H80" s="173">
        <v>33.1</v>
      </c>
      <c r="I80" s="173">
        <v>48.17</v>
      </c>
      <c r="J80" s="202">
        <f t="shared" si="17"/>
        <v>15.07</v>
      </c>
      <c r="K80" s="173">
        <v>33.880000000000003</v>
      </c>
      <c r="L80" s="173">
        <v>32.29</v>
      </c>
      <c r="M80" s="202">
        <f t="shared" si="18"/>
        <v>-1.5900000000000034</v>
      </c>
      <c r="N80" s="214">
        <v>37.5</v>
      </c>
      <c r="O80" s="173">
        <v>30.83</v>
      </c>
      <c r="P80" s="202">
        <f t="shared" si="19"/>
        <v>-6.6700000000000017</v>
      </c>
      <c r="Q80" s="173">
        <v>36.53</v>
      </c>
      <c r="R80" s="173">
        <v>36.46</v>
      </c>
      <c r="S80" s="202">
        <f t="shared" si="20"/>
        <v>-7.0000000000000284E-2</v>
      </c>
      <c r="T80" s="202">
        <f t="shared" si="21"/>
        <v>36.981999999999999</v>
      </c>
      <c r="U80" s="201">
        <f t="shared" si="22"/>
        <v>38.483999999999995</v>
      </c>
      <c r="V80" s="205">
        <f t="shared" si="23"/>
        <v>1.5019999999999953</v>
      </c>
      <c r="W80" s="206">
        <v>2</v>
      </c>
    </row>
    <row r="81" spans="1:23" ht="18.75">
      <c r="A81" s="181">
        <v>2</v>
      </c>
      <c r="B81" s="199">
        <v>69</v>
      </c>
      <c r="C81" s="207" t="s">
        <v>89</v>
      </c>
      <c r="D81" s="172">
        <v>11</v>
      </c>
      <c r="E81" s="201">
        <v>42.57</v>
      </c>
      <c r="F81" s="173">
        <v>40</v>
      </c>
      <c r="G81" s="173">
        <f t="shared" si="16"/>
        <v>-2.5700000000000003</v>
      </c>
      <c r="H81" s="201">
        <v>31</v>
      </c>
      <c r="I81" s="173">
        <v>48.91</v>
      </c>
      <c r="J81" s="202">
        <f t="shared" si="17"/>
        <v>17.909999999999997</v>
      </c>
      <c r="K81" s="201">
        <v>34.644999999999996</v>
      </c>
      <c r="L81" s="173">
        <v>29.32</v>
      </c>
      <c r="M81" s="202">
        <f t="shared" si="18"/>
        <v>-5.3249999999999957</v>
      </c>
      <c r="N81" s="215">
        <v>26.785</v>
      </c>
      <c r="O81" s="173">
        <v>35.909999999999997</v>
      </c>
      <c r="P81" s="202">
        <f t="shared" si="19"/>
        <v>9.1249999999999964</v>
      </c>
      <c r="Q81" s="201">
        <v>31.785</v>
      </c>
      <c r="R81" s="173">
        <v>37.5</v>
      </c>
      <c r="S81" s="202">
        <f t="shared" si="20"/>
        <v>5.7149999999999999</v>
      </c>
      <c r="T81" s="202">
        <f t="shared" si="21"/>
        <v>33.356999999999999</v>
      </c>
      <c r="U81" s="201">
        <f t="shared" si="22"/>
        <v>38.327999999999996</v>
      </c>
      <c r="V81" s="205">
        <f t="shared" si="23"/>
        <v>4.9709999999999965</v>
      </c>
      <c r="W81" s="206">
        <v>3</v>
      </c>
    </row>
    <row r="82" spans="1:23" ht="18.75">
      <c r="A82" s="208">
        <v>4</v>
      </c>
      <c r="B82" s="199">
        <v>37</v>
      </c>
      <c r="C82" s="209" t="s">
        <v>55</v>
      </c>
      <c r="D82" s="208">
        <v>8</v>
      </c>
      <c r="E82" s="210">
        <v>38.75</v>
      </c>
      <c r="F82" s="173">
        <v>43.25</v>
      </c>
      <c r="G82" s="173">
        <f t="shared" si="16"/>
        <v>4.5</v>
      </c>
      <c r="H82" s="210">
        <v>31.75</v>
      </c>
      <c r="I82" s="173">
        <v>46.5</v>
      </c>
      <c r="J82" s="202">
        <f t="shared" si="17"/>
        <v>14.75</v>
      </c>
      <c r="K82" s="210">
        <v>26.88</v>
      </c>
      <c r="L82" s="173">
        <v>33.44</v>
      </c>
      <c r="M82" s="202">
        <f t="shared" si="18"/>
        <v>6.5599999999999987</v>
      </c>
      <c r="N82" s="216">
        <v>41.88</v>
      </c>
      <c r="O82" s="173">
        <v>28.75</v>
      </c>
      <c r="P82" s="202">
        <f t="shared" si="19"/>
        <v>-13.130000000000003</v>
      </c>
      <c r="Q82" s="210">
        <v>27.31</v>
      </c>
      <c r="R82" s="173">
        <v>39.630000000000003</v>
      </c>
      <c r="S82" s="202">
        <f t="shared" si="20"/>
        <v>12.320000000000004</v>
      </c>
      <c r="T82" s="202">
        <f t="shared" si="21"/>
        <v>33.314</v>
      </c>
      <c r="U82" s="201">
        <f t="shared" si="22"/>
        <v>38.314</v>
      </c>
      <c r="V82" s="205">
        <f t="shared" si="23"/>
        <v>5</v>
      </c>
      <c r="W82" s="206">
        <v>4</v>
      </c>
    </row>
    <row r="83" spans="1:23" ht="18.75">
      <c r="A83" s="181">
        <v>3</v>
      </c>
      <c r="B83" s="199">
        <v>35</v>
      </c>
      <c r="C83" s="207" t="s">
        <v>53</v>
      </c>
      <c r="D83" s="172">
        <v>5</v>
      </c>
      <c r="E83" s="173">
        <v>50.83</v>
      </c>
      <c r="F83" s="173">
        <v>38</v>
      </c>
      <c r="G83" s="173">
        <f t="shared" si="16"/>
        <v>-12.829999999999998</v>
      </c>
      <c r="H83" s="173">
        <v>47.17</v>
      </c>
      <c r="I83" s="173">
        <v>49.6</v>
      </c>
      <c r="J83" s="202">
        <f t="shared" si="17"/>
        <v>2.4299999999999997</v>
      </c>
      <c r="K83" s="173">
        <v>28.96</v>
      </c>
      <c r="L83" s="173">
        <v>27</v>
      </c>
      <c r="M83" s="202">
        <f t="shared" si="18"/>
        <v>-1.9600000000000009</v>
      </c>
      <c r="N83" s="214">
        <v>36.67</v>
      </c>
      <c r="O83" s="173">
        <v>36</v>
      </c>
      <c r="P83" s="202">
        <f t="shared" si="19"/>
        <v>-0.67000000000000171</v>
      </c>
      <c r="Q83" s="173">
        <v>42.96</v>
      </c>
      <c r="R83" s="173">
        <v>39.799999999999997</v>
      </c>
      <c r="S83" s="202">
        <f t="shared" si="20"/>
        <v>-3.1600000000000037</v>
      </c>
      <c r="T83" s="202">
        <f t="shared" si="21"/>
        <v>41.317999999999998</v>
      </c>
      <c r="U83" s="201">
        <f t="shared" si="22"/>
        <v>38.08</v>
      </c>
      <c r="V83" s="205">
        <f t="shared" si="23"/>
        <v>-3.2379999999999995</v>
      </c>
      <c r="W83" s="206">
        <v>0</v>
      </c>
    </row>
    <row r="84" spans="1:23" ht="18.75">
      <c r="A84" s="181">
        <v>2</v>
      </c>
      <c r="B84" s="207">
        <v>14</v>
      </c>
      <c r="C84" s="207" t="s">
        <v>27</v>
      </c>
      <c r="D84" s="172">
        <v>31</v>
      </c>
      <c r="E84" s="173">
        <v>37.18</v>
      </c>
      <c r="F84" s="173">
        <v>46.58</v>
      </c>
      <c r="G84" s="173">
        <f t="shared" si="16"/>
        <v>9.3999999999999986</v>
      </c>
      <c r="H84" s="173">
        <v>32.29</v>
      </c>
      <c r="I84" s="173">
        <v>46.39</v>
      </c>
      <c r="J84" s="202">
        <f t="shared" si="17"/>
        <v>14.100000000000001</v>
      </c>
      <c r="K84" s="173">
        <v>23.46</v>
      </c>
      <c r="L84" s="173">
        <v>26.21</v>
      </c>
      <c r="M84" s="202">
        <f t="shared" si="18"/>
        <v>2.75</v>
      </c>
      <c r="N84" s="214">
        <v>32.79</v>
      </c>
      <c r="O84" s="173">
        <v>33.06</v>
      </c>
      <c r="P84" s="202">
        <f t="shared" si="19"/>
        <v>0.27000000000000313</v>
      </c>
      <c r="Q84" s="173">
        <v>29.28</v>
      </c>
      <c r="R84" s="173">
        <v>36.729999999999997</v>
      </c>
      <c r="S84" s="202">
        <f t="shared" si="20"/>
        <v>7.4499999999999957</v>
      </c>
      <c r="T84" s="202">
        <f t="shared" si="21"/>
        <v>31</v>
      </c>
      <c r="U84" s="201">
        <f t="shared" si="22"/>
        <v>37.793999999999997</v>
      </c>
      <c r="V84" s="205">
        <f t="shared" si="23"/>
        <v>6.7939999999999969</v>
      </c>
      <c r="W84" s="206">
        <v>5</v>
      </c>
    </row>
    <row r="85" spans="1:23" ht="18.75">
      <c r="A85" s="181">
        <v>6</v>
      </c>
      <c r="B85" s="199">
        <v>76</v>
      </c>
      <c r="C85" s="207" t="s">
        <v>96</v>
      </c>
      <c r="D85" s="172">
        <v>2</v>
      </c>
      <c r="E85" s="173">
        <v>44</v>
      </c>
      <c r="F85" s="173">
        <v>42</v>
      </c>
      <c r="G85" s="173">
        <f t="shared" si="16"/>
        <v>-2</v>
      </c>
      <c r="H85" s="173">
        <v>32</v>
      </c>
      <c r="I85" s="173">
        <v>50</v>
      </c>
      <c r="J85" s="202">
        <f t="shared" si="17"/>
        <v>18</v>
      </c>
      <c r="K85" s="173">
        <v>20</v>
      </c>
      <c r="L85" s="173">
        <v>25</v>
      </c>
      <c r="M85" s="202">
        <f t="shared" si="18"/>
        <v>5</v>
      </c>
      <c r="N85" s="214">
        <v>40</v>
      </c>
      <c r="O85" s="173">
        <v>27.5</v>
      </c>
      <c r="P85" s="202">
        <f t="shared" si="19"/>
        <v>-12.5</v>
      </c>
      <c r="Q85" s="173">
        <v>41</v>
      </c>
      <c r="R85" s="173">
        <v>43</v>
      </c>
      <c r="S85" s="202">
        <f t="shared" si="20"/>
        <v>2</v>
      </c>
      <c r="T85" s="202">
        <f t="shared" si="21"/>
        <v>35.4</v>
      </c>
      <c r="U85" s="201">
        <f t="shared" si="22"/>
        <v>37.5</v>
      </c>
      <c r="V85" s="205">
        <f t="shared" si="23"/>
        <v>2.1000000000000014</v>
      </c>
      <c r="W85" s="206">
        <v>3</v>
      </c>
    </row>
    <row r="86" spans="1:23" ht="18.75">
      <c r="A86" s="181">
        <v>3</v>
      </c>
      <c r="B86" s="199">
        <v>16</v>
      </c>
      <c r="C86" s="207" t="s">
        <v>30</v>
      </c>
      <c r="D86" s="172">
        <v>14</v>
      </c>
      <c r="E86" s="173">
        <v>37.5</v>
      </c>
      <c r="F86" s="173">
        <v>42.86</v>
      </c>
      <c r="G86" s="173">
        <f t="shared" si="16"/>
        <v>5.3599999999999994</v>
      </c>
      <c r="H86" s="173">
        <v>27.6</v>
      </c>
      <c r="I86" s="173">
        <v>50</v>
      </c>
      <c r="J86" s="202">
        <f t="shared" si="17"/>
        <v>22.4</v>
      </c>
      <c r="K86" s="173">
        <v>27.13</v>
      </c>
      <c r="L86" s="173">
        <v>26.43</v>
      </c>
      <c r="M86" s="202">
        <f t="shared" si="18"/>
        <v>-0.69999999999999929</v>
      </c>
      <c r="N86" s="214">
        <v>26.75</v>
      </c>
      <c r="O86" s="173">
        <v>31.79</v>
      </c>
      <c r="P86" s="202">
        <f t="shared" si="19"/>
        <v>5.0399999999999991</v>
      </c>
      <c r="Q86" s="173">
        <v>26.95</v>
      </c>
      <c r="R86" s="173">
        <v>36.39</v>
      </c>
      <c r="S86" s="202">
        <f t="shared" si="20"/>
        <v>9.4400000000000013</v>
      </c>
      <c r="T86" s="202">
        <f t="shared" si="21"/>
        <v>29.185999999999996</v>
      </c>
      <c r="U86" s="201">
        <f t="shared" si="22"/>
        <v>37.493999999999993</v>
      </c>
      <c r="V86" s="205">
        <f t="shared" si="23"/>
        <v>8.3079999999999963</v>
      </c>
      <c r="W86" s="206">
        <v>4</v>
      </c>
    </row>
    <row r="87" spans="1:23" ht="18.75">
      <c r="A87" s="181">
        <v>6</v>
      </c>
      <c r="B87" s="199">
        <v>85</v>
      </c>
      <c r="C87" s="207" t="s">
        <v>136</v>
      </c>
      <c r="D87" s="172">
        <v>7</v>
      </c>
      <c r="E87" s="201">
        <v>49</v>
      </c>
      <c r="F87" s="173">
        <v>40.855714285714285</v>
      </c>
      <c r="G87" s="173">
        <f t="shared" si="16"/>
        <v>-8.144285714285715</v>
      </c>
      <c r="H87" s="201">
        <v>36.5</v>
      </c>
      <c r="I87" s="173">
        <v>40</v>
      </c>
      <c r="J87" s="202">
        <f t="shared" si="17"/>
        <v>3.5</v>
      </c>
      <c r="K87" s="201">
        <v>27.189999999999998</v>
      </c>
      <c r="L87" s="173">
        <v>30.717142857142857</v>
      </c>
      <c r="M87" s="202">
        <f t="shared" si="18"/>
        <v>3.5271428571428594</v>
      </c>
      <c r="N87" s="215">
        <v>31.25</v>
      </c>
      <c r="O87" s="173">
        <v>35.001428571428569</v>
      </c>
      <c r="P87" s="202">
        <f t="shared" si="19"/>
        <v>3.7514285714285691</v>
      </c>
      <c r="Q87" s="201">
        <v>40.03</v>
      </c>
      <c r="R87" s="173">
        <v>37.288571428571423</v>
      </c>
      <c r="S87" s="202">
        <f t="shared" si="20"/>
        <v>-2.7414285714285782</v>
      </c>
      <c r="T87" s="202">
        <f t="shared" si="21"/>
        <v>36.793999999999997</v>
      </c>
      <c r="U87" s="201">
        <f t="shared" si="22"/>
        <v>36.772571428571425</v>
      </c>
      <c r="V87" s="205">
        <f t="shared" si="23"/>
        <v>-2.1428571428572241E-2</v>
      </c>
      <c r="W87" s="206">
        <v>2</v>
      </c>
    </row>
    <row r="88" spans="1:23" ht="18.75">
      <c r="A88" s="181">
        <v>1</v>
      </c>
      <c r="B88" s="199">
        <v>49</v>
      </c>
      <c r="C88" s="207" t="s">
        <v>69</v>
      </c>
      <c r="D88" s="172">
        <v>16</v>
      </c>
      <c r="E88" s="173">
        <v>43.43</v>
      </c>
      <c r="F88" s="173">
        <v>42.13</v>
      </c>
      <c r="G88" s="173">
        <f t="shared" si="16"/>
        <v>-1.2999999999999972</v>
      </c>
      <c r="H88" s="173">
        <v>39.14</v>
      </c>
      <c r="I88" s="173">
        <v>45.25</v>
      </c>
      <c r="J88" s="202">
        <f t="shared" si="17"/>
        <v>6.1099999999999994</v>
      </c>
      <c r="K88" s="173">
        <v>26.79</v>
      </c>
      <c r="L88" s="173">
        <v>27.81</v>
      </c>
      <c r="M88" s="202">
        <f t="shared" si="18"/>
        <v>1.0199999999999996</v>
      </c>
      <c r="N88" s="214">
        <v>33.57</v>
      </c>
      <c r="O88" s="173">
        <v>32.19</v>
      </c>
      <c r="P88" s="202">
        <f t="shared" si="19"/>
        <v>-1.3800000000000026</v>
      </c>
      <c r="Q88" s="173">
        <v>30.89</v>
      </c>
      <c r="R88" s="173">
        <v>36.409999999999997</v>
      </c>
      <c r="S88" s="202">
        <f t="shared" si="20"/>
        <v>5.519999999999996</v>
      </c>
      <c r="T88" s="202">
        <f t="shared" si="21"/>
        <v>34.763999999999996</v>
      </c>
      <c r="U88" s="201">
        <f t="shared" si="22"/>
        <v>36.757999999999996</v>
      </c>
      <c r="V88" s="205">
        <f t="shared" si="23"/>
        <v>1.9939999999999998</v>
      </c>
      <c r="W88" s="206">
        <v>3</v>
      </c>
    </row>
    <row r="89" spans="1:23" ht="18.75">
      <c r="A89" s="181">
        <v>4</v>
      </c>
      <c r="B89" s="199">
        <v>39</v>
      </c>
      <c r="C89" s="207" t="s">
        <v>57</v>
      </c>
      <c r="D89" s="172">
        <v>5</v>
      </c>
      <c r="E89" s="173">
        <v>35.56</v>
      </c>
      <c r="F89" s="173">
        <v>37.6</v>
      </c>
      <c r="G89" s="173">
        <f t="shared" si="16"/>
        <v>2.0399999999999991</v>
      </c>
      <c r="H89" s="173">
        <v>32</v>
      </c>
      <c r="I89" s="173">
        <v>44</v>
      </c>
      <c r="J89" s="202">
        <f t="shared" si="17"/>
        <v>12</v>
      </c>
      <c r="K89" s="173">
        <v>31.39</v>
      </c>
      <c r="L89" s="173">
        <v>25</v>
      </c>
      <c r="M89" s="202">
        <f t="shared" si="18"/>
        <v>-6.3900000000000006</v>
      </c>
      <c r="N89" s="214">
        <v>30.56</v>
      </c>
      <c r="O89" s="173">
        <v>38</v>
      </c>
      <c r="P89" s="202">
        <f t="shared" si="19"/>
        <v>7.4400000000000013</v>
      </c>
      <c r="Q89" s="173">
        <v>25.5</v>
      </c>
      <c r="R89" s="173">
        <v>39</v>
      </c>
      <c r="S89" s="202">
        <f t="shared" si="20"/>
        <v>13.5</v>
      </c>
      <c r="T89" s="202">
        <f t="shared" si="21"/>
        <v>31.001999999999999</v>
      </c>
      <c r="U89" s="201">
        <f t="shared" si="22"/>
        <v>36.72</v>
      </c>
      <c r="V89" s="205">
        <f t="shared" si="23"/>
        <v>5.718</v>
      </c>
      <c r="W89" s="206">
        <v>4</v>
      </c>
    </row>
    <row r="90" spans="1:23" ht="18.75">
      <c r="A90" s="181">
        <v>5</v>
      </c>
      <c r="B90" s="199">
        <v>1</v>
      </c>
      <c r="C90" s="207" t="s">
        <v>15</v>
      </c>
      <c r="D90" s="172">
        <v>7</v>
      </c>
      <c r="E90" s="173">
        <v>32.31</v>
      </c>
      <c r="F90" s="173">
        <v>34</v>
      </c>
      <c r="G90" s="173">
        <f t="shared" si="16"/>
        <v>1.6899999999999977</v>
      </c>
      <c r="H90" s="173">
        <v>28.46</v>
      </c>
      <c r="I90" s="173">
        <v>35.43</v>
      </c>
      <c r="J90" s="202">
        <f t="shared" si="17"/>
        <v>6.9699999999999989</v>
      </c>
      <c r="K90" s="173">
        <v>23.08</v>
      </c>
      <c r="L90" s="173">
        <v>20.71</v>
      </c>
      <c r="M90" s="202">
        <f t="shared" si="18"/>
        <v>-2.3699999999999974</v>
      </c>
      <c r="N90" s="214">
        <v>20.77</v>
      </c>
      <c r="O90" s="173">
        <v>29.29</v>
      </c>
      <c r="P90" s="202">
        <f t="shared" si="19"/>
        <v>8.52</v>
      </c>
      <c r="Q90" s="173">
        <v>30.65</v>
      </c>
      <c r="R90" s="173">
        <v>33.07</v>
      </c>
      <c r="S90" s="202">
        <f t="shared" si="20"/>
        <v>2.4200000000000017</v>
      </c>
      <c r="T90" s="202">
        <f t="shared" si="21"/>
        <v>27.053999999999995</v>
      </c>
      <c r="U90" s="201">
        <f t="shared" si="22"/>
        <v>30.5</v>
      </c>
      <c r="V90" s="205">
        <f t="shared" si="23"/>
        <v>3.4460000000000051</v>
      </c>
      <c r="W90" s="206">
        <v>4</v>
      </c>
    </row>
    <row r="91" spans="1:23" ht="18.75">
      <c r="A91" s="181">
        <v>4</v>
      </c>
      <c r="B91" s="207">
        <v>40</v>
      </c>
      <c r="C91" s="207" t="s">
        <v>58</v>
      </c>
      <c r="D91" s="172">
        <v>3</v>
      </c>
      <c r="E91" s="173">
        <v>40.799999999999997</v>
      </c>
      <c r="F91" s="173">
        <v>34.67</v>
      </c>
      <c r="G91" s="173">
        <f t="shared" si="16"/>
        <v>-6.1299999999999955</v>
      </c>
      <c r="H91" s="173">
        <v>29.6</v>
      </c>
      <c r="I91" s="173">
        <v>28.67</v>
      </c>
      <c r="J91" s="202">
        <f t="shared" si="17"/>
        <v>-0.92999999999999972</v>
      </c>
      <c r="K91" s="173">
        <v>33</v>
      </c>
      <c r="L91" s="173">
        <v>21.67</v>
      </c>
      <c r="M91" s="202">
        <f t="shared" si="18"/>
        <v>-11.329999999999998</v>
      </c>
      <c r="N91" s="214">
        <v>33</v>
      </c>
      <c r="O91" s="173">
        <v>35</v>
      </c>
      <c r="P91" s="202">
        <f t="shared" si="19"/>
        <v>2</v>
      </c>
      <c r="Q91" s="173">
        <v>36.1</v>
      </c>
      <c r="R91" s="173">
        <v>30.67</v>
      </c>
      <c r="S91" s="202">
        <f t="shared" si="20"/>
        <v>-5.43</v>
      </c>
      <c r="T91" s="202">
        <f t="shared" si="21"/>
        <v>34.5</v>
      </c>
      <c r="U91" s="201">
        <f t="shared" si="22"/>
        <v>30.136000000000003</v>
      </c>
      <c r="V91" s="205">
        <f t="shared" si="23"/>
        <v>-4.3639999999999972</v>
      </c>
      <c r="W91" s="206">
        <v>0</v>
      </c>
    </row>
  </sheetData>
  <sortState ref="A6:W91">
    <sortCondition descending="1" ref="U6:U91"/>
  </sortState>
  <mergeCells count="16">
    <mergeCell ref="W4:W5"/>
    <mergeCell ref="A1:S1"/>
    <mergeCell ref="A2:S2"/>
    <mergeCell ref="A3:B3"/>
    <mergeCell ref="A4:A5"/>
    <mergeCell ref="B4:B5"/>
    <mergeCell ref="C4:C5"/>
    <mergeCell ref="D4:D5"/>
    <mergeCell ref="E4:G4"/>
    <mergeCell ref="H4:J4"/>
    <mergeCell ref="K4:M4"/>
    <mergeCell ref="N4:P4"/>
    <mergeCell ref="Q4:S4"/>
    <mergeCell ref="T4:T5"/>
    <mergeCell ref="U4:U5"/>
    <mergeCell ref="V4:V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91"/>
  <sheetViews>
    <sheetView zoomScale="130" zoomScaleNormal="130" workbookViewId="0">
      <selection activeCell="AA13" sqref="AA13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5" bestFit="1" customWidth="1"/>
    <col min="22" max="22" width="4.625" bestFit="1" customWidth="1"/>
    <col min="23" max="23" width="2.875" bestFit="1" customWidth="1"/>
  </cols>
  <sheetData>
    <row r="1" spans="1:23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187"/>
      <c r="U1" s="190"/>
      <c r="V1" s="190"/>
      <c r="W1" s="191"/>
    </row>
    <row r="2" spans="1:23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187"/>
      <c r="U2" s="190"/>
      <c r="V2" s="190"/>
      <c r="W2" s="191"/>
    </row>
    <row r="3" spans="1:23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0"/>
      <c r="V3" s="190"/>
      <c r="W3" s="191"/>
    </row>
    <row r="4" spans="1:23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4" t="s">
        <v>131</v>
      </c>
      <c r="U4" s="294" t="s">
        <v>200</v>
      </c>
      <c r="V4" s="296" t="s">
        <v>196</v>
      </c>
      <c r="W4" s="283" t="s">
        <v>145</v>
      </c>
    </row>
    <row r="5" spans="1:23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295"/>
      <c r="U5" s="295"/>
      <c r="V5" s="297"/>
      <c r="W5" s="284"/>
    </row>
    <row r="6" spans="1:23" ht="18.75">
      <c r="A6" s="198">
        <v>5</v>
      </c>
      <c r="B6" s="199">
        <v>1</v>
      </c>
      <c r="C6" s="199" t="s">
        <v>15</v>
      </c>
      <c r="D6" s="200">
        <v>7</v>
      </c>
      <c r="E6" s="173">
        <v>32.31</v>
      </c>
      <c r="F6" s="173">
        <v>34</v>
      </c>
      <c r="G6" s="173">
        <f t="shared" ref="G6:G37" si="0">F6-E6</f>
        <v>1.6899999999999977</v>
      </c>
      <c r="H6" s="173">
        <v>28.46</v>
      </c>
      <c r="I6" s="173">
        <v>35.43</v>
      </c>
      <c r="J6" s="202">
        <f t="shared" ref="J6:J37" si="1">I6-H6</f>
        <v>6.9699999999999989</v>
      </c>
      <c r="K6" s="173">
        <v>23.08</v>
      </c>
      <c r="L6" s="173">
        <v>20.71</v>
      </c>
      <c r="M6" s="202">
        <f t="shared" ref="M6:M37" si="2">L6-K6</f>
        <v>-2.3699999999999974</v>
      </c>
      <c r="N6" s="214">
        <v>20.77</v>
      </c>
      <c r="O6" s="173">
        <v>29.29</v>
      </c>
      <c r="P6" s="202">
        <f t="shared" ref="P6:P37" si="3">O6-N6</f>
        <v>8.52</v>
      </c>
      <c r="Q6" s="173">
        <v>30.65</v>
      </c>
      <c r="R6" s="173">
        <v>33.07</v>
      </c>
      <c r="S6" s="202">
        <f t="shared" ref="S6:S37" si="4">R6-Q6</f>
        <v>2.4200000000000017</v>
      </c>
      <c r="T6" s="202">
        <f>(E6+H6+K6+N6+Q6)/5</f>
        <v>27.053999999999995</v>
      </c>
      <c r="U6" s="201">
        <f>(F6+I6+L6+O6+R6)/5</f>
        <v>30.5</v>
      </c>
      <c r="V6" s="205">
        <f t="shared" ref="V6:V37" si="5">U6-T6</f>
        <v>3.4460000000000051</v>
      </c>
      <c r="W6" s="206">
        <v>4</v>
      </c>
    </row>
    <row r="7" spans="1:23" ht="18.75">
      <c r="A7" s="181">
        <v>1</v>
      </c>
      <c r="B7" s="199">
        <v>2</v>
      </c>
      <c r="C7" s="207" t="s">
        <v>16</v>
      </c>
      <c r="D7" s="172">
        <v>5</v>
      </c>
      <c r="E7" s="173">
        <v>51.5</v>
      </c>
      <c r="F7" s="173">
        <v>46</v>
      </c>
      <c r="G7" s="173">
        <f t="shared" si="0"/>
        <v>-5.5</v>
      </c>
      <c r="H7" s="173">
        <v>39.380000000000003</v>
      </c>
      <c r="I7" s="173">
        <v>54.4</v>
      </c>
      <c r="J7" s="202">
        <f t="shared" si="1"/>
        <v>15.019999999999996</v>
      </c>
      <c r="K7" s="173">
        <v>31.41</v>
      </c>
      <c r="L7" s="173">
        <v>52.5</v>
      </c>
      <c r="M7" s="202">
        <f t="shared" si="2"/>
        <v>21.09</v>
      </c>
      <c r="N7" s="214">
        <v>40</v>
      </c>
      <c r="O7" s="173">
        <v>51</v>
      </c>
      <c r="P7" s="202">
        <f t="shared" si="3"/>
        <v>11</v>
      </c>
      <c r="Q7" s="173">
        <v>40.28</v>
      </c>
      <c r="R7" s="173">
        <v>58.9</v>
      </c>
      <c r="S7" s="202">
        <f t="shared" si="4"/>
        <v>18.619999999999997</v>
      </c>
      <c r="T7" s="202">
        <f t="shared" ref="T7:T70" si="6">(E7+H7+K7+N7+Q7)/5</f>
        <v>40.513999999999996</v>
      </c>
      <c r="U7" s="201">
        <f t="shared" ref="U7:U70" si="7">(F7+I7+L7+O7+R7)/5</f>
        <v>52.56</v>
      </c>
      <c r="V7" s="205">
        <f t="shared" si="5"/>
        <v>12.046000000000006</v>
      </c>
      <c r="W7" s="206">
        <v>4</v>
      </c>
    </row>
    <row r="8" spans="1:23" ht="18.75">
      <c r="A8" s="181">
        <v>5</v>
      </c>
      <c r="B8" s="207">
        <v>3</v>
      </c>
      <c r="C8" s="207" t="s">
        <v>17</v>
      </c>
      <c r="D8" s="172">
        <v>12</v>
      </c>
      <c r="E8" s="173">
        <v>53.23</v>
      </c>
      <c r="F8" s="173">
        <v>50.83</v>
      </c>
      <c r="G8" s="173">
        <f t="shared" si="0"/>
        <v>-2.3999999999999986</v>
      </c>
      <c r="H8" s="173">
        <v>40</v>
      </c>
      <c r="I8" s="173">
        <v>56.67</v>
      </c>
      <c r="J8" s="202">
        <f t="shared" si="1"/>
        <v>16.670000000000002</v>
      </c>
      <c r="K8" s="173">
        <v>29.62</v>
      </c>
      <c r="L8" s="173">
        <v>31.25</v>
      </c>
      <c r="M8" s="202">
        <f t="shared" si="2"/>
        <v>1.629999999999999</v>
      </c>
      <c r="N8" s="214">
        <v>40.380000000000003</v>
      </c>
      <c r="O8" s="173">
        <v>53.33</v>
      </c>
      <c r="P8" s="202">
        <f t="shared" si="3"/>
        <v>12.949999999999996</v>
      </c>
      <c r="Q8" s="173">
        <v>37.96</v>
      </c>
      <c r="R8" s="173">
        <v>41.92</v>
      </c>
      <c r="S8" s="202">
        <f t="shared" si="4"/>
        <v>3.9600000000000009</v>
      </c>
      <c r="T8" s="202">
        <f t="shared" si="6"/>
        <v>40.238</v>
      </c>
      <c r="U8" s="201">
        <f t="shared" si="7"/>
        <v>46.8</v>
      </c>
      <c r="V8" s="205">
        <f t="shared" si="5"/>
        <v>6.5619999999999976</v>
      </c>
      <c r="W8" s="206">
        <v>4</v>
      </c>
    </row>
    <row r="9" spans="1:23" ht="18.75">
      <c r="A9" s="181">
        <v>5</v>
      </c>
      <c r="B9" s="199">
        <v>4</v>
      </c>
      <c r="C9" s="207" t="s">
        <v>18</v>
      </c>
      <c r="D9" s="172">
        <v>13</v>
      </c>
      <c r="E9" s="173">
        <v>49.67</v>
      </c>
      <c r="F9" s="173">
        <v>49.38</v>
      </c>
      <c r="G9" s="173">
        <f t="shared" si="0"/>
        <v>-0.28999999999999915</v>
      </c>
      <c r="H9" s="173">
        <v>43</v>
      </c>
      <c r="I9" s="173">
        <v>60.62</v>
      </c>
      <c r="J9" s="202">
        <f t="shared" si="1"/>
        <v>17.619999999999997</v>
      </c>
      <c r="K9" s="173">
        <v>36.46</v>
      </c>
      <c r="L9" s="173">
        <v>41.35</v>
      </c>
      <c r="M9" s="202">
        <f t="shared" si="2"/>
        <v>4.8900000000000006</v>
      </c>
      <c r="N9" s="214">
        <v>42.92</v>
      </c>
      <c r="O9" s="173">
        <v>46.54</v>
      </c>
      <c r="P9" s="202">
        <f t="shared" si="3"/>
        <v>3.6199999999999974</v>
      </c>
      <c r="Q9" s="173">
        <v>36.630000000000003</v>
      </c>
      <c r="R9" s="173">
        <v>48.31</v>
      </c>
      <c r="S9" s="202">
        <f t="shared" si="4"/>
        <v>11.68</v>
      </c>
      <c r="T9" s="202">
        <f t="shared" si="6"/>
        <v>41.736000000000004</v>
      </c>
      <c r="U9" s="201">
        <f t="shared" si="7"/>
        <v>49.239999999999995</v>
      </c>
      <c r="V9" s="205">
        <f t="shared" si="5"/>
        <v>7.5039999999999907</v>
      </c>
      <c r="W9" s="206">
        <v>4</v>
      </c>
    </row>
    <row r="10" spans="1:23" ht="18.75">
      <c r="A10" s="181">
        <v>2</v>
      </c>
      <c r="B10" s="199">
        <v>5</v>
      </c>
      <c r="C10" s="207" t="s">
        <v>142</v>
      </c>
      <c r="D10" s="172">
        <v>19</v>
      </c>
      <c r="E10" s="201">
        <v>58.85</v>
      </c>
      <c r="F10" s="173">
        <v>45.792631578947372</v>
      </c>
      <c r="G10" s="173">
        <f t="shared" si="0"/>
        <v>-13.05736842105263</v>
      </c>
      <c r="H10" s="201">
        <v>44.70333333333334</v>
      </c>
      <c r="I10" s="173">
        <v>49.576842105263161</v>
      </c>
      <c r="J10" s="202">
        <f t="shared" si="1"/>
        <v>4.8735087719298207</v>
      </c>
      <c r="K10" s="201">
        <v>45.973333333333336</v>
      </c>
      <c r="L10" s="173">
        <v>48.55263157894737</v>
      </c>
      <c r="M10" s="202">
        <f t="shared" si="2"/>
        <v>2.5792982456140336</v>
      </c>
      <c r="N10" s="215">
        <v>44.629999999999995</v>
      </c>
      <c r="O10" s="173">
        <v>32.368421052631582</v>
      </c>
      <c r="P10" s="202">
        <f t="shared" si="3"/>
        <v>-12.261578947368413</v>
      </c>
      <c r="Q10" s="201">
        <v>44.5</v>
      </c>
      <c r="R10" s="173">
        <v>42.31894736842105</v>
      </c>
      <c r="S10" s="202">
        <f t="shared" si="4"/>
        <v>-2.1810526315789502</v>
      </c>
      <c r="T10" s="202">
        <f t="shared" si="6"/>
        <v>47.731333333333332</v>
      </c>
      <c r="U10" s="201">
        <f t="shared" si="7"/>
        <v>43.72189473684211</v>
      </c>
      <c r="V10" s="205">
        <f t="shared" si="5"/>
        <v>-4.009438596491222</v>
      </c>
      <c r="W10" s="206">
        <v>1</v>
      </c>
    </row>
    <row r="11" spans="1:23" ht="18.75">
      <c r="A11" s="181">
        <v>3</v>
      </c>
      <c r="B11" s="199">
        <v>6</v>
      </c>
      <c r="C11" s="207" t="s">
        <v>20</v>
      </c>
      <c r="D11" s="172">
        <v>22</v>
      </c>
      <c r="E11" s="173">
        <v>42.52</v>
      </c>
      <c r="F11" s="173">
        <v>51.45</v>
      </c>
      <c r="G11" s="173">
        <f t="shared" si="0"/>
        <v>8.93</v>
      </c>
      <c r="H11" s="173">
        <v>34.96</v>
      </c>
      <c r="I11" s="173">
        <v>55.82</v>
      </c>
      <c r="J11" s="202">
        <f t="shared" si="1"/>
        <v>20.86</v>
      </c>
      <c r="K11" s="173">
        <v>33.590000000000003</v>
      </c>
      <c r="L11" s="173">
        <v>43.18</v>
      </c>
      <c r="M11" s="202">
        <f t="shared" si="2"/>
        <v>9.5899999999999963</v>
      </c>
      <c r="N11" s="214">
        <v>36.74</v>
      </c>
      <c r="O11" s="173">
        <v>34.32</v>
      </c>
      <c r="P11" s="202">
        <f t="shared" si="3"/>
        <v>-2.4200000000000017</v>
      </c>
      <c r="Q11" s="173">
        <v>34.299999999999997</v>
      </c>
      <c r="R11" s="173">
        <v>46.3</v>
      </c>
      <c r="S11" s="202">
        <f t="shared" si="4"/>
        <v>12</v>
      </c>
      <c r="T11" s="202">
        <f t="shared" si="6"/>
        <v>36.422000000000004</v>
      </c>
      <c r="U11" s="201">
        <f t="shared" si="7"/>
        <v>46.213999999999999</v>
      </c>
      <c r="V11" s="205">
        <f t="shared" si="5"/>
        <v>9.7919999999999945</v>
      </c>
      <c r="W11" s="206">
        <v>4</v>
      </c>
    </row>
    <row r="12" spans="1:23" ht="18.75">
      <c r="A12" s="181">
        <v>1</v>
      </c>
      <c r="B12" s="199">
        <v>7</v>
      </c>
      <c r="C12" s="207" t="s">
        <v>188</v>
      </c>
      <c r="D12" s="172">
        <v>5</v>
      </c>
      <c r="E12" s="173">
        <v>47.8</v>
      </c>
      <c r="F12" s="173">
        <v>40.799999999999997</v>
      </c>
      <c r="G12" s="173">
        <f t="shared" si="0"/>
        <v>-7</v>
      </c>
      <c r="H12" s="173">
        <v>37</v>
      </c>
      <c r="I12" s="173">
        <v>54.4</v>
      </c>
      <c r="J12" s="202">
        <f t="shared" si="1"/>
        <v>17.399999999999999</v>
      </c>
      <c r="K12" s="173">
        <v>33</v>
      </c>
      <c r="L12" s="173">
        <v>22</v>
      </c>
      <c r="M12" s="202">
        <f t="shared" si="2"/>
        <v>-11</v>
      </c>
      <c r="N12" s="214">
        <v>42.5</v>
      </c>
      <c r="O12" s="173">
        <v>41</v>
      </c>
      <c r="P12" s="202">
        <f t="shared" si="3"/>
        <v>-1.5</v>
      </c>
      <c r="Q12" s="173">
        <v>39.5</v>
      </c>
      <c r="R12" s="173">
        <v>40.6</v>
      </c>
      <c r="S12" s="202">
        <f t="shared" si="4"/>
        <v>1.1000000000000014</v>
      </c>
      <c r="T12" s="202">
        <f t="shared" si="6"/>
        <v>39.96</v>
      </c>
      <c r="U12" s="201">
        <f t="shared" si="7"/>
        <v>39.76</v>
      </c>
      <c r="V12" s="205">
        <f t="shared" si="5"/>
        <v>-0.20000000000000284</v>
      </c>
      <c r="W12" s="206">
        <v>1</v>
      </c>
    </row>
    <row r="13" spans="1:23" ht="18.75">
      <c r="A13" s="181">
        <v>3</v>
      </c>
      <c r="B13" s="199">
        <v>8</v>
      </c>
      <c r="C13" s="207" t="s">
        <v>187</v>
      </c>
      <c r="D13" s="172">
        <v>37</v>
      </c>
      <c r="E13" s="201">
        <v>44.725000000000001</v>
      </c>
      <c r="F13" s="173">
        <v>42.216216216216218</v>
      </c>
      <c r="G13" s="173">
        <f t="shared" si="0"/>
        <v>-2.5087837837837839</v>
      </c>
      <c r="H13" s="201">
        <v>41.225000000000001</v>
      </c>
      <c r="I13" s="173">
        <v>49.780810810810813</v>
      </c>
      <c r="J13" s="202">
        <f t="shared" si="1"/>
        <v>8.5558108108108115</v>
      </c>
      <c r="K13" s="201">
        <v>36.47</v>
      </c>
      <c r="L13" s="173">
        <v>32.976486486486486</v>
      </c>
      <c r="M13" s="202">
        <f t="shared" si="2"/>
        <v>-3.4935135135135127</v>
      </c>
      <c r="N13" s="215">
        <v>41.064999999999998</v>
      </c>
      <c r="O13" s="173">
        <v>36.891081081081083</v>
      </c>
      <c r="P13" s="202">
        <f t="shared" si="3"/>
        <v>-4.1739189189189148</v>
      </c>
      <c r="Q13" s="201">
        <v>34.79</v>
      </c>
      <c r="R13" s="173">
        <v>42.279999999999994</v>
      </c>
      <c r="S13" s="202">
        <f t="shared" si="4"/>
        <v>7.4899999999999949</v>
      </c>
      <c r="T13" s="202">
        <f t="shared" si="6"/>
        <v>39.655000000000001</v>
      </c>
      <c r="U13" s="201">
        <f t="shared" si="7"/>
        <v>40.828918918918923</v>
      </c>
      <c r="V13" s="205">
        <f t="shared" si="5"/>
        <v>1.1739189189189219</v>
      </c>
      <c r="W13" s="206">
        <v>2</v>
      </c>
    </row>
    <row r="14" spans="1:23" ht="18.75">
      <c r="A14" s="181">
        <v>6</v>
      </c>
      <c r="B14" s="199">
        <v>9</v>
      </c>
      <c r="C14" s="207" t="s">
        <v>22</v>
      </c>
      <c r="D14" s="172">
        <v>5</v>
      </c>
      <c r="E14" s="173">
        <v>59.2</v>
      </c>
      <c r="F14" s="173">
        <v>44.8</v>
      </c>
      <c r="G14" s="173">
        <f t="shared" si="0"/>
        <v>-14.400000000000006</v>
      </c>
      <c r="H14" s="173">
        <v>49.6</v>
      </c>
      <c r="I14" s="173">
        <v>57.2</v>
      </c>
      <c r="J14" s="202">
        <f t="shared" si="1"/>
        <v>7.6000000000000014</v>
      </c>
      <c r="K14" s="173">
        <v>33</v>
      </c>
      <c r="L14" s="173">
        <v>32.5</v>
      </c>
      <c r="M14" s="202">
        <f t="shared" si="2"/>
        <v>-0.5</v>
      </c>
      <c r="N14" s="214">
        <v>52</v>
      </c>
      <c r="O14" s="173">
        <v>37</v>
      </c>
      <c r="P14" s="202">
        <f t="shared" si="3"/>
        <v>-15</v>
      </c>
      <c r="Q14" s="173">
        <v>50.3</v>
      </c>
      <c r="R14" s="173">
        <v>41.5</v>
      </c>
      <c r="S14" s="202">
        <f t="shared" si="4"/>
        <v>-8.7999999999999972</v>
      </c>
      <c r="T14" s="202">
        <f t="shared" si="6"/>
        <v>48.820000000000007</v>
      </c>
      <c r="U14" s="201">
        <f t="shared" si="7"/>
        <v>42.6</v>
      </c>
      <c r="V14" s="205">
        <f t="shared" si="5"/>
        <v>-6.220000000000006</v>
      </c>
      <c r="W14" s="206">
        <v>0</v>
      </c>
    </row>
    <row r="15" spans="1:23" ht="18.75">
      <c r="A15" s="181">
        <v>6</v>
      </c>
      <c r="B15" s="207">
        <v>10</v>
      </c>
      <c r="C15" s="207" t="s">
        <v>23</v>
      </c>
      <c r="D15" s="172">
        <v>5</v>
      </c>
      <c r="E15" s="173">
        <v>46.55</v>
      </c>
      <c r="F15" s="173">
        <v>38.4</v>
      </c>
      <c r="G15" s="173">
        <f t="shared" si="0"/>
        <v>-8.1499999999999986</v>
      </c>
      <c r="H15" s="173">
        <v>36.549999999999997</v>
      </c>
      <c r="I15" s="173">
        <v>42</v>
      </c>
      <c r="J15" s="202">
        <f t="shared" si="1"/>
        <v>5.4500000000000028</v>
      </c>
      <c r="K15" s="173">
        <v>27.27</v>
      </c>
      <c r="L15" s="173">
        <v>31</v>
      </c>
      <c r="M15" s="202">
        <f t="shared" si="2"/>
        <v>3.7300000000000004</v>
      </c>
      <c r="N15" s="214">
        <v>41.36</v>
      </c>
      <c r="O15" s="173">
        <v>41</v>
      </c>
      <c r="P15" s="202">
        <f t="shared" si="3"/>
        <v>-0.35999999999999943</v>
      </c>
      <c r="Q15" s="173">
        <v>30.5</v>
      </c>
      <c r="R15" s="173">
        <v>41.4</v>
      </c>
      <c r="S15" s="202">
        <f t="shared" si="4"/>
        <v>10.899999999999999</v>
      </c>
      <c r="T15" s="202">
        <f t="shared" si="6"/>
        <v>36.445999999999998</v>
      </c>
      <c r="U15" s="201">
        <f t="shared" si="7"/>
        <v>38.760000000000005</v>
      </c>
      <c r="V15" s="205">
        <f t="shared" si="5"/>
        <v>2.3140000000000072</v>
      </c>
      <c r="W15" s="206">
        <v>3</v>
      </c>
    </row>
    <row r="16" spans="1:23" ht="18.75">
      <c r="A16" s="181">
        <v>3</v>
      </c>
      <c r="B16" s="199">
        <v>11</v>
      </c>
      <c r="C16" s="207" t="s">
        <v>24</v>
      </c>
      <c r="D16" s="172">
        <v>28</v>
      </c>
      <c r="E16" s="173">
        <v>40.53</v>
      </c>
      <c r="F16" s="173">
        <v>43.71</v>
      </c>
      <c r="G16" s="173">
        <f t="shared" si="0"/>
        <v>3.1799999999999997</v>
      </c>
      <c r="H16" s="173">
        <v>35.26</v>
      </c>
      <c r="I16" s="173">
        <v>46.57</v>
      </c>
      <c r="J16" s="202">
        <f t="shared" si="1"/>
        <v>11.310000000000002</v>
      </c>
      <c r="K16" s="173">
        <v>29.74</v>
      </c>
      <c r="L16" s="173">
        <v>33.75</v>
      </c>
      <c r="M16" s="202">
        <f t="shared" si="2"/>
        <v>4.0100000000000016</v>
      </c>
      <c r="N16" s="214">
        <v>30.53</v>
      </c>
      <c r="O16" s="173">
        <v>35.18</v>
      </c>
      <c r="P16" s="202">
        <f t="shared" si="3"/>
        <v>4.6499999999999986</v>
      </c>
      <c r="Q16" s="173">
        <v>33.659999999999997</v>
      </c>
      <c r="R16" s="173">
        <v>37.729999999999997</v>
      </c>
      <c r="S16" s="202">
        <f t="shared" si="4"/>
        <v>4.07</v>
      </c>
      <c r="T16" s="202">
        <f t="shared" si="6"/>
        <v>33.944000000000003</v>
      </c>
      <c r="U16" s="201">
        <f t="shared" si="7"/>
        <v>39.387999999999998</v>
      </c>
      <c r="V16" s="205">
        <f t="shared" si="5"/>
        <v>5.4439999999999955</v>
      </c>
      <c r="W16" s="206">
        <v>5</v>
      </c>
    </row>
    <row r="17" spans="1:23" ht="18.75">
      <c r="A17" s="181">
        <v>3</v>
      </c>
      <c r="B17" s="199">
        <v>12</v>
      </c>
      <c r="C17" s="207" t="s">
        <v>25</v>
      </c>
      <c r="D17" s="172">
        <v>13</v>
      </c>
      <c r="E17" s="173">
        <v>43.38</v>
      </c>
      <c r="F17" s="173">
        <v>45.54</v>
      </c>
      <c r="G17" s="173">
        <f t="shared" si="0"/>
        <v>2.1599999999999966</v>
      </c>
      <c r="H17" s="173">
        <v>29.54</v>
      </c>
      <c r="I17" s="173">
        <v>52.15</v>
      </c>
      <c r="J17" s="202">
        <f t="shared" si="1"/>
        <v>22.61</v>
      </c>
      <c r="K17" s="173">
        <v>28.65</v>
      </c>
      <c r="L17" s="173">
        <v>34.229999999999997</v>
      </c>
      <c r="M17" s="202">
        <f t="shared" si="2"/>
        <v>5.5799999999999983</v>
      </c>
      <c r="N17" s="214">
        <v>31.54</v>
      </c>
      <c r="O17" s="173">
        <v>33.85</v>
      </c>
      <c r="P17" s="202">
        <f t="shared" si="3"/>
        <v>2.3100000000000023</v>
      </c>
      <c r="Q17" s="173">
        <v>31.85</v>
      </c>
      <c r="R17" s="173">
        <v>42.15</v>
      </c>
      <c r="S17" s="202">
        <f t="shared" si="4"/>
        <v>10.299999999999997</v>
      </c>
      <c r="T17" s="202">
        <f t="shared" si="6"/>
        <v>32.991999999999997</v>
      </c>
      <c r="U17" s="201">
        <f t="shared" si="7"/>
        <v>41.583999999999996</v>
      </c>
      <c r="V17" s="205">
        <f t="shared" si="5"/>
        <v>8.5919999999999987</v>
      </c>
      <c r="W17" s="206">
        <v>5</v>
      </c>
    </row>
    <row r="18" spans="1:23" ht="18.75">
      <c r="A18" s="181">
        <v>3</v>
      </c>
      <c r="B18" s="199">
        <v>13</v>
      </c>
      <c r="C18" s="207" t="s">
        <v>141</v>
      </c>
      <c r="D18" s="172">
        <v>20</v>
      </c>
      <c r="E18" s="201">
        <v>46.564999999999998</v>
      </c>
      <c r="F18" s="173">
        <v>44.799500000000002</v>
      </c>
      <c r="G18" s="173">
        <f t="shared" si="0"/>
        <v>-1.7654999999999959</v>
      </c>
      <c r="H18" s="201">
        <v>32.284999999999997</v>
      </c>
      <c r="I18" s="173">
        <v>53.3035</v>
      </c>
      <c r="J18" s="202">
        <f t="shared" si="1"/>
        <v>21.018500000000003</v>
      </c>
      <c r="K18" s="201">
        <v>24.045000000000002</v>
      </c>
      <c r="L18" s="173">
        <v>31.999500000000001</v>
      </c>
      <c r="M18" s="202">
        <f t="shared" si="2"/>
        <v>7.9544999999999995</v>
      </c>
      <c r="N18" s="215">
        <v>36.835000000000001</v>
      </c>
      <c r="O18" s="173">
        <v>37.996500000000005</v>
      </c>
      <c r="P18" s="202">
        <f t="shared" si="3"/>
        <v>1.1615000000000038</v>
      </c>
      <c r="Q18" s="201">
        <v>39.965000000000003</v>
      </c>
      <c r="R18" s="173">
        <v>47.499499999999998</v>
      </c>
      <c r="S18" s="202">
        <f t="shared" si="4"/>
        <v>7.5344999999999942</v>
      </c>
      <c r="T18" s="202">
        <f t="shared" si="6"/>
        <v>35.939</v>
      </c>
      <c r="U18" s="201">
        <f t="shared" si="7"/>
        <v>43.119700000000002</v>
      </c>
      <c r="V18" s="205">
        <f t="shared" si="5"/>
        <v>7.1807000000000016</v>
      </c>
      <c r="W18" s="206">
        <v>4</v>
      </c>
    </row>
    <row r="19" spans="1:23" ht="18.75">
      <c r="A19" s="181">
        <v>2</v>
      </c>
      <c r="B19" s="199">
        <v>14</v>
      </c>
      <c r="C19" s="207" t="s">
        <v>27</v>
      </c>
      <c r="D19" s="172">
        <v>31</v>
      </c>
      <c r="E19" s="173">
        <v>37.18</v>
      </c>
      <c r="F19" s="173">
        <v>46.58</v>
      </c>
      <c r="G19" s="173">
        <f t="shared" si="0"/>
        <v>9.3999999999999986</v>
      </c>
      <c r="H19" s="173">
        <v>32.29</v>
      </c>
      <c r="I19" s="173">
        <v>46.39</v>
      </c>
      <c r="J19" s="202">
        <f t="shared" si="1"/>
        <v>14.100000000000001</v>
      </c>
      <c r="K19" s="173">
        <v>23.46</v>
      </c>
      <c r="L19" s="173">
        <v>26.21</v>
      </c>
      <c r="M19" s="202">
        <f t="shared" si="2"/>
        <v>2.75</v>
      </c>
      <c r="N19" s="214">
        <v>32.79</v>
      </c>
      <c r="O19" s="173">
        <v>33.06</v>
      </c>
      <c r="P19" s="202">
        <f t="shared" si="3"/>
        <v>0.27000000000000313</v>
      </c>
      <c r="Q19" s="173">
        <v>29.28</v>
      </c>
      <c r="R19" s="173">
        <v>36.729999999999997</v>
      </c>
      <c r="S19" s="202">
        <f t="shared" si="4"/>
        <v>7.4499999999999957</v>
      </c>
      <c r="T19" s="202">
        <f t="shared" si="6"/>
        <v>31</v>
      </c>
      <c r="U19" s="201">
        <f t="shared" si="7"/>
        <v>37.793999999999997</v>
      </c>
      <c r="V19" s="205">
        <f t="shared" si="5"/>
        <v>6.7939999999999969</v>
      </c>
      <c r="W19" s="206">
        <v>5</v>
      </c>
    </row>
    <row r="20" spans="1:23" ht="18.75">
      <c r="A20" s="181">
        <v>6</v>
      </c>
      <c r="B20" s="199">
        <v>15</v>
      </c>
      <c r="C20" s="207" t="s">
        <v>28</v>
      </c>
      <c r="D20" s="172">
        <v>3</v>
      </c>
      <c r="E20" s="173">
        <v>50.33</v>
      </c>
      <c r="F20" s="173">
        <v>51.33</v>
      </c>
      <c r="G20" s="173">
        <f t="shared" si="0"/>
        <v>1</v>
      </c>
      <c r="H20" s="173">
        <v>41.33</v>
      </c>
      <c r="I20" s="173">
        <v>52.67</v>
      </c>
      <c r="J20" s="202">
        <f t="shared" si="1"/>
        <v>11.340000000000003</v>
      </c>
      <c r="K20" s="173">
        <v>42.5</v>
      </c>
      <c r="L20" s="173">
        <v>31.67</v>
      </c>
      <c r="M20" s="202">
        <f t="shared" si="2"/>
        <v>-10.829999999999998</v>
      </c>
      <c r="N20" s="214">
        <v>55.83</v>
      </c>
      <c r="O20" s="173">
        <v>40</v>
      </c>
      <c r="P20" s="202">
        <f t="shared" si="3"/>
        <v>-15.829999999999998</v>
      </c>
      <c r="Q20" s="173">
        <v>42.33</v>
      </c>
      <c r="R20" s="173">
        <v>56.33</v>
      </c>
      <c r="S20" s="202">
        <f t="shared" si="4"/>
        <v>14</v>
      </c>
      <c r="T20" s="202">
        <f t="shared" si="6"/>
        <v>46.463999999999999</v>
      </c>
      <c r="U20" s="201">
        <f t="shared" si="7"/>
        <v>46.4</v>
      </c>
      <c r="V20" s="205">
        <f t="shared" si="5"/>
        <v>-6.4000000000000057E-2</v>
      </c>
      <c r="W20" s="206">
        <v>2</v>
      </c>
    </row>
    <row r="21" spans="1:23" ht="18.75">
      <c r="A21" s="181">
        <v>3</v>
      </c>
      <c r="B21" s="199">
        <v>16</v>
      </c>
      <c r="C21" s="207" t="s">
        <v>30</v>
      </c>
      <c r="D21" s="172">
        <v>14</v>
      </c>
      <c r="E21" s="173">
        <v>37.5</v>
      </c>
      <c r="F21" s="173">
        <v>42.86</v>
      </c>
      <c r="G21" s="173">
        <f t="shared" si="0"/>
        <v>5.3599999999999994</v>
      </c>
      <c r="H21" s="173">
        <v>27.6</v>
      </c>
      <c r="I21" s="173">
        <v>50</v>
      </c>
      <c r="J21" s="202">
        <f t="shared" si="1"/>
        <v>22.4</v>
      </c>
      <c r="K21" s="173">
        <v>27.13</v>
      </c>
      <c r="L21" s="173">
        <v>26.43</v>
      </c>
      <c r="M21" s="202">
        <f t="shared" si="2"/>
        <v>-0.69999999999999929</v>
      </c>
      <c r="N21" s="214">
        <v>26.75</v>
      </c>
      <c r="O21" s="173">
        <v>31.79</v>
      </c>
      <c r="P21" s="202">
        <f t="shared" si="3"/>
        <v>5.0399999999999991</v>
      </c>
      <c r="Q21" s="173">
        <v>26.95</v>
      </c>
      <c r="R21" s="173">
        <v>36.39</v>
      </c>
      <c r="S21" s="202">
        <f t="shared" si="4"/>
        <v>9.4400000000000013</v>
      </c>
      <c r="T21" s="202">
        <f t="shared" si="6"/>
        <v>29.185999999999996</v>
      </c>
      <c r="U21" s="201">
        <f t="shared" si="7"/>
        <v>37.493999999999993</v>
      </c>
      <c r="V21" s="205">
        <f t="shared" si="5"/>
        <v>8.3079999999999963</v>
      </c>
      <c r="W21" s="206">
        <v>4</v>
      </c>
    </row>
    <row r="22" spans="1:23" ht="18.75">
      <c r="A22" s="181">
        <v>5</v>
      </c>
      <c r="B22" s="207">
        <v>17</v>
      </c>
      <c r="C22" s="207" t="s">
        <v>32</v>
      </c>
      <c r="D22" s="172">
        <v>4</v>
      </c>
      <c r="E22" s="173">
        <v>41.86</v>
      </c>
      <c r="F22" s="173">
        <v>45.5</v>
      </c>
      <c r="G22" s="173">
        <f t="shared" si="0"/>
        <v>3.6400000000000006</v>
      </c>
      <c r="H22" s="173">
        <v>35.14</v>
      </c>
      <c r="I22" s="173">
        <v>49</v>
      </c>
      <c r="J22" s="202">
        <f t="shared" si="1"/>
        <v>13.86</v>
      </c>
      <c r="K22" s="173">
        <v>29.11</v>
      </c>
      <c r="L22" s="173">
        <v>40.630000000000003</v>
      </c>
      <c r="M22" s="202">
        <f t="shared" si="2"/>
        <v>11.520000000000003</v>
      </c>
      <c r="N22" s="214">
        <v>40.71</v>
      </c>
      <c r="O22" s="173">
        <v>43.75</v>
      </c>
      <c r="P22" s="202">
        <f t="shared" si="3"/>
        <v>3.0399999999999991</v>
      </c>
      <c r="Q22" s="173">
        <v>32.14</v>
      </c>
      <c r="R22" s="173">
        <v>39.880000000000003</v>
      </c>
      <c r="S22" s="202">
        <f t="shared" si="4"/>
        <v>7.740000000000002</v>
      </c>
      <c r="T22" s="202">
        <f t="shared" si="6"/>
        <v>35.791999999999994</v>
      </c>
      <c r="U22" s="201">
        <f t="shared" si="7"/>
        <v>43.751999999999995</v>
      </c>
      <c r="V22" s="205">
        <f t="shared" si="5"/>
        <v>7.9600000000000009</v>
      </c>
      <c r="W22" s="206">
        <v>5</v>
      </c>
    </row>
    <row r="23" spans="1:23" ht="18.75">
      <c r="A23" s="181">
        <v>5</v>
      </c>
      <c r="B23" s="199">
        <v>18</v>
      </c>
      <c r="C23" s="207" t="s">
        <v>31</v>
      </c>
      <c r="D23" s="172">
        <v>15</v>
      </c>
      <c r="E23" s="173">
        <v>52.45</v>
      </c>
      <c r="F23" s="173">
        <v>52.4</v>
      </c>
      <c r="G23" s="173">
        <f t="shared" si="0"/>
        <v>-5.0000000000004263E-2</v>
      </c>
      <c r="H23" s="173">
        <v>39.729999999999997</v>
      </c>
      <c r="I23" s="173">
        <v>55.73</v>
      </c>
      <c r="J23" s="202">
        <f t="shared" si="1"/>
        <v>16</v>
      </c>
      <c r="K23" s="173">
        <v>33.409999999999997</v>
      </c>
      <c r="L23" s="173">
        <v>33.33</v>
      </c>
      <c r="M23" s="202">
        <f t="shared" si="2"/>
        <v>-7.9999999999998295E-2</v>
      </c>
      <c r="N23" s="214">
        <v>62.95</v>
      </c>
      <c r="O23" s="173">
        <v>56.33</v>
      </c>
      <c r="P23" s="202">
        <f t="shared" si="3"/>
        <v>-6.6200000000000045</v>
      </c>
      <c r="Q23" s="173">
        <v>36.700000000000003</v>
      </c>
      <c r="R23" s="173">
        <v>47.57</v>
      </c>
      <c r="S23" s="202">
        <f t="shared" si="4"/>
        <v>10.869999999999997</v>
      </c>
      <c r="T23" s="202">
        <f t="shared" si="6"/>
        <v>45.048000000000002</v>
      </c>
      <c r="U23" s="201">
        <f t="shared" si="7"/>
        <v>49.071999999999989</v>
      </c>
      <c r="V23" s="205">
        <f t="shared" si="5"/>
        <v>4.0239999999999867</v>
      </c>
      <c r="W23" s="206">
        <v>2</v>
      </c>
    </row>
    <row r="24" spans="1:23" ht="18.75">
      <c r="A24" s="181">
        <v>3</v>
      </c>
      <c r="B24" s="199">
        <v>19</v>
      </c>
      <c r="C24" s="207" t="s">
        <v>33</v>
      </c>
      <c r="D24" s="172">
        <v>2</v>
      </c>
      <c r="E24" s="173">
        <v>50.5</v>
      </c>
      <c r="F24" s="173">
        <v>42</v>
      </c>
      <c r="G24" s="173">
        <f t="shared" si="0"/>
        <v>-8.5</v>
      </c>
      <c r="H24" s="173">
        <v>43</v>
      </c>
      <c r="I24" s="173">
        <v>49</v>
      </c>
      <c r="J24" s="202">
        <f t="shared" si="1"/>
        <v>6</v>
      </c>
      <c r="K24" s="173">
        <v>31.25</v>
      </c>
      <c r="L24" s="173">
        <v>32.5</v>
      </c>
      <c r="M24" s="202">
        <f t="shared" si="2"/>
        <v>1.25</v>
      </c>
      <c r="N24" s="214">
        <v>43.75</v>
      </c>
      <c r="O24" s="173">
        <v>45</v>
      </c>
      <c r="P24" s="202">
        <f t="shared" si="3"/>
        <v>1.25</v>
      </c>
      <c r="Q24" s="173">
        <v>41.13</v>
      </c>
      <c r="R24" s="173">
        <v>39.5</v>
      </c>
      <c r="S24" s="202">
        <f t="shared" si="4"/>
        <v>-1.6300000000000026</v>
      </c>
      <c r="T24" s="202">
        <f t="shared" si="6"/>
        <v>41.926000000000002</v>
      </c>
      <c r="U24" s="201">
        <f t="shared" si="7"/>
        <v>41.6</v>
      </c>
      <c r="V24" s="205">
        <f t="shared" si="5"/>
        <v>-0.32600000000000051</v>
      </c>
      <c r="W24" s="206">
        <v>2</v>
      </c>
    </row>
    <row r="25" spans="1:23" ht="18.75">
      <c r="A25" s="181">
        <v>2</v>
      </c>
      <c r="B25" s="199">
        <v>20</v>
      </c>
      <c r="C25" s="207" t="s">
        <v>34</v>
      </c>
      <c r="D25" s="172">
        <v>1</v>
      </c>
      <c r="E25" s="173">
        <v>49.8</v>
      </c>
      <c r="F25" s="173">
        <v>48</v>
      </c>
      <c r="G25" s="173">
        <f t="shared" si="0"/>
        <v>-1.7999999999999972</v>
      </c>
      <c r="H25" s="173">
        <v>37.6</v>
      </c>
      <c r="I25" s="173">
        <v>52</v>
      </c>
      <c r="J25" s="202">
        <f t="shared" si="1"/>
        <v>14.399999999999999</v>
      </c>
      <c r="K25" s="173">
        <v>36.75</v>
      </c>
      <c r="L25" s="173">
        <v>40</v>
      </c>
      <c r="M25" s="202">
        <f t="shared" si="2"/>
        <v>3.25</v>
      </c>
      <c r="N25" s="214">
        <v>45.5</v>
      </c>
      <c r="O25" s="173">
        <v>40</v>
      </c>
      <c r="P25" s="202">
        <f t="shared" si="3"/>
        <v>-5.5</v>
      </c>
      <c r="Q25" s="173">
        <v>40.25</v>
      </c>
      <c r="R25" s="173">
        <v>45</v>
      </c>
      <c r="S25" s="202">
        <f t="shared" si="4"/>
        <v>4.75</v>
      </c>
      <c r="T25" s="202">
        <f t="shared" si="6"/>
        <v>41.980000000000004</v>
      </c>
      <c r="U25" s="201">
        <f t="shared" si="7"/>
        <v>45</v>
      </c>
      <c r="V25" s="205">
        <f t="shared" si="5"/>
        <v>3.019999999999996</v>
      </c>
      <c r="W25" s="206">
        <v>3</v>
      </c>
    </row>
    <row r="26" spans="1:23" ht="18.75">
      <c r="A26" s="181">
        <v>1</v>
      </c>
      <c r="B26" s="199">
        <v>21</v>
      </c>
      <c r="C26" s="207" t="s">
        <v>140</v>
      </c>
      <c r="D26" s="172">
        <v>25</v>
      </c>
      <c r="E26" s="201">
        <v>43.176666666666669</v>
      </c>
      <c r="F26" s="173">
        <v>46.881999999999998</v>
      </c>
      <c r="G26" s="173">
        <f t="shared" si="0"/>
        <v>3.7053333333333285</v>
      </c>
      <c r="H26" s="201">
        <v>38.033333333333331</v>
      </c>
      <c r="I26" s="173">
        <v>49.122000000000007</v>
      </c>
      <c r="J26" s="202">
        <f t="shared" si="1"/>
        <v>11.088666666666676</v>
      </c>
      <c r="K26" s="201">
        <v>30.156666666666666</v>
      </c>
      <c r="L26" s="173">
        <v>29.701999999999998</v>
      </c>
      <c r="M26" s="202">
        <f t="shared" si="2"/>
        <v>-0.45466666666666811</v>
      </c>
      <c r="N26" s="215">
        <v>48.52</v>
      </c>
      <c r="O26" s="173">
        <v>43.597999999999992</v>
      </c>
      <c r="P26" s="202">
        <f t="shared" si="3"/>
        <v>-4.9220000000000113</v>
      </c>
      <c r="Q26" s="201">
        <v>31.78</v>
      </c>
      <c r="R26" s="173">
        <v>47.02</v>
      </c>
      <c r="S26" s="202">
        <f t="shared" si="4"/>
        <v>15.240000000000002</v>
      </c>
      <c r="T26" s="202">
        <f t="shared" si="6"/>
        <v>38.333333333333336</v>
      </c>
      <c r="U26" s="201">
        <f t="shared" si="7"/>
        <v>43.264800000000001</v>
      </c>
      <c r="V26" s="205">
        <f t="shared" si="5"/>
        <v>4.9314666666666653</v>
      </c>
      <c r="W26" s="206">
        <v>3</v>
      </c>
    </row>
    <row r="27" spans="1:23" ht="18.75">
      <c r="A27" s="181">
        <v>2</v>
      </c>
      <c r="B27" s="199">
        <v>23</v>
      </c>
      <c r="C27" s="207" t="s">
        <v>37</v>
      </c>
      <c r="D27" s="172">
        <v>3</v>
      </c>
      <c r="E27" s="173">
        <v>48.15</v>
      </c>
      <c r="F27" s="173">
        <v>44.67</v>
      </c>
      <c r="G27" s="173">
        <f t="shared" si="0"/>
        <v>-3.4799999999999969</v>
      </c>
      <c r="H27" s="173">
        <v>38.31</v>
      </c>
      <c r="I27" s="173">
        <v>46.67</v>
      </c>
      <c r="J27" s="202">
        <f t="shared" si="1"/>
        <v>8.36</v>
      </c>
      <c r="K27" s="173">
        <v>26.54</v>
      </c>
      <c r="L27" s="173">
        <v>33.33</v>
      </c>
      <c r="M27" s="202">
        <f t="shared" si="2"/>
        <v>6.7899999999999991</v>
      </c>
      <c r="N27" s="214">
        <v>37.31</v>
      </c>
      <c r="O27" s="173">
        <v>53.33</v>
      </c>
      <c r="P27" s="202">
        <f t="shared" si="3"/>
        <v>16.019999999999996</v>
      </c>
      <c r="Q27" s="173">
        <v>35.54</v>
      </c>
      <c r="R27" s="173">
        <v>46.33</v>
      </c>
      <c r="S27" s="202">
        <f t="shared" si="4"/>
        <v>10.79</v>
      </c>
      <c r="T27" s="202">
        <f t="shared" si="6"/>
        <v>37.17</v>
      </c>
      <c r="U27" s="201">
        <f t="shared" si="7"/>
        <v>44.866</v>
      </c>
      <c r="V27" s="205">
        <f t="shared" si="5"/>
        <v>7.695999999999998</v>
      </c>
      <c r="W27" s="206">
        <v>4</v>
      </c>
    </row>
    <row r="28" spans="1:23" ht="18.75">
      <c r="A28" s="181">
        <v>1</v>
      </c>
      <c r="B28" s="199">
        <v>24</v>
      </c>
      <c r="C28" s="207" t="s">
        <v>38</v>
      </c>
      <c r="D28" s="172">
        <v>25</v>
      </c>
      <c r="E28" s="173">
        <v>50.56</v>
      </c>
      <c r="F28" s="173">
        <v>45.76</v>
      </c>
      <c r="G28" s="173">
        <f t="shared" si="0"/>
        <v>-4.8000000000000043</v>
      </c>
      <c r="H28" s="173">
        <v>38.78</v>
      </c>
      <c r="I28" s="173">
        <v>49.6</v>
      </c>
      <c r="J28" s="202">
        <f t="shared" si="1"/>
        <v>10.82</v>
      </c>
      <c r="K28" s="173">
        <v>34.44</v>
      </c>
      <c r="L28" s="173">
        <v>31.5</v>
      </c>
      <c r="M28" s="202">
        <f t="shared" si="2"/>
        <v>-2.9399999999999977</v>
      </c>
      <c r="N28" s="214">
        <v>59.72</v>
      </c>
      <c r="O28" s="173">
        <v>44.6</v>
      </c>
      <c r="P28" s="202">
        <f t="shared" si="3"/>
        <v>-15.119999999999997</v>
      </c>
      <c r="Q28" s="173">
        <v>36.75</v>
      </c>
      <c r="R28" s="173">
        <v>38.659999999999997</v>
      </c>
      <c r="S28" s="202">
        <f t="shared" si="4"/>
        <v>1.9099999999999966</v>
      </c>
      <c r="T28" s="202">
        <f t="shared" si="6"/>
        <v>44.05</v>
      </c>
      <c r="U28" s="201">
        <f t="shared" si="7"/>
        <v>42.024000000000001</v>
      </c>
      <c r="V28" s="205">
        <f t="shared" si="5"/>
        <v>-2.0259999999999962</v>
      </c>
      <c r="W28" s="206">
        <v>1</v>
      </c>
    </row>
    <row r="29" spans="1:23" ht="18.75">
      <c r="A29" s="181">
        <v>1</v>
      </c>
      <c r="B29" s="207">
        <v>25</v>
      </c>
      <c r="C29" s="207" t="s">
        <v>39</v>
      </c>
      <c r="D29" s="172">
        <v>6</v>
      </c>
      <c r="E29" s="173">
        <v>45.8</v>
      </c>
      <c r="F29" s="173">
        <v>44</v>
      </c>
      <c r="G29" s="173">
        <f t="shared" si="0"/>
        <v>-1.7999999999999972</v>
      </c>
      <c r="H29" s="173">
        <v>38.4</v>
      </c>
      <c r="I29" s="173">
        <v>59.33</v>
      </c>
      <c r="J29" s="202">
        <f t="shared" si="1"/>
        <v>20.93</v>
      </c>
      <c r="K29" s="173">
        <v>34</v>
      </c>
      <c r="L29" s="173">
        <v>36.25</v>
      </c>
      <c r="M29" s="202">
        <f t="shared" si="2"/>
        <v>2.25</v>
      </c>
      <c r="N29" s="214">
        <v>38</v>
      </c>
      <c r="O29" s="173">
        <v>43.33</v>
      </c>
      <c r="P29" s="202">
        <f t="shared" si="3"/>
        <v>5.3299999999999983</v>
      </c>
      <c r="Q29" s="173">
        <v>43.45</v>
      </c>
      <c r="R29" s="173">
        <v>51.92</v>
      </c>
      <c r="S29" s="202">
        <f t="shared" si="4"/>
        <v>8.4699999999999989</v>
      </c>
      <c r="T29" s="202">
        <f t="shared" si="6"/>
        <v>39.929999999999993</v>
      </c>
      <c r="U29" s="201">
        <f t="shared" si="7"/>
        <v>46.965999999999994</v>
      </c>
      <c r="V29" s="205">
        <f t="shared" si="5"/>
        <v>7.0360000000000014</v>
      </c>
      <c r="W29" s="206">
        <v>4</v>
      </c>
    </row>
    <row r="30" spans="1:23" ht="18.75">
      <c r="A30" s="181">
        <v>1</v>
      </c>
      <c r="B30" s="199">
        <v>26</v>
      </c>
      <c r="C30" s="207" t="s">
        <v>139</v>
      </c>
      <c r="D30" s="172">
        <v>20</v>
      </c>
      <c r="E30" s="201">
        <v>44.876666666666665</v>
      </c>
      <c r="F30" s="173">
        <v>45.3</v>
      </c>
      <c r="G30" s="173">
        <f t="shared" si="0"/>
        <v>0.42333333333333201</v>
      </c>
      <c r="H30" s="201">
        <v>36.765000000000001</v>
      </c>
      <c r="I30" s="173">
        <v>54.2</v>
      </c>
      <c r="J30" s="202">
        <f t="shared" si="1"/>
        <v>17.435000000000002</v>
      </c>
      <c r="K30" s="201">
        <v>30.716666666666665</v>
      </c>
      <c r="L30" s="173">
        <v>31.88</v>
      </c>
      <c r="M30" s="202">
        <f t="shared" si="2"/>
        <v>1.163333333333334</v>
      </c>
      <c r="N30" s="215">
        <v>44.151666666666664</v>
      </c>
      <c r="O30" s="173">
        <v>42.5</v>
      </c>
      <c r="P30" s="202">
        <f t="shared" si="3"/>
        <v>-1.6516666666666637</v>
      </c>
      <c r="Q30" s="201">
        <v>35.541666666666664</v>
      </c>
      <c r="R30" s="173">
        <v>47.13</v>
      </c>
      <c r="S30" s="202">
        <f t="shared" si="4"/>
        <v>11.588333333333338</v>
      </c>
      <c r="T30" s="202">
        <f t="shared" si="6"/>
        <v>38.410333333333327</v>
      </c>
      <c r="U30" s="201">
        <f t="shared" si="7"/>
        <v>44.201999999999998</v>
      </c>
      <c r="V30" s="205">
        <f t="shared" si="5"/>
        <v>5.7916666666666714</v>
      </c>
      <c r="W30" s="206">
        <v>4</v>
      </c>
    </row>
    <row r="31" spans="1:23" ht="18.75">
      <c r="A31" s="181">
        <v>1</v>
      </c>
      <c r="B31" s="199">
        <v>27</v>
      </c>
      <c r="C31" s="207" t="s">
        <v>138</v>
      </c>
      <c r="D31" s="172">
        <v>9</v>
      </c>
      <c r="E31" s="201">
        <v>46.120000000000005</v>
      </c>
      <c r="F31" s="173">
        <v>49.554444444444442</v>
      </c>
      <c r="G31" s="173">
        <f t="shared" si="0"/>
        <v>3.4344444444444377</v>
      </c>
      <c r="H31" s="201">
        <v>40.482500000000002</v>
      </c>
      <c r="I31" s="173">
        <v>59.776666666666671</v>
      </c>
      <c r="J31" s="202">
        <f t="shared" si="1"/>
        <v>19.294166666666669</v>
      </c>
      <c r="K31" s="201">
        <v>36.375</v>
      </c>
      <c r="L31" s="173">
        <v>45.833333333333336</v>
      </c>
      <c r="M31" s="202">
        <f t="shared" si="2"/>
        <v>9.4583333333333357</v>
      </c>
      <c r="N31" s="215">
        <v>51.594999999999999</v>
      </c>
      <c r="O31" s="173">
        <v>49.443333333333335</v>
      </c>
      <c r="P31" s="202">
        <f t="shared" si="3"/>
        <v>-2.1516666666666637</v>
      </c>
      <c r="Q31" s="201">
        <v>38.47</v>
      </c>
      <c r="R31" s="173">
        <v>53.276666666666671</v>
      </c>
      <c r="S31" s="202">
        <f t="shared" si="4"/>
        <v>14.806666666666672</v>
      </c>
      <c r="T31" s="202">
        <f t="shared" si="6"/>
        <v>42.608499999999999</v>
      </c>
      <c r="U31" s="201">
        <f t="shared" si="7"/>
        <v>51.576888888888888</v>
      </c>
      <c r="V31" s="205">
        <f t="shared" si="5"/>
        <v>8.9683888888888887</v>
      </c>
      <c r="W31" s="206">
        <v>4</v>
      </c>
    </row>
    <row r="32" spans="1:23" ht="18.75">
      <c r="A32" s="181">
        <v>4</v>
      </c>
      <c r="B32" s="199">
        <v>30</v>
      </c>
      <c r="C32" s="207" t="s">
        <v>47</v>
      </c>
      <c r="D32" s="172">
        <v>22</v>
      </c>
      <c r="E32" s="173">
        <v>43</v>
      </c>
      <c r="F32" s="173">
        <v>48.82</v>
      </c>
      <c r="G32" s="173">
        <f t="shared" si="0"/>
        <v>5.82</v>
      </c>
      <c r="H32" s="173">
        <v>37.67</v>
      </c>
      <c r="I32" s="173">
        <v>51.82</v>
      </c>
      <c r="J32" s="202">
        <f t="shared" si="1"/>
        <v>14.149999999999999</v>
      </c>
      <c r="K32" s="173">
        <v>31.08</v>
      </c>
      <c r="L32" s="173">
        <v>41.82</v>
      </c>
      <c r="M32" s="202">
        <f t="shared" si="2"/>
        <v>10.740000000000002</v>
      </c>
      <c r="N32" s="214">
        <v>43.33</v>
      </c>
      <c r="O32" s="173">
        <v>41.36</v>
      </c>
      <c r="P32" s="202">
        <f t="shared" si="3"/>
        <v>-1.9699999999999989</v>
      </c>
      <c r="Q32" s="173">
        <v>43.98</v>
      </c>
      <c r="R32" s="173">
        <v>51.43</v>
      </c>
      <c r="S32" s="202">
        <f t="shared" si="4"/>
        <v>7.4500000000000028</v>
      </c>
      <c r="T32" s="202">
        <f t="shared" si="6"/>
        <v>39.811999999999998</v>
      </c>
      <c r="U32" s="201">
        <f t="shared" si="7"/>
        <v>47.05</v>
      </c>
      <c r="V32" s="205">
        <f t="shared" si="5"/>
        <v>7.2379999999999995</v>
      </c>
      <c r="W32" s="206">
        <v>4</v>
      </c>
    </row>
    <row r="33" spans="1:23" ht="18.75">
      <c r="A33" s="181">
        <v>4</v>
      </c>
      <c r="B33" s="199">
        <v>31</v>
      </c>
      <c r="C33" s="207" t="s">
        <v>48</v>
      </c>
      <c r="D33" s="172">
        <v>6</v>
      </c>
      <c r="E33" s="173">
        <v>47.85</v>
      </c>
      <c r="F33" s="173">
        <v>47.67</v>
      </c>
      <c r="G33" s="173">
        <f t="shared" si="0"/>
        <v>-0.17999999999999972</v>
      </c>
      <c r="H33" s="173">
        <v>33.229999999999997</v>
      </c>
      <c r="I33" s="173">
        <v>43.33</v>
      </c>
      <c r="J33" s="202">
        <f t="shared" si="1"/>
        <v>10.100000000000001</v>
      </c>
      <c r="K33" s="173">
        <v>32.31</v>
      </c>
      <c r="L33" s="173">
        <v>37.08</v>
      </c>
      <c r="M33" s="202">
        <f t="shared" si="2"/>
        <v>4.769999999999996</v>
      </c>
      <c r="N33" s="214">
        <v>48.46</v>
      </c>
      <c r="O33" s="173">
        <v>41.67</v>
      </c>
      <c r="P33" s="202">
        <f t="shared" si="3"/>
        <v>-6.7899999999999991</v>
      </c>
      <c r="Q33" s="173">
        <v>36.04</v>
      </c>
      <c r="R33" s="173">
        <v>45.42</v>
      </c>
      <c r="S33" s="202">
        <f t="shared" si="4"/>
        <v>9.3800000000000026</v>
      </c>
      <c r="T33" s="202">
        <f t="shared" si="6"/>
        <v>39.577999999999996</v>
      </c>
      <c r="U33" s="201">
        <f t="shared" si="7"/>
        <v>43.034000000000006</v>
      </c>
      <c r="V33" s="205">
        <f t="shared" si="5"/>
        <v>3.4560000000000102</v>
      </c>
      <c r="W33" s="206">
        <v>3</v>
      </c>
    </row>
    <row r="34" spans="1:23" ht="18.75">
      <c r="A34" s="181">
        <v>3</v>
      </c>
      <c r="B34" s="199">
        <v>32</v>
      </c>
      <c r="C34" s="207" t="s">
        <v>50</v>
      </c>
      <c r="D34" s="172">
        <v>10</v>
      </c>
      <c r="E34" s="173">
        <v>52.22</v>
      </c>
      <c r="F34" s="173">
        <v>50.2</v>
      </c>
      <c r="G34" s="173">
        <f t="shared" si="0"/>
        <v>-2.019999999999996</v>
      </c>
      <c r="H34" s="173">
        <v>46.22</v>
      </c>
      <c r="I34" s="173">
        <v>67.8</v>
      </c>
      <c r="J34" s="202">
        <f t="shared" si="1"/>
        <v>21.58</v>
      </c>
      <c r="K34" s="173">
        <v>31.94</v>
      </c>
      <c r="L34" s="173">
        <v>32</v>
      </c>
      <c r="M34" s="202">
        <f t="shared" si="2"/>
        <v>5.9999999999998721E-2</v>
      </c>
      <c r="N34" s="214">
        <v>53.89</v>
      </c>
      <c r="O34" s="173">
        <v>37</v>
      </c>
      <c r="P34" s="202">
        <f t="shared" si="3"/>
        <v>-16.89</v>
      </c>
      <c r="Q34" s="173">
        <v>47.44</v>
      </c>
      <c r="R34" s="173">
        <v>42.75</v>
      </c>
      <c r="S34" s="202">
        <f t="shared" si="4"/>
        <v>-4.6899999999999977</v>
      </c>
      <c r="T34" s="202">
        <f t="shared" si="6"/>
        <v>46.341999999999999</v>
      </c>
      <c r="U34" s="201">
        <f t="shared" si="7"/>
        <v>45.95</v>
      </c>
      <c r="V34" s="205">
        <f t="shared" si="5"/>
        <v>-0.39199999999999591</v>
      </c>
      <c r="W34" s="206">
        <v>1</v>
      </c>
    </row>
    <row r="35" spans="1:23" ht="18.75">
      <c r="A35" s="181">
        <v>5</v>
      </c>
      <c r="B35" s="199">
        <v>33</v>
      </c>
      <c r="C35" s="207" t="s">
        <v>51</v>
      </c>
      <c r="D35" s="172">
        <v>8</v>
      </c>
      <c r="E35" s="173">
        <v>55.78</v>
      </c>
      <c r="F35" s="173">
        <v>49.75</v>
      </c>
      <c r="G35" s="173">
        <f t="shared" si="0"/>
        <v>-6.0300000000000011</v>
      </c>
      <c r="H35" s="173">
        <v>38</v>
      </c>
      <c r="I35" s="173">
        <v>58</v>
      </c>
      <c r="J35" s="202">
        <f t="shared" si="1"/>
        <v>20</v>
      </c>
      <c r="K35" s="173">
        <v>28.61</v>
      </c>
      <c r="L35" s="173">
        <v>40.94</v>
      </c>
      <c r="M35" s="202">
        <f t="shared" si="2"/>
        <v>12.329999999999998</v>
      </c>
      <c r="N35" s="214">
        <v>41.11</v>
      </c>
      <c r="O35" s="173">
        <v>35.630000000000003</v>
      </c>
      <c r="P35" s="202">
        <f t="shared" si="3"/>
        <v>-5.4799999999999969</v>
      </c>
      <c r="Q35" s="173">
        <v>38.39</v>
      </c>
      <c r="R35" s="173">
        <v>46.38</v>
      </c>
      <c r="S35" s="202">
        <f t="shared" si="4"/>
        <v>7.990000000000002</v>
      </c>
      <c r="T35" s="202">
        <f t="shared" si="6"/>
        <v>40.378</v>
      </c>
      <c r="U35" s="201">
        <f t="shared" si="7"/>
        <v>46.14</v>
      </c>
      <c r="V35" s="205">
        <f t="shared" si="5"/>
        <v>5.7620000000000005</v>
      </c>
      <c r="W35" s="206">
        <v>3</v>
      </c>
    </row>
    <row r="36" spans="1:23" ht="18.75">
      <c r="A36" s="181">
        <v>4</v>
      </c>
      <c r="B36" s="207">
        <v>34</v>
      </c>
      <c r="C36" s="207" t="s">
        <v>52</v>
      </c>
      <c r="D36" s="172">
        <v>4</v>
      </c>
      <c r="E36" s="173">
        <v>38.799999999999997</v>
      </c>
      <c r="F36" s="173">
        <v>51</v>
      </c>
      <c r="G36" s="173">
        <f t="shared" si="0"/>
        <v>12.200000000000003</v>
      </c>
      <c r="H36" s="173">
        <v>32.799999999999997</v>
      </c>
      <c r="I36" s="173">
        <v>53</v>
      </c>
      <c r="J36" s="202">
        <f t="shared" si="1"/>
        <v>20.200000000000003</v>
      </c>
      <c r="K36" s="173">
        <v>38</v>
      </c>
      <c r="L36" s="173">
        <v>34.380000000000003</v>
      </c>
      <c r="M36" s="202">
        <f t="shared" si="2"/>
        <v>-3.6199999999999974</v>
      </c>
      <c r="N36" s="214">
        <v>38</v>
      </c>
      <c r="O36" s="173">
        <v>43.75</v>
      </c>
      <c r="P36" s="202">
        <f t="shared" si="3"/>
        <v>5.75</v>
      </c>
      <c r="Q36" s="173">
        <v>36.799999999999997</v>
      </c>
      <c r="R36" s="173">
        <v>56</v>
      </c>
      <c r="S36" s="202">
        <f t="shared" si="4"/>
        <v>19.200000000000003</v>
      </c>
      <c r="T36" s="202">
        <f t="shared" si="6"/>
        <v>36.879999999999995</v>
      </c>
      <c r="U36" s="201">
        <f t="shared" si="7"/>
        <v>47.625999999999998</v>
      </c>
      <c r="V36" s="205">
        <f t="shared" si="5"/>
        <v>10.746000000000002</v>
      </c>
      <c r="W36" s="206">
        <v>4</v>
      </c>
    </row>
    <row r="37" spans="1:23" ht="18.75">
      <c r="A37" s="181">
        <v>3</v>
      </c>
      <c r="B37" s="199">
        <v>35</v>
      </c>
      <c r="C37" s="207" t="s">
        <v>53</v>
      </c>
      <c r="D37" s="172">
        <v>5</v>
      </c>
      <c r="E37" s="173">
        <v>50.83</v>
      </c>
      <c r="F37" s="173">
        <v>38</v>
      </c>
      <c r="G37" s="173">
        <f t="shared" si="0"/>
        <v>-12.829999999999998</v>
      </c>
      <c r="H37" s="173">
        <v>47.17</v>
      </c>
      <c r="I37" s="173">
        <v>49.6</v>
      </c>
      <c r="J37" s="202">
        <f t="shared" si="1"/>
        <v>2.4299999999999997</v>
      </c>
      <c r="K37" s="173">
        <v>28.96</v>
      </c>
      <c r="L37" s="173">
        <v>27</v>
      </c>
      <c r="M37" s="202">
        <f t="shared" si="2"/>
        <v>-1.9600000000000009</v>
      </c>
      <c r="N37" s="214">
        <v>36.67</v>
      </c>
      <c r="O37" s="173">
        <v>36</v>
      </c>
      <c r="P37" s="202">
        <f t="shared" si="3"/>
        <v>-0.67000000000000171</v>
      </c>
      <c r="Q37" s="173">
        <v>42.96</v>
      </c>
      <c r="R37" s="173">
        <v>39.799999999999997</v>
      </c>
      <c r="S37" s="202">
        <f t="shared" si="4"/>
        <v>-3.1600000000000037</v>
      </c>
      <c r="T37" s="202">
        <f t="shared" si="6"/>
        <v>41.317999999999998</v>
      </c>
      <c r="U37" s="201">
        <f t="shared" si="7"/>
        <v>38.08</v>
      </c>
      <c r="V37" s="205">
        <f t="shared" si="5"/>
        <v>-3.2379999999999995</v>
      </c>
      <c r="W37" s="206">
        <v>0</v>
      </c>
    </row>
    <row r="38" spans="1:23" ht="18.75">
      <c r="A38" s="208">
        <v>4</v>
      </c>
      <c r="B38" s="199">
        <v>37</v>
      </c>
      <c r="C38" s="209" t="s">
        <v>55</v>
      </c>
      <c r="D38" s="208">
        <v>8</v>
      </c>
      <c r="E38" s="210">
        <v>38.75</v>
      </c>
      <c r="F38" s="173">
        <v>43.25</v>
      </c>
      <c r="G38" s="173">
        <f t="shared" ref="G38:G69" si="8">F38-E38</f>
        <v>4.5</v>
      </c>
      <c r="H38" s="210">
        <v>31.75</v>
      </c>
      <c r="I38" s="173">
        <v>46.5</v>
      </c>
      <c r="J38" s="202">
        <f t="shared" ref="J38:J69" si="9">I38-H38</f>
        <v>14.75</v>
      </c>
      <c r="K38" s="210">
        <v>26.88</v>
      </c>
      <c r="L38" s="173">
        <v>33.44</v>
      </c>
      <c r="M38" s="202">
        <f t="shared" ref="M38:M69" si="10">L38-K38</f>
        <v>6.5599999999999987</v>
      </c>
      <c r="N38" s="216">
        <v>41.88</v>
      </c>
      <c r="O38" s="173">
        <v>28.75</v>
      </c>
      <c r="P38" s="202">
        <f t="shared" ref="P38:P69" si="11">O38-N38</f>
        <v>-13.130000000000003</v>
      </c>
      <c r="Q38" s="210">
        <v>27.31</v>
      </c>
      <c r="R38" s="173">
        <v>39.630000000000003</v>
      </c>
      <c r="S38" s="202">
        <f t="shared" ref="S38:S69" si="12">R38-Q38</f>
        <v>12.320000000000004</v>
      </c>
      <c r="T38" s="202">
        <f t="shared" si="6"/>
        <v>33.314</v>
      </c>
      <c r="U38" s="201">
        <f t="shared" si="7"/>
        <v>38.314</v>
      </c>
      <c r="V38" s="205">
        <f t="shared" ref="V38:V69" si="13">U38-T38</f>
        <v>5</v>
      </c>
      <c r="W38" s="206">
        <v>4</v>
      </c>
    </row>
    <row r="39" spans="1:23" ht="18.75">
      <c r="A39" s="181">
        <v>1</v>
      </c>
      <c r="B39" s="199">
        <v>38</v>
      </c>
      <c r="C39" s="207" t="s">
        <v>56</v>
      </c>
      <c r="D39" s="172">
        <v>14</v>
      </c>
      <c r="E39" s="173">
        <v>51.25</v>
      </c>
      <c r="F39" s="173">
        <v>50</v>
      </c>
      <c r="G39" s="173">
        <f t="shared" si="8"/>
        <v>-1.25</v>
      </c>
      <c r="H39" s="173">
        <v>37.5</v>
      </c>
      <c r="I39" s="173">
        <v>53.43</v>
      </c>
      <c r="J39" s="202">
        <f t="shared" si="9"/>
        <v>15.93</v>
      </c>
      <c r="K39" s="173">
        <v>29.38</v>
      </c>
      <c r="L39" s="173">
        <v>28.75</v>
      </c>
      <c r="M39" s="202">
        <f t="shared" si="10"/>
        <v>-0.62999999999999901</v>
      </c>
      <c r="N39" s="214">
        <v>45.63</v>
      </c>
      <c r="O39" s="173">
        <v>45.71</v>
      </c>
      <c r="P39" s="202">
        <f t="shared" si="11"/>
        <v>7.9999999999998295E-2</v>
      </c>
      <c r="Q39" s="173">
        <v>33.56</v>
      </c>
      <c r="R39" s="173">
        <v>52.89</v>
      </c>
      <c r="S39" s="202">
        <f t="shared" si="12"/>
        <v>19.329999999999998</v>
      </c>
      <c r="T39" s="202">
        <f t="shared" si="6"/>
        <v>39.463999999999999</v>
      </c>
      <c r="U39" s="201">
        <f t="shared" si="7"/>
        <v>46.156000000000006</v>
      </c>
      <c r="V39" s="205">
        <f t="shared" si="13"/>
        <v>6.6920000000000073</v>
      </c>
      <c r="W39" s="206">
        <v>3</v>
      </c>
    </row>
    <row r="40" spans="1:23" ht="18.75">
      <c r="A40" s="181">
        <v>4</v>
      </c>
      <c r="B40" s="199">
        <v>39</v>
      </c>
      <c r="C40" s="207" t="s">
        <v>57</v>
      </c>
      <c r="D40" s="172">
        <v>5</v>
      </c>
      <c r="E40" s="173">
        <v>35.56</v>
      </c>
      <c r="F40" s="173">
        <v>37.6</v>
      </c>
      <c r="G40" s="173">
        <f t="shared" si="8"/>
        <v>2.0399999999999991</v>
      </c>
      <c r="H40" s="173">
        <v>32</v>
      </c>
      <c r="I40" s="173">
        <v>44</v>
      </c>
      <c r="J40" s="202">
        <f t="shared" si="9"/>
        <v>12</v>
      </c>
      <c r="K40" s="173">
        <v>31.39</v>
      </c>
      <c r="L40" s="173">
        <v>25</v>
      </c>
      <c r="M40" s="202">
        <f t="shared" si="10"/>
        <v>-6.3900000000000006</v>
      </c>
      <c r="N40" s="214">
        <v>30.56</v>
      </c>
      <c r="O40" s="173">
        <v>38</v>
      </c>
      <c r="P40" s="202">
        <f t="shared" si="11"/>
        <v>7.4400000000000013</v>
      </c>
      <c r="Q40" s="173">
        <v>25.5</v>
      </c>
      <c r="R40" s="173">
        <v>39</v>
      </c>
      <c r="S40" s="202">
        <f t="shared" si="12"/>
        <v>13.5</v>
      </c>
      <c r="T40" s="202">
        <f t="shared" si="6"/>
        <v>31.001999999999999</v>
      </c>
      <c r="U40" s="201">
        <f t="shared" si="7"/>
        <v>36.72</v>
      </c>
      <c r="V40" s="205">
        <f t="shared" si="13"/>
        <v>5.718</v>
      </c>
      <c r="W40" s="206">
        <v>4</v>
      </c>
    </row>
    <row r="41" spans="1:23" ht="18.75">
      <c r="A41" s="181">
        <v>4</v>
      </c>
      <c r="B41" s="199">
        <v>40</v>
      </c>
      <c r="C41" s="207" t="s">
        <v>58</v>
      </c>
      <c r="D41" s="172">
        <v>3</v>
      </c>
      <c r="E41" s="173">
        <v>40.799999999999997</v>
      </c>
      <c r="F41" s="173">
        <v>34.67</v>
      </c>
      <c r="G41" s="173">
        <f t="shared" si="8"/>
        <v>-6.1299999999999955</v>
      </c>
      <c r="H41" s="173">
        <v>29.6</v>
      </c>
      <c r="I41" s="173">
        <v>28.67</v>
      </c>
      <c r="J41" s="202">
        <f t="shared" si="9"/>
        <v>-0.92999999999999972</v>
      </c>
      <c r="K41" s="173">
        <v>33</v>
      </c>
      <c r="L41" s="173">
        <v>21.67</v>
      </c>
      <c r="M41" s="202">
        <f t="shared" si="10"/>
        <v>-11.329999999999998</v>
      </c>
      <c r="N41" s="214">
        <v>33</v>
      </c>
      <c r="O41" s="173">
        <v>35</v>
      </c>
      <c r="P41" s="202">
        <f t="shared" si="11"/>
        <v>2</v>
      </c>
      <c r="Q41" s="173">
        <v>36.1</v>
      </c>
      <c r="R41" s="173">
        <v>30.67</v>
      </c>
      <c r="S41" s="202">
        <f t="shared" si="12"/>
        <v>-5.43</v>
      </c>
      <c r="T41" s="202">
        <f t="shared" si="6"/>
        <v>34.5</v>
      </c>
      <c r="U41" s="201">
        <f t="shared" si="7"/>
        <v>30.136000000000003</v>
      </c>
      <c r="V41" s="205">
        <f t="shared" si="13"/>
        <v>-4.3639999999999972</v>
      </c>
      <c r="W41" s="206">
        <v>0</v>
      </c>
    </row>
    <row r="42" spans="1:23" ht="18.75">
      <c r="A42" s="181">
        <v>5</v>
      </c>
      <c r="B42" s="199">
        <v>41</v>
      </c>
      <c r="C42" s="207" t="s">
        <v>60</v>
      </c>
      <c r="D42" s="172">
        <v>10</v>
      </c>
      <c r="E42" s="173">
        <v>54.33</v>
      </c>
      <c r="F42" s="173">
        <v>49.4</v>
      </c>
      <c r="G42" s="173">
        <f t="shared" si="8"/>
        <v>-4.93</v>
      </c>
      <c r="H42" s="173">
        <v>40</v>
      </c>
      <c r="I42" s="173">
        <v>63</v>
      </c>
      <c r="J42" s="202">
        <f t="shared" si="9"/>
        <v>23</v>
      </c>
      <c r="K42" s="173">
        <v>34.17</v>
      </c>
      <c r="L42" s="173">
        <v>42.25</v>
      </c>
      <c r="M42" s="202">
        <f t="shared" si="10"/>
        <v>8.0799999999999983</v>
      </c>
      <c r="N42" s="214">
        <v>63.33</v>
      </c>
      <c r="O42" s="173">
        <v>59.5</v>
      </c>
      <c r="P42" s="202">
        <f t="shared" si="11"/>
        <v>-3.8299999999999983</v>
      </c>
      <c r="Q42" s="173">
        <v>46.83</v>
      </c>
      <c r="R42" s="173">
        <v>51.95</v>
      </c>
      <c r="S42" s="202">
        <f t="shared" si="12"/>
        <v>5.1200000000000045</v>
      </c>
      <c r="T42" s="202">
        <f t="shared" si="6"/>
        <v>47.731999999999992</v>
      </c>
      <c r="U42" s="201">
        <f t="shared" si="7"/>
        <v>53.220000000000006</v>
      </c>
      <c r="V42" s="205">
        <f t="shared" si="13"/>
        <v>5.4880000000000138</v>
      </c>
      <c r="W42" s="206">
        <v>3</v>
      </c>
    </row>
    <row r="43" spans="1:23" ht="18.75">
      <c r="A43" s="181">
        <v>5</v>
      </c>
      <c r="B43" s="207">
        <v>42</v>
      </c>
      <c r="C43" s="207" t="s">
        <v>61</v>
      </c>
      <c r="D43" s="172">
        <v>11</v>
      </c>
      <c r="E43" s="173">
        <v>52.67</v>
      </c>
      <c r="F43" s="173">
        <v>50.18</v>
      </c>
      <c r="G43" s="173">
        <f t="shared" si="8"/>
        <v>-2.490000000000002</v>
      </c>
      <c r="H43" s="173">
        <v>39.11</v>
      </c>
      <c r="I43" s="173">
        <v>61.27</v>
      </c>
      <c r="J43" s="202">
        <f t="shared" si="9"/>
        <v>22.160000000000004</v>
      </c>
      <c r="K43" s="173">
        <v>34.72</v>
      </c>
      <c r="L43" s="173">
        <v>46.14</v>
      </c>
      <c r="M43" s="202">
        <f t="shared" si="10"/>
        <v>11.420000000000002</v>
      </c>
      <c r="N43" s="214">
        <v>42.78</v>
      </c>
      <c r="O43" s="173">
        <v>39.549999999999997</v>
      </c>
      <c r="P43" s="202">
        <f t="shared" si="11"/>
        <v>-3.230000000000004</v>
      </c>
      <c r="Q43" s="173">
        <v>44.67</v>
      </c>
      <c r="R43" s="173">
        <v>47.73</v>
      </c>
      <c r="S43" s="202">
        <f t="shared" si="12"/>
        <v>3.0599999999999952</v>
      </c>
      <c r="T43" s="202">
        <f t="shared" si="6"/>
        <v>42.79</v>
      </c>
      <c r="U43" s="201">
        <f t="shared" si="7"/>
        <v>48.973999999999997</v>
      </c>
      <c r="V43" s="205">
        <f t="shared" si="13"/>
        <v>6.1839999999999975</v>
      </c>
      <c r="W43" s="206">
        <v>3</v>
      </c>
    </row>
    <row r="44" spans="1:23" ht="18.75">
      <c r="A44" s="181">
        <v>5</v>
      </c>
      <c r="B44" s="199">
        <v>43</v>
      </c>
      <c r="C44" s="207" t="s">
        <v>62</v>
      </c>
      <c r="D44" s="172">
        <v>12</v>
      </c>
      <c r="E44" s="173">
        <v>38.799999999999997</v>
      </c>
      <c r="F44" s="173">
        <v>46.5</v>
      </c>
      <c r="G44" s="173">
        <f t="shared" si="8"/>
        <v>7.7000000000000028</v>
      </c>
      <c r="H44" s="173">
        <v>30.8</v>
      </c>
      <c r="I44" s="173">
        <v>49</v>
      </c>
      <c r="J44" s="202">
        <f t="shared" si="9"/>
        <v>18.2</v>
      </c>
      <c r="K44" s="173">
        <v>29</v>
      </c>
      <c r="L44" s="173">
        <v>32.29</v>
      </c>
      <c r="M44" s="202">
        <f t="shared" si="10"/>
        <v>3.2899999999999991</v>
      </c>
      <c r="N44" s="214">
        <v>31</v>
      </c>
      <c r="O44" s="173">
        <v>32.5</v>
      </c>
      <c r="P44" s="202">
        <f t="shared" si="11"/>
        <v>1.5</v>
      </c>
      <c r="Q44" s="173">
        <v>31.1</v>
      </c>
      <c r="R44" s="173">
        <v>43.29</v>
      </c>
      <c r="S44" s="202">
        <f t="shared" si="12"/>
        <v>12.189999999999998</v>
      </c>
      <c r="T44" s="202">
        <f t="shared" si="6"/>
        <v>32.14</v>
      </c>
      <c r="U44" s="201">
        <f t="shared" si="7"/>
        <v>40.715999999999994</v>
      </c>
      <c r="V44" s="205">
        <f t="shared" si="13"/>
        <v>8.5759999999999934</v>
      </c>
      <c r="W44" s="206">
        <v>5</v>
      </c>
    </row>
    <row r="45" spans="1:23" ht="18.75">
      <c r="A45" s="181">
        <v>5</v>
      </c>
      <c r="B45" s="199">
        <v>44</v>
      </c>
      <c r="C45" s="207" t="s">
        <v>63</v>
      </c>
      <c r="D45" s="172">
        <v>10</v>
      </c>
      <c r="E45" s="173">
        <v>54</v>
      </c>
      <c r="F45" s="173">
        <v>49.2</v>
      </c>
      <c r="G45" s="173">
        <f t="shared" si="8"/>
        <v>-4.7999999999999972</v>
      </c>
      <c r="H45" s="173">
        <v>40.5</v>
      </c>
      <c r="I45" s="173">
        <v>58</v>
      </c>
      <c r="J45" s="202">
        <f t="shared" si="9"/>
        <v>17.5</v>
      </c>
      <c r="K45" s="173">
        <v>34.69</v>
      </c>
      <c r="L45" s="173">
        <v>44.25</v>
      </c>
      <c r="M45" s="202">
        <f t="shared" si="10"/>
        <v>9.5600000000000023</v>
      </c>
      <c r="N45" s="214">
        <v>43.75</v>
      </c>
      <c r="O45" s="173">
        <v>47.5</v>
      </c>
      <c r="P45" s="202">
        <f t="shared" si="11"/>
        <v>3.75</v>
      </c>
      <c r="Q45" s="173">
        <v>49.13</v>
      </c>
      <c r="R45" s="173">
        <v>44.35</v>
      </c>
      <c r="S45" s="202">
        <f t="shared" si="12"/>
        <v>-4.7800000000000011</v>
      </c>
      <c r="T45" s="202">
        <f t="shared" si="6"/>
        <v>44.414000000000001</v>
      </c>
      <c r="U45" s="201">
        <f t="shared" si="7"/>
        <v>48.66</v>
      </c>
      <c r="V45" s="205">
        <f t="shared" si="13"/>
        <v>4.2459999999999951</v>
      </c>
      <c r="W45" s="206">
        <v>3</v>
      </c>
    </row>
    <row r="46" spans="1:23" ht="18.75">
      <c r="A46" s="181">
        <v>4</v>
      </c>
      <c r="B46" s="199">
        <v>45</v>
      </c>
      <c r="C46" s="207" t="s">
        <v>64</v>
      </c>
      <c r="D46" s="172">
        <v>12</v>
      </c>
      <c r="E46" s="173">
        <v>43.9</v>
      </c>
      <c r="F46" s="173">
        <v>44.67</v>
      </c>
      <c r="G46" s="173">
        <f t="shared" si="8"/>
        <v>0.77000000000000313</v>
      </c>
      <c r="H46" s="173">
        <v>33.1</v>
      </c>
      <c r="I46" s="173">
        <v>48.17</v>
      </c>
      <c r="J46" s="202">
        <f t="shared" si="9"/>
        <v>15.07</v>
      </c>
      <c r="K46" s="173">
        <v>33.880000000000003</v>
      </c>
      <c r="L46" s="173">
        <v>32.29</v>
      </c>
      <c r="M46" s="202">
        <f t="shared" si="10"/>
        <v>-1.5900000000000034</v>
      </c>
      <c r="N46" s="214">
        <v>37.5</v>
      </c>
      <c r="O46" s="173">
        <v>30.83</v>
      </c>
      <c r="P46" s="202">
        <f t="shared" si="11"/>
        <v>-6.6700000000000017</v>
      </c>
      <c r="Q46" s="173">
        <v>36.53</v>
      </c>
      <c r="R46" s="173">
        <v>36.46</v>
      </c>
      <c r="S46" s="202">
        <f t="shared" si="12"/>
        <v>-7.0000000000000284E-2</v>
      </c>
      <c r="T46" s="202">
        <f t="shared" si="6"/>
        <v>36.981999999999999</v>
      </c>
      <c r="U46" s="201">
        <f t="shared" si="7"/>
        <v>38.483999999999995</v>
      </c>
      <c r="V46" s="205">
        <f t="shared" si="13"/>
        <v>1.5019999999999953</v>
      </c>
      <c r="W46" s="206">
        <v>2</v>
      </c>
    </row>
    <row r="47" spans="1:23" ht="18.75">
      <c r="A47" s="181">
        <v>4</v>
      </c>
      <c r="B47" s="199">
        <v>46</v>
      </c>
      <c r="C47" s="207" t="s">
        <v>65</v>
      </c>
      <c r="D47" s="172">
        <v>6</v>
      </c>
      <c r="E47" s="173">
        <v>44</v>
      </c>
      <c r="F47" s="173">
        <v>51</v>
      </c>
      <c r="G47" s="173">
        <f t="shared" si="8"/>
        <v>7</v>
      </c>
      <c r="H47" s="173">
        <v>31</v>
      </c>
      <c r="I47" s="173">
        <v>50.33</v>
      </c>
      <c r="J47" s="202">
        <f t="shared" si="9"/>
        <v>19.329999999999998</v>
      </c>
      <c r="K47" s="173">
        <v>20</v>
      </c>
      <c r="L47" s="173">
        <v>25.42</v>
      </c>
      <c r="M47" s="202">
        <f t="shared" si="10"/>
        <v>5.4200000000000017</v>
      </c>
      <c r="N47" s="214">
        <v>22.5</v>
      </c>
      <c r="O47" s="173">
        <v>32.5</v>
      </c>
      <c r="P47" s="202">
        <f t="shared" si="11"/>
        <v>10</v>
      </c>
      <c r="Q47" s="173">
        <v>37</v>
      </c>
      <c r="R47" s="173">
        <v>43.25</v>
      </c>
      <c r="S47" s="202">
        <f t="shared" si="12"/>
        <v>6.25</v>
      </c>
      <c r="T47" s="202">
        <f t="shared" si="6"/>
        <v>30.9</v>
      </c>
      <c r="U47" s="201">
        <f t="shared" si="7"/>
        <v>40.5</v>
      </c>
      <c r="V47" s="205">
        <f t="shared" si="13"/>
        <v>9.6000000000000014</v>
      </c>
      <c r="W47" s="206">
        <v>5</v>
      </c>
    </row>
    <row r="48" spans="1:23" ht="18.75">
      <c r="A48" s="181">
        <v>1</v>
      </c>
      <c r="B48" s="199">
        <v>47</v>
      </c>
      <c r="C48" s="207" t="s">
        <v>66</v>
      </c>
      <c r="D48" s="172">
        <v>8</v>
      </c>
      <c r="E48" s="173">
        <v>50.5</v>
      </c>
      <c r="F48" s="173">
        <v>44</v>
      </c>
      <c r="G48" s="173">
        <f t="shared" si="8"/>
        <v>-6.5</v>
      </c>
      <c r="H48" s="173">
        <v>44.5</v>
      </c>
      <c r="I48" s="173">
        <v>53.5</v>
      </c>
      <c r="J48" s="202">
        <f t="shared" si="9"/>
        <v>9</v>
      </c>
      <c r="K48" s="173">
        <v>42.5</v>
      </c>
      <c r="L48" s="173">
        <v>50</v>
      </c>
      <c r="M48" s="202">
        <f t="shared" si="10"/>
        <v>7.5</v>
      </c>
      <c r="N48" s="214">
        <v>67.5</v>
      </c>
      <c r="O48" s="173">
        <v>46.88</v>
      </c>
      <c r="P48" s="202">
        <f t="shared" si="11"/>
        <v>-20.619999999999997</v>
      </c>
      <c r="Q48" s="173">
        <v>43.5</v>
      </c>
      <c r="R48" s="173">
        <v>50.38</v>
      </c>
      <c r="S48" s="202">
        <f t="shared" si="12"/>
        <v>6.8800000000000026</v>
      </c>
      <c r="T48" s="202">
        <f t="shared" si="6"/>
        <v>49.7</v>
      </c>
      <c r="U48" s="201">
        <f t="shared" si="7"/>
        <v>48.951999999999998</v>
      </c>
      <c r="V48" s="205">
        <f t="shared" si="13"/>
        <v>-0.74800000000000466</v>
      </c>
      <c r="W48" s="206">
        <v>2</v>
      </c>
    </row>
    <row r="49" spans="1:23" ht="18.75">
      <c r="A49" s="181">
        <v>4</v>
      </c>
      <c r="B49" s="199">
        <v>48</v>
      </c>
      <c r="C49" s="207" t="s">
        <v>137</v>
      </c>
      <c r="D49" s="172">
        <v>4</v>
      </c>
      <c r="E49" s="201">
        <v>48</v>
      </c>
      <c r="F49" s="173">
        <v>48.5</v>
      </c>
      <c r="G49" s="173">
        <f t="shared" si="8"/>
        <v>0.5</v>
      </c>
      <c r="H49" s="201">
        <v>37.5</v>
      </c>
      <c r="I49" s="173">
        <v>55</v>
      </c>
      <c r="J49" s="202">
        <f t="shared" si="9"/>
        <v>17.5</v>
      </c>
      <c r="K49" s="201">
        <v>27.5</v>
      </c>
      <c r="L49" s="173">
        <v>36.25</v>
      </c>
      <c r="M49" s="202">
        <f t="shared" si="10"/>
        <v>8.75</v>
      </c>
      <c r="N49" s="215">
        <v>55.625</v>
      </c>
      <c r="O49" s="173">
        <v>45</v>
      </c>
      <c r="P49" s="202">
        <f t="shared" si="11"/>
        <v>-10.625</v>
      </c>
      <c r="Q49" s="201">
        <v>48.25</v>
      </c>
      <c r="R49" s="173">
        <v>55.38</v>
      </c>
      <c r="S49" s="202">
        <f t="shared" si="12"/>
        <v>7.1300000000000026</v>
      </c>
      <c r="T49" s="202">
        <f t="shared" si="6"/>
        <v>43.375</v>
      </c>
      <c r="U49" s="201">
        <f t="shared" si="7"/>
        <v>48.025999999999996</v>
      </c>
      <c r="V49" s="205">
        <f t="shared" si="13"/>
        <v>4.6509999999999962</v>
      </c>
      <c r="W49" s="206">
        <v>4</v>
      </c>
    </row>
    <row r="50" spans="1:23" ht="18.75">
      <c r="A50" s="181">
        <v>1</v>
      </c>
      <c r="B50" s="207">
        <v>49</v>
      </c>
      <c r="C50" s="207" t="s">
        <v>69</v>
      </c>
      <c r="D50" s="172">
        <v>16</v>
      </c>
      <c r="E50" s="173">
        <v>43.43</v>
      </c>
      <c r="F50" s="173">
        <v>42.13</v>
      </c>
      <c r="G50" s="173">
        <f t="shared" si="8"/>
        <v>-1.2999999999999972</v>
      </c>
      <c r="H50" s="173">
        <v>39.14</v>
      </c>
      <c r="I50" s="173">
        <v>45.25</v>
      </c>
      <c r="J50" s="202">
        <f t="shared" si="9"/>
        <v>6.1099999999999994</v>
      </c>
      <c r="K50" s="173">
        <v>26.79</v>
      </c>
      <c r="L50" s="173">
        <v>27.81</v>
      </c>
      <c r="M50" s="202">
        <f t="shared" si="10"/>
        <v>1.0199999999999996</v>
      </c>
      <c r="N50" s="214">
        <v>33.57</v>
      </c>
      <c r="O50" s="173">
        <v>32.19</v>
      </c>
      <c r="P50" s="202">
        <f t="shared" si="11"/>
        <v>-1.3800000000000026</v>
      </c>
      <c r="Q50" s="173">
        <v>30.89</v>
      </c>
      <c r="R50" s="173">
        <v>36.409999999999997</v>
      </c>
      <c r="S50" s="202">
        <f t="shared" si="12"/>
        <v>5.519999999999996</v>
      </c>
      <c r="T50" s="202">
        <f t="shared" si="6"/>
        <v>34.763999999999996</v>
      </c>
      <c r="U50" s="201">
        <f t="shared" si="7"/>
        <v>36.757999999999996</v>
      </c>
      <c r="V50" s="205">
        <f t="shared" si="13"/>
        <v>1.9939999999999998</v>
      </c>
      <c r="W50" s="206">
        <v>3</v>
      </c>
    </row>
    <row r="51" spans="1:23" ht="18.75">
      <c r="A51" s="181">
        <v>6</v>
      </c>
      <c r="B51" s="199">
        <v>50</v>
      </c>
      <c r="C51" s="207" t="s">
        <v>70</v>
      </c>
      <c r="D51" s="172">
        <v>4</v>
      </c>
      <c r="E51" s="173">
        <v>56.67</v>
      </c>
      <c r="F51" s="173">
        <v>41</v>
      </c>
      <c r="G51" s="173">
        <f t="shared" si="8"/>
        <v>-15.670000000000002</v>
      </c>
      <c r="H51" s="173">
        <v>40.67</v>
      </c>
      <c r="I51" s="173">
        <v>49.5</v>
      </c>
      <c r="J51" s="202">
        <f t="shared" si="9"/>
        <v>8.8299999999999983</v>
      </c>
      <c r="K51" s="173">
        <v>36.25</v>
      </c>
      <c r="L51" s="173">
        <v>31.25</v>
      </c>
      <c r="M51" s="202">
        <f t="shared" si="10"/>
        <v>-5</v>
      </c>
      <c r="N51" s="214">
        <v>54.17</v>
      </c>
      <c r="O51" s="173">
        <v>45</v>
      </c>
      <c r="P51" s="202">
        <f t="shared" si="11"/>
        <v>-9.1700000000000017</v>
      </c>
      <c r="Q51" s="173">
        <v>42.67</v>
      </c>
      <c r="R51" s="173">
        <v>37.75</v>
      </c>
      <c r="S51" s="202">
        <f t="shared" si="12"/>
        <v>-4.9200000000000017</v>
      </c>
      <c r="T51" s="202">
        <f t="shared" si="6"/>
        <v>46.085999999999999</v>
      </c>
      <c r="U51" s="201">
        <f t="shared" si="7"/>
        <v>40.9</v>
      </c>
      <c r="V51" s="205">
        <f t="shared" si="13"/>
        <v>-5.1859999999999999</v>
      </c>
      <c r="W51" s="206">
        <v>0</v>
      </c>
    </row>
    <row r="52" spans="1:23" ht="18.75">
      <c r="A52" s="181">
        <v>2</v>
      </c>
      <c r="B52" s="199">
        <v>51</v>
      </c>
      <c r="C52" s="207" t="s">
        <v>71</v>
      </c>
      <c r="D52" s="172">
        <v>11</v>
      </c>
      <c r="E52" s="173">
        <v>38.555</v>
      </c>
      <c r="F52" s="173">
        <v>48.542727272727276</v>
      </c>
      <c r="G52" s="173">
        <f t="shared" si="8"/>
        <v>9.9877272727272768</v>
      </c>
      <c r="H52" s="173">
        <v>37.15392857142858</v>
      </c>
      <c r="I52" s="173">
        <v>54.366363636363637</v>
      </c>
      <c r="J52" s="202">
        <f t="shared" si="9"/>
        <v>17.212435064935057</v>
      </c>
      <c r="K52" s="173">
        <v>28.04</v>
      </c>
      <c r="L52" s="173">
        <v>27.5</v>
      </c>
      <c r="M52" s="202">
        <f t="shared" si="10"/>
        <v>-0.53999999999999915</v>
      </c>
      <c r="N52" s="214">
        <v>30.689999999999998</v>
      </c>
      <c r="O52" s="173">
        <v>30.452727272727273</v>
      </c>
      <c r="P52" s="202">
        <f t="shared" si="11"/>
        <v>-0.23727272727272464</v>
      </c>
      <c r="Q52" s="173">
        <v>34.519999999999996</v>
      </c>
      <c r="R52" s="173">
        <v>46.55</v>
      </c>
      <c r="S52" s="202">
        <f t="shared" si="12"/>
        <v>12.030000000000001</v>
      </c>
      <c r="T52" s="202">
        <f t="shared" si="6"/>
        <v>33.791785714285709</v>
      </c>
      <c r="U52" s="201">
        <f t="shared" si="7"/>
        <v>41.482363636363644</v>
      </c>
      <c r="V52" s="205">
        <f t="shared" si="13"/>
        <v>7.6905779220779351</v>
      </c>
      <c r="W52" s="206">
        <v>3</v>
      </c>
    </row>
    <row r="53" spans="1:23" ht="18.75">
      <c r="A53" s="181">
        <v>5</v>
      </c>
      <c r="B53" s="199">
        <v>53</v>
      </c>
      <c r="C53" s="207" t="s">
        <v>72</v>
      </c>
      <c r="D53" s="172">
        <v>10</v>
      </c>
      <c r="E53" s="173">
        <v>57.56</v>
      </c>
      <c r="F53" s="173">
        <v>51.8</v>
      </c>
      <c r="G53" s="173">
        <f t="shared" si="8"/>
        <v>-5.7600000000000051</v>
      </c>
      <c r="H53" s="173">
        <v>49.11</v>
      </c>
      <c r="I53" s="173">
        <v>60.6</v>
      </c>
      <c r="J53" s="202">
        <f t="shared" si="9"/>
        <v>11.490000000000002</v>
      </c>
      <c r="K53" s="173">
        <v>49.44</v>
      </c>
      <c r="L53" s="173">
        <v>40</v>
      </c>
      <c r="M53" s="202">
        <f t="shared" si="10"/>
        <v>-9.4399999999999977</v>
      </c>
      <c r="N53" s="214">
        <v>63.89</v>
      </c>
      <c r="O53" s="173">
        <v>42.5</v>
      </c>
      <c r="P53" s="202">
        <f t="shared" si="11"/>
        <v>-21.39</v>
      </c>
      <c r="Q53" s="173">
        <v>57.22</v>
      </c>
      <c r="R53" s="173">
        <v>51.1</v>
      </c>
      <c r="S53" s="202">
        <f t="shared" si="12"/>
        <v>-6.1199999999999974</v>
      </c>
      <c r="T53" s="202">
        <f t="shared" si="6"/>
        <v>55.444000000000003</v>
      </c>
      <c r="U53" s="201">
        <f t="shared" si="7"/>
        <v>49.2</v>
      </c>
      <c r="V53" s="205">
        <f t="shared" si="13"/>
        <v>-6.2439999999999998</v>
      </c>
      <c r="W53" s="206">
        <v>0</v>
      </c>
    </row>
    <row r="54" spans="1:23" ht="18.75">
      <c r="A54" s="181">
        <v>5</v>
      </c>
      <c r="B54" s="199">
        <v>54</v>
      </c>
      <c r="C54" s="207" t="s">
        <v>73</v>
      </c>
      <c r="D54" s="172">
        <v>5</v>
      </c>
      <c r="E54" s="173">
        <v>55.75</v>
      </c>
      <c r="F54" s="173">
        <v>42.4</v>
      </c>
      <c r="G54" s="173">
        <f t="shared" si="8"/>
        <v>-13.350000000000001</v>
      </c>
      <c r="H54" s="173">
        <v>50.25</v>
      </c>
      <c r="I54" s="173">
        <v>58.8</v>
      </c>
      <c r="J54" s="202">
        <f t="shared" si="9"/>
        <v>8.5499999999999972</v>
      </c>
      <c r="K54" s="173">
        <v>34.380000000000003</v>
      </c>
      <c r="L54" s="173">
        <v>35</v>
      </c>
      <c r="M54" s="202">
        <f t="shared" si="10"/>
        <v>0.61999999999999744</v>
      </c>
      <c r="N54" s="214">
        <v>71.88</v>
      </c>
      <c r="O54" s="173">
        <v>36</v>
      </c>
      <c r="P54" s="202">
        <f t="shared" si="11"/>
        <v>-35.879999999999995</v>
      </c>
      <c r="Q54" s="173">
        <v>50.75</v>
      </c>
      <c r="R54" s="173">
        <v>44.1</v>
      </c>
      <c r="S54" s="202">
        <f t="shared" si="12"/>
        <v>-6.6499999999999986</v>
      </c>
      <c r="T54" s="202">
        <f t="shared" si="6"/>
        <v>52.601999999999997</v>
      </c>
      <c r="U54" s="201">
        <f t="shared" si="7"/>
        <v>43.26</v>
      </c>
      <c r="V54" s="205">
        <f t="shared" si="13"/>
        <v>-9.3419999999999987</v>
      </c>
      <c r="W54" s="206">
        <v>1</v>
      </c>
    </row>
    <row r="55" spans="1:23" ht="18.75">
      <c r="A55" s="181">
        <v>5</v>
      </c>
      <c r="B55" s="199">
        <v>55</v>
      </c>
      <c r="C55" s="207" t="s">
        <v>74</v>
      </c>
      <c r="D55" s="172">
        <v>15</v>
      </c>
      <c r="E55" s="173">
        <v>52.12</v>
      </c>
      <c r="F55" s="173">
        <v>46.53</v>
      </c>
      <c r="G55" s="173">
        <f t="shared" si="8"/>
        <v>-5.5899999999999963</v>
      </c>
      <c r="H55" s="173">
        <v>40</v>
      </c>
      <c r="I55" s="173">
        <v>50.93</v>
      </c>
      <c r="J55" s="202">
        <f t="shared" si="9"/>
        <v>10.93</v>
      </c>
      <c r="K55" s="173">
        <v>32.79</v>
      </c>
      <c r="L55" s="173">
        <v>30.83</v>
      </c>
      <c r="M55" s="202">
        <f t="shared" si="10"/>
        <v>-1.9600000000000009</v>
      </c>
      <c r="N55" s="214">
        <v>52.94</v>
      </c>
      <c r="O55" s="173">
        <v>42</v>
      </c>
      <c r="P55" s="202">
        <f t="shared" si="11"/>
        <v>-10.939999999999998</v>
      </c>
      <c r="Q55" s="173">
        <v>42.94</v>
      </c>
      <c r="R55" s="173">
        <v>46.3</v>
      </c>
      <c r="S55" s="202">
        <f t="shared" si="12"/>
        <v>3.3599999999999994</v>
      </c>
      <c r="T55" s="202">
        <f t="shared" si="6"/>
        <v>44.158000000000001</v>
      </c>
      <c r="U55" s="201">
        <f t="shared" si="7"/>
        <v>43.318000000000005</v>
      </c>
      <c r="V55" s="205">
        <f t="shared" si="13"/>
        <v>-0.83999999999999631</v>
      </c>
      <c r="W55" s="206">
        <v>1</v>
      </c>
    </row>
    <row r="56" spans="1:23" ht="18.75">
      <c r="A56" s="181">
        <v>2</v>
      </c>
      <c r="B56" s="199">
        <v>56</v>
      </c>
      <c r="C56" s="207" t="s">
        <v>75</v>
      </c>
      <c r="D56" s="172">
        <v>3</v>
      </c>
      <c r="E56" s="173">
        <v>44.25</v>
      </c>
      <c r="F56" s="173">
        <v>45.33</v>
      </c>
      <c r="G56" s="173">
        <f t="shared" si="8"/>
        <v>1.0799999999999983</v>
      </c>
      <c r="H56" s="173">
        <v>35.75</v>
      </c>
      <c r="I56" s="173">
        <v>52.67</v>
      </c>
      <c r="J56" s="202">
        <f t="shared" si="9"/>
        <v>16.920000000000002</v>
      </c>
      <c r="K56" s="173">
        <v>35.94</v>
      </c>
      <c r="L56" s="173">
        <v>44.17</v>
      </c>
      <c r="M56" s="202">
        <f t="shared" si="10"/>
        <v>8.230000000000004</v>
      </c>
      <c r="N56" s="214">
        <v>29.38</v>
      </c>
      <c r="O56" s="173">
        <v>26.67</v>
      </c>
      <c r="P56" s="202">
        <f t="shared" si="11"/>
        <v>-2.7099999999999973</v>
      </c>
      <c r="Q56" s="173">
        <v>29.31</v>
      </c>
      <c r="R56" s="173">
        <v>44.17</v>
      </c>
      <c r="S56" s="202">
        <f t="shared" si="12"/>
        <v>14.860000000000003</v>
      </c>
      <c r="T56" s="202">
        <f t="shared" si="6"/>
        <v>34.926000000000002</v>
      </c>
      <c r="U56" s="201">
        <f t="shared" si="7"/>
        <v>42.602000000000011</v>
      </c>
      <c r="V56" s="205">
        <f t="shared" si="13"/>
        <v>7.676000000000009</v>
      </c>
      <c r="W56" s="206">
        <v>4</v>
      </c>
    </row>
    <row r="57" spans="1:23" ht="18.75">
      <c r="A57" s="181">
        <v>2</v>
      </c>
      <c r="B57" s="207">
        <v>57</v>
      </c>
      <c r="C57" s="207" t="s">
        <v>76</v>
      </c>
      <c r="D57" s="172">
        <v>6</v>
      </c>
      <c r="E57" s="173">
        <v>48.57</v>
      </c>
      <c r="F57" s="173">
        <v>49.67</v>
      </c>
      <c r="G57" s="173">
        <f t="shared" si="8"/>
        <v>1.1000000000000014</v>
      </c>
      <c r="H57" s="173">
        <v>45.14</v>
      </c>
      <c r="I57" s="173">
        <v>44.67</v>
      </c>
      <c r="J57" s="202">
        <f t="shared" si="9"/>
        <v>-0.46999999999999886</v>
      </c>
      <c r="K57" s="173">
        <v>47.86</v>
      </c>
      <c r="L57" s="173">
        <v>42.5</v>
      </c>
      <c r="M57" s="202">
        <f t="shared" si="10"/>
        <v>-5.3599999999999994</v>
      </c>
      <c r="N57" s="214">
        <v>57.86</v>
      </c>
      <c r="O57" s="173">
        <v>44.17</v>
      </c>
      <c r="P57" s="202">
        <f t="shared" si="11"/>
        <v>-13.689999999999998</v>
      </c>
      <c r="Q57" s="173">
        <v>32.86</v>
      </c>
      <c r="R57" s="173">
        <v>39.83</v>
      </c>
      <c r="S57" s="202">
        <f t="shared" si="12"/>
        <v>6.9699999999999989</v>
      </c>
      <c r="T57" s="202">
        <f t="shared" si="6"/>
        <v>46.458000000000006</v>
      </c>
      <c r="U57" s="201">
        <f t="shared" si="7"/>
        <v>44.167999999999992</v>
      </c>
      <c r="V57" s="205">
        <f t="shared" si="13"/>
        <v>-2.2900000000000134</v>
      </c>
      <c r="W57" s="206">
        <v>1</v>
      </c>
    </row>
    <row r="58" spans="1:23" ht="18.75">
      <c r="A58" s="181">
        <v>2</v>
      </c>
      <c r="B58" s="199">
        <v>58</v>
      </c>
      <c r="C58" s="207" t="s">
        <v>77</v>
      </c>
      <c r="D58" s="172">
        <v>6</v>
      </c>
      <c r="E58" s="173">
        <v>48.17</v>
      </c>
      <c r="F58" s="173">
        <v>47</v>
      </c>
      <c r="G58" s="173">
        <f t="shared" si="8"/>
        <v>-1.1700000000000017</v>
      </c>
      <c r="H58" s="173">
        <v>34.5</v>
      </c>
      <c r="I58" s="173">
        <v>46.33</v>
      </c>
      <c r="J58" s="202">
        <f t="shared" si="9"/>
        <v>11.829999999999998</v>
      </c>
      <c r="K58" s="173">
        <v>30.42</v>
      </c>
      <c r="L58" s="173">
        <v>37.5</v>
      </c>
      <c r="M58" s="202">
        <f t="shared" si="10"/>
        <v>7.0799999999999983</v>
      </c>
      <c r="N58" s="214">
        <v>37.5</v>
      </c>
      <c r="O58" s="173">
        <v>38.33</v>
      </c>
      <c r="P58" s="202">
        <f t="shared" si="11"/>
        <v>0.82999999999999829</v>
      </c>
      <c r="Q58" s="173">
        <v>31.83</v>
      </c>
      <c r="R58" s="173">
        <v>37.92</v>
      </c>
      <c r="S58" s="202">
        <f t="shared" si="12"/>
        <v>6.0900000000000034</v>
      </c>
      <c r="T58" s="202">
        <f t="shared" si="6"/>
        <v>36.484000000000002</v>
      </c>
      <c r="U58" s="201">
        <f t="shared" si="7"/>
        <v>41.415999999999997</v>
      </c>
      <c r="V58" s="205">
        <f t="shared" si="13"/>
        <v>4.9319999999999951</v>
      </c>
      <c r="W58" s="206">
        <v>4</v>
      </c>
    </row>
    <row r="59" spans="1:23" ht="18.75">
      <c r="A59" s="181">
        <v>4</v>
      </c>
      <c r="B59" s="199">
        <v>59</v>
      </c>
      <c r="C59" s="207" t="s">
        <v>79</v>
      </c>
      <c r="D59" s="172">
        <v>4</v>
      </c>
      <c r="E59" s="173">
        <v>45.5</v>
      </c>
      <c r="F59" s="173">
        <v>45.5</v>
      </c>
      <c r="G59" s="173">
        <f t="shared" si="8"/>
        <v>0</v>
      </c>
      <c r="H59" s="173">
        <v>38</v>
      </c>
      <c r="I59" s="173">
        <v>46</v>
      </c>
      <c r="J59" s="202">
        <f t="shared" si="9"/>
        <v>8</v>
      </c>
      <c r="K59" s="173">
        <v>27.5</v>
      </c>
      <c r="L59" s="173">
        <v>24.38</v>
      </c>
      <c r="M59" s="202">
        <f t="shared" si="10"/>
        <v>-3.120000000000001</v>
      </c>
      <c r="N59" s="214">
        <v>51.25</v>
      </c>
      <c r="O59" s="173">
        <v>41.25</v>
      </c>
      <c r="P59" s="202">
        <f t="shared" si="11"/>
        <v>-10</v>
      </c>
      <c r="Q59" s="173">
        <v>43.13</v>
      </c>
      <c r="R59" s="173">
        <v>42.25</v>
      </c>
      <c r="S59" s="202">
        <f t="shared" si="12"/>
        <v>-0.88000000000000256</v>
      </c>
      <c r="T59" s="202">
        <f t="shared" si="6"/>
        <v>41.076000000000001</v>
      </c>
      <c r="U59" s="201">
        <f t="shared" si="7"/>
        <v>39.875999999999998</v>
      </c>
      <c r="V59" s="205">
        <f t="shared" si="13"/>
        <v>-1.2000000000000028</v>
      </c>
      <c r="W59" s="206">
        <v>1</v>
      </c>
    </row>
    <row r="60" spans="1:23" ht="18.75">
      <c r="A60" s="181">
        <v>6</v>
      </c>
      <c r="B60" s="199">
        <v>60</v>
      </c>
      <c r="C60" s="207" t="s">
        <v>80</v>
      </c>
      <c r="D60" s="172">
        <v>2</v>
      </c>
      <c r="E60" s="173">
        <v>51.33</v>
      </c>
      <c r="F60" s="173">
        <v>51</v>
      </c>
      <c r="G60" s="173">
        <f t="shared" si="8"/>
        <v>-0.32999999999999829</v>
      </c>
      <c r="H60" s="173">
        <v>38.67</v>
      </c>
      <c r="I60" s="173">
        <v>44</v>
      </c>
      <c r="J60" s="202">
        <f t="shared" si="9"/>
        <v>5.3299999999999983</v>
      </c>
      <c r="K60" s="173">
        <v>27.92</v>
      </c>
      <c r="L60" s="173">
        <v>26.25</v>
      </c>
      <c r="M60" s="202">
        <f t="shared" si="10"/>
        <v>-1.6700000000000017</v>
      </c>
      <c r="N60" s="214">
        <v>40</v>
      </c>
      <c r="O60" s="173">
        <v>22.5</v>
      </c>
      <c r="P60" s="202">
        <f t="shared" si="11"/>
        <v>-17.5</v>
      </c>
      <c r="Q60" s="173">
        <v>42.92</v>
      </c>
      <c r="R60" s="173">
        <v>52.75</v>
      </c>
      <c r="S60" s="202">
        <f t="shared" si="12"/>
        <v>9.8299999999999983</v>
      </c>
      <c r="T60" s="202">
        <f t="shared" si="6"/>
        <v>40.168000000000006</v>
      </c>
      <c r="U60" s="201">
        <f t="shared" si="7"/>
        <v>39.299999999999997</v>
      </c>
      <c r="V60" s="205">
        <f t="shared" si="13"/>
        <v>-0.86800000000000921</v>
      </c>
      <c r="W60" s="206">
        <v>1</v>
      </c>
    </row>
    <row r="61" spans="1:23" ht="18.75">
      <c r="A61" s="181">
        <v>2</v>
      </c>
      <c r="B61" s="199">
        <v>62</v>
      </c>
      <c r="C61" s="207" t="s">
        <v>82</v>
      </c>
      <c r="D61" s="172">
        <v>14</v>
      </c>
      <c r="E61" s="173">
        <v>42.57</v>
      </c>
      <c r="F61" s="173">
        <v>53.29</v>
      </c>
      <c r="G61" s="173">
        <f t="shared" si="8"/>
        <v>10.719999999999999</v>
      </c>
      <c r="H61" s="173">
        <v>35.43</v>
      </c>
      <c r="I61" s="173">
        <v>55.71</v>
      </c>
      <c r="J61" s="202">
        <f t="shared" si="9"/>
        <v>20.28</v>
      </c>
      <c r="K61" s="173">
        <v>26.79</v>
      </c>
      <c r="L61" s="173">
        <v>38.75</v>
      </c>
      <c r="M61" s="202">
        <f t="shared" si="10"/>
        <v>11.96</v>
      </c>
      <c r="N61" s="214">
        <v>31.07</v>
      </c>
      <c r="O61" s="173">
        <v>31.43</v>
      </c>
      <c r="P61" s="202">
        <f t="shared" si="11"/>
        <v>0.35999999999999943</v>
      </c>
      <c r="Q61" s="173">
        <v>32.29</v>
      </c>
      <c r="R61" s="173">
        <v>44.71</v>
      </c>
      <c r="S61" s="202">
        <f t="shared" si="12"/>
        <v>12.420000000000002</v>
      </c>
      <c r="T61" s="202">
        <f t="shared" si="6"/>
        <v>33.629999999999995</v>
      </c>
      <c r="U61" s="201">
        <f t="shared" si="7"/>
        <v>44.778000000000006</v>
      </c>
      <c r="V61" s="205">
        <f t="shared" si="13"/>
        <v>11.14800000000001</v>
      </c>
      <c r="W61" s="206">
        <v>5</v>
      </c>
    </row>
    <row r="62" spans="1:23" ht="18.75">
      <c r="A62" s="181">
        <v>3</v>
      </c>
      <c r="B62" s="199">
        <v>63</v>
      </c>
      <c r="C62" s="207" t="s">
        <v>83</v>
      </c>
      <c r="D62" s="172">
        <v>11</v>
      </c>
      <c r="E62" s="173">
        <v>42</v>
      </c>
      <c r="F62" s="173">
        <v>40.909999999999997</v>
      </c>
      <c r="G62" s="173">
        <f t="shared" si="8"/>
        <v>-1.0900000000000034</v>
      </c>
      <c r="H62" s="173">
        <v>36.33</v>
      </c>
      <c r="I62" s="173">
        <v>51.45</v>
      </c>
      <c r="J62" s="202">
        <f t="shared" si="9"/>
        <v>15.120000000000005</v>
      </c>
      <c r="K62" s="173">
        <v>32.29</v>
      </c>
      <c r="L62" s="173">
        <v>30</v>
      </c>
      <c r="M62" s="202">
        <f t="shared" si="10"/>
        <v>-2.2899999999999991</v>
      </c>
      <c r="N62" s="214">
        <v>47.92</v>
      </c>
      <c r="O62" s="173">
        <v>34.090000000000003</v>
      </c>
      <c r="P62" s="202">
        <f t="shared" si="11"/>
        <v>-13.829999999999998</v>
      </c>
      <c r="Q62" s="173">
        <v>32.880000000000003</v>
      </c>
      <c r="R62" s="173">
        <v>39.68</v>
      </c>
      <c r="S62" s="202">
        <f t="shared" si="12"/>
        <v>6.7999999999999972</v>
      </c>
      <c r="T62" s="202">
        <f t="shared" si="6"/>
        <v>38.284000000000006</v>
      </c>
      <c r="U62" s="201">
        <f t="shared" si="7"/>
        <v>39.225999999999999</v>
      </c>
      <c r="V62" s="205">
        <f t="shared" si="13"/>
        <v>0.94199999999999307</v>
      </c>
      <c r="W62" s="206">
        <v>2</v>
      </c>
    </row>
    <row r="63" spans="1:23" ht="18.75">
      <c r="A63" s="181">
        <v>6</v>
      </c>
      <c r="B63" s="199">
        <v>64</v>
      </c>
      <c r="C63" s="207" t="s">
        <v>84</v>
      </c>
      <c r="D63" s="172">
        <v>3</v>
      </c>
      <c r="E63" s="173">
        <v>47.67</v>
      </c>
      <c r="F63" s="173">
        <v>52</v>
      </c>
      <c r="G63" s="173">
        <f t="shared" si="8"/>
        <v>4.3299999999999983</v>
      </c>
      <c r="H63" s="173">
        <v>40</v>
      </c>
      <c r="I63" s="173">
        <v>64.67</v>
      </c>
      <c r="J63" s="202">
        <f t="shared" si="9"/>
        <v>24.67</v>
      </c>
      <c r="K63" s="173">
        <v>30.83</v>
      </c>
      <c r="L63" s="173">
        <v>44.17</v>
      </c>
      <c r="M63" s="202">
        <f t="shared" si="10"/>
        <v>13.340000000000003</v>
      </c>
      <c r="N63" s="214">
        <v>40.83</v>
      </c>
      <c r="O63" s="173">
        <v>58.33</v>
      </c>
      <c r="P63" s="202">
        <f t="shared" si="11"/>
        <v>17.5</v>
      </c>
      <c r="Q63" s="173">
        <v>36.17</v>
      </c>
      <c r="R63" s="173">
        <v>58.83</v>
      </c>
      <c r="S63" s="202">
        <f t="shared" si="12"/>
        <v>22.659999999999997</v>
      </c>
      <c r="T63" s="202">
        <f t="shared" si="6"/>
        <v>39.1</v>
      </c>
      <c r="U63" s="201">
        <f t="shared" si="7"/>
        <v>55.6</v>
      </c>
      <c r="V63" s="205">
        <f t="shared" si="13"/>
        <v>16.5</v>
      </c>
      <c r="W63" s="206">
        <v>5</v>
      </c>
    </row>
    <row r="64" spans="1:23" ht="18.75">
      <c r="A64" s="181">
        <v>1</v>
      </c>
      <c r="B64" s="207">
        <v>65</v>
      </c>
      <c r="C64" s="207" t="s">
        <v>85</v>
      </c>
      <c r="D64" s="172">
        <v>10</v>
      </c>
      <c r="E64" s="173">
        <v>46.1</v>
      </c>
      <c r="F64" s="173">
        <v>45</v>
      </c>
      <c r="G64" s="173">
        <f t="shared" si="8"/>
        <v>-1.1000000000000014</v>
      </c>
      <c r="H64" s="173">
        <v>36.86</v>
      </c>
      <c r="I64" s="173">
        <v>51.4</v>
      </c>
      <c r="J64" s="202">
        <f t="shared" si="9"/>
        <v>14.54</v>
      </c>
      <c r="K64" s="173">
        <v>31.67</v>
      </c>
      <c r="L64" s="173">
        <v>31.75</v>
      </c>
      <c r="M64" s="202">
        <f t="shared" si="10"/>
        <v>7.9999999999998295E-2</v>
      </c>
      <c r="N64" s="214">
        <v>38.57</v>
      </c>
      <c r="O64" s="173">
        <v>45.5</v>
      </c>
      <c r="P64" s="202">
        <f t="shared" si="11"/>
        <v>6.93</v>
      </c>
      <c r="Q64" s="173">
        <v>33.549999999999997</v>
      </c>
      <c r="R64" s="173">
        <v>43.9</v>
      </c>
      <c r="S64" s="202">
        <f t="shared" si="12"/>
        <v>10.350000000000001</v>
      </c>
      <c r="T64" s="202">
        <f t="shared" si="6"/>
        <v>37.35</v>
      </c>
      <c r="U64" s="201">
        <f t="shared" si="7"/>
        <v>43.510000000000005</v>
      </c>
      <c r="V64" s="205">
        <f t="shared" si="13"/>
        <v>6.1600000000000037</v>
      </c>
      <c r="W64" s="206">
        <v>4</v>
      </c>
    </row>
    <row r="65" spans="1:23" ht="18.75">
      <c r="A65" s="181">
        <v>2</v>
      </c>
      <c r="B65" s="199">
        <v>66</v>
      </c>
      <c r="C65" s="207" t="s">
        <v>86</v>
      </c>
      <c r="D65" s="172">
        <v>12</v>
      </c>
      <c r="E65" s="173">
        <v>58.5</v>
      </c>
      <c r="F65" s="173">
        <v>51.666666666666664</v>
      </c>
      <c r="G65" s="173">
        <f t="shared" si="8"/>
        <v>-6.8333333333333357</v>
      </c>
      <c r="H65" s="173">
        <v>46.5</v>
      </c>
      <c r="I65" s="173">
        <v>52.169166666666662</v>
      </c>
      <c r="J65" s="202">
        <f t="shared" si="9"/>
        <v>5.669166666666662</v>
      </c>
      <c r="K65" s="173">
        <v>54.38</v>
      </c>
      <c r="L65" s="173">
        <v>54.164999999999999</v>
      </c>
      <c r="M65" s="202">
        <f t="shared" si="10"/>
        <v>-0.21500000000000341</v>
      </c>
      <c r="N65" s="214">
        <v>50</v>
      </c>
      <c r="O65" s="173">
        <v>28.747500000000002</v>
      </c>
      <c r="P65" s="202">
        <f t="shared" si="11"/>
        <v>-21.252499999999998</v>
      </c>
      <c r="Q65" s="173">
        <v>56.38</v>
      </c>
      <c r="R65" s="173">
        <v>51.372500000000002</v>
      </c>
      <c r="S65" s="202">
        <f t="shared" si="12"/>
        <v>-5.0075000000000003</v>
      </c>
      <c r="T65" s="202">
        <f t="shared" si="6"/>
        <v>53.152000000000001</v>
      </c>
      <c r="U65" s="201">
        <f t="shared" si="7"/>
        <v>47.624166666666667</v>
      </c>
      <c r="V65" s="205">
        <f t="shared" si="13"/>
        <v>-5.5278333333333336</v>
      </c>
      <c r="W65" s="206">
        <v>0</v>
      </c>
    </row>
    <row r="66" spans="1:23" ht="18.75">
      <c r="A66" s="181">
        <v>5</v>
      </c>
      <c r="B66" s="199">
        <v>67</v>
      </c>
      <c r="C66" s="207" t="s">
        <v>87</v>
      </c>
      <c r="D66" s="172">
        <v>16</v>
      </c>
      <c r="E66" s="173">
        <v>49.25</v>
      </c>
      <c r="F66" s="173">
        <v>48.75</v>
      </c>
      <c r="G66" s="173">
        <f t="shared" si="8"/>
        <v>-0.5</v>
      </c>
      <c r="H66" s="173">
        <v>44.13</v>
      </c>
      <c r="I66" s="173">
        <v>56.5</v>
      </c>
      <c r="J66" s="202">
        <f t="shared" si="9"/>
        <v>12.369999999999997</v>
      </c>
      <c r="K66" s="173">
        <v>33.130000000000003</v>
      </c>
      <c r="L66" s="173">
        <v>37.19</v>
      </c>
      <c r="M66" s="202">
        <f t="shared" si="10"/>
        <v>4.0599999999999952</v>
      </c>
      <c r="N66" s="214">
        <v>59.38</v>
      </c>
      <c r="O66" s="173">
        <v>44.69</v>
      </c>
      <c r="P66" s="202">
        <f t="shared" si="11"/>
        <v>-14.690000000000005</v>
      </c>
      <c r="Q66" s="173">
        <v>40.94</v>
      </c>
      <c r="R66" s="173">
        <v>46.47</v>
      </c>
      <c r="S66" s="202">
        <f t="shared" si="12"/>
        <v>5.5300000000000011</v>
      </c>
      <c r="T66" s="202">
        <f t="shared" si="6"/>
        <v>45.366</v>
      </c>
      <c r="U66" s="201">
        <f t="shared" si="7"/>
        <v>46.72</v>
      </c>
      <c r="V66" s="205">
        <f t="shared" si="13"/>
        <v>1.3539999999999992</v>
      </c>
      <c r="W66" s="206">
        <v>3</v>
      </c>
    </row>
    <row r="67" spans="1:23" ht="18.75">
      <c r="A67" s="181">
        <v>3</v>
      </c>
      <c r="B67" s="199">
        <v>68</v>
      </c>
      <c r="C67" s="207" t="s">
        <v>88</v>
      </c>
      <c r="D67" s="172">
        <v>4</v>
      </c>
      <c r="E67" s="173">
        <v>42</v>
      </c>
      <c r="F67" s="173">
        <v>42</v>
      </c>
      <c r="G67" s="173">
        <f t="shared" si="8"/>
        <v>0</v>
      </c>
      <c r="H67" s="173">
        <v>32.67</v>
      </c>
      <c r="I67" s="173">
        <v>55</v>
      </c>
      <c r="J67" s="202">
        <f t="shared" si="9"/>
        <v>22.33</v>
      </c>
      <c r="K67" s="173">
        <v>27.08</v>
      </c>
      <c r="L67" s="173">
        <v>35</v>
      </c>
      <c r="M67" s="202">
        <f t="shared" si="10"/>
        <v>7.9200000000000017</v>
      </c>
      <c r="N67" s="214">
        <v>43.33</v>
      </c>
      <c r="O67" s="173">
        <v>38.75</v>
      </c>
      <c r="P67" s="202">
        <f t="shared" si="11"/>
        <v>-4.5799999999999983</v>
      </c>
      <c r="Q67" s="173">
        <v>44.58</v>
      </c>
      <c r="R67" s="173">
        <v>42.88</v>
      </c>
      <c r="S67" s="202">
        <f t="shared" si="12"/>
        <v>-1.6999999999999957</v>
      </c>
      <c r="T67" s="202">
        <f t="shared" si="6"/>
        <v>37.931999999999995</v>
      </c>
      <c r="U67" s="201">
        <f t="shared" si="7"/>
        <v>42.725999999999999</v>
      </c>
      <c r="V67" s="205">
        <f t="shared" si="13"/>
        <v>4.794000000000004</v>
      </c>
      <c r="W67" s="206">
        <v>3</v>
      </c>
    </row>
    <row r="68" spans="1:23" ht="18.75">
      <c r="A68" s="181">
        <v>2</v>
      </c>
      <c r="B68" s="199">
        <v>69</v>
      </c>
      <c r="C68" s="207" t="s">
        <v>89</v>
      </c>
      <c r="D68" s="172">
        <v>11</v>
      </c>
      <c r="E68" s="201">
        <v>42.57</v>
      </c>
      <c r="F68" s="173">
        <v>40</v>
      </c>
      <c r="G68" s="173">
        <f t="shared" si="8"/>
        <v>-2.5700000000000003</v>
      </c>
      <c r="H68" s="201">
        <v>31</v>
      </c>
      <c r="I68" s="173">
        <v>48.91</v>
      </c>
      <c r="J68" s="202">
        <f t="shared" si="9"/>
        <v>17.909999999999997</v>
      </c>
      <c r="K68" s="201">
        <v>34.644999999999996</v>
      </c>
      <c r="L68" s="173">
        <v>29.32</v>
      </c>
      <c r="M68" s="202">
        <f t="shared" si="10"/>
        <v>-5.3249999999999957</v>
      </c>
      <c r="N68" s="215">
        <v>26.785</v>
      </c>
      <c r="O68" s="173">
        <v>35.909999999999997</v>
      </c>
      <c r="P68" s="202">
        <f t="shared" si="11"/>
        <v>9.1249999999999964</v>
      </c>
      <c r="Q68" s="201">
        <v>31.785</v>
      </c>
      <c r="R68" s="173">
        <v>37.5</v>
      </c>
      <c r="S68" s="202">
        <f t="shared" si="12"/>
        <v>5.7149999999999999</v>
      </c>
      <c r="T68" s="202">
        <f t="shared" si="6"/>
        <v>33.356999999999999</v>
      </c>
      <c r="U68" s="201">
        <f t="shared" si="7"/>
        <v>38.327999999999996</v>
      </c>
      <c r="V68" s="205">
        <f t="shared" si="13"/>
        <v>4.9709999999999965</v>
      </c>
      <c r="W68" s="206">
        <v>3</v>
      </c>
    </row>
    <row r="69" spans="1:23" ht="18.75">
      <c r="A69" s="181">
        <v>5</v>
      </c>
      <c r="B69" s="199">
        <v>71</v>
      </c>
      <c r="C69" s="207" t="s">
        <v>91</v>
      </c>
      <c r="D69" s="172">
        <v>2</v>
      </c>
      <c r="E69" s="173">
        <v>50.5</v>
      </c>
      <c r="F69" s="173">
        <v>46</v>
      </c>
      <c r="G69" s="173">
        <f t="shared" si="8"/>
        <v>-4.5</v>
      </c>
      <c r="H69" s="173">
        <v>33</v>
      </c>
      <c r="I69" s="173">
        <v>46</v>
      </c>
      <c r="J69" s="202">
        <f t="shared" si="9"/>
        <v>13</v>
      </c>
      <c r="K69" s="173">
        <v>26.88</v>
      </c>
      <c r="L69" s="173">
        <v>36.25</v>
      </c>
      <c r="M69" s="202">
        <f t="shared" si="10"/>
        <v>9.370000000000001</v>
      </c>
      <c r="N69" s="214">
        <v>35</v>
      </c>
      <c r="O69" s="173">
        <v>40</v>
      </c>
      <c r="P69" s="202">
        <f t="shared" si="11"/>
        <v>5</v>
      </c>
      <c r="Q69" s="173">
        <v>39</v>
      </c>
      <c r="R69" s="173">
        <v>34.5</v>
      </c>
      <c r="S69" s="202">
        <f t="shared" si="12"/>
        <v>-4.5</v>
      </c>
      <c r="T69" s="202">
        <f t="shared" si="6"/>
        <v>36.875999999999998</v>
      </c>
      <c r="U69" s="201">
        <f t="shared" si="7"/>
        <v>40.549999999999997</v>
      </c>
      <c r="V69" s="205">
        <f t="shared" si="13"/>
        <v>3.6739999999999995</v>
      </c>
      <c r="W69" s="206">
        <v>3</v>
      </c>
    </row>
    <row r="70" spans="1:23" ht="18.75">
      <c r="A70" s="181">
        <v>4</v>
      </c>
      <c r="B70" s="199">
        <v>73</v>
      </c>
      <c r="C70" s="207" t="s">
        <v>93</v>
      </c>
      <c r="D70" s="172">
        <v>8</v>
      </c>
      <c r="E70" s="173">
        <v>41.8</v>
      </c>
      <c r="F70" s="173">
        <v>48.5</v>
      </c>
      <c r="G70" s="173">
        <f t="shared" ref="G70:G91" si="14">F70-E70</f>
        <v>6.7000000000000028</v>
      </c>
      <c r="H70" s="173">
        <v>41.2</v>
      </c>
      <c r="I70" s="173">
        <v>46.75</v>
      </c>
      <c r="J70" s="202">
        <f t="shared" ref="J70:J91" si="15">I70-H70</f>
        <v>5.5499999999999972</v>
      </c>
      <c r="K70" s="173">
        <v>30.25</v>
      </c>
      <c r="L70" s="173">
        <v>38.75</v>
      </c>
      <c r="M70" s="202">
        <f t="shared" ref="M70:M91" si="16">L70-K70</f>
        <v>8.5</v>
      </c>
      <c r="N70" s="214">
        <v>48</v>
      </c>
      <c r="O70" s="173">
        <v>60.63</v>
      </c>
      <c r="P70" s="202">
        <f t="shared" ref="P70:P91" si="17">O70-N70</f>
        <v>12.630000000000003</v>
      </c>
      <c r="Q70" s="173">
        <v>41</v>
      </c>
      <c r="R70" s="173">
        <v>40.75</v>
      </c>
      <c r="S70" s="202">
        <f t="shared" ref="S70:S91" si="18">R70-Q70</f>
        <v>-0.25</v>
      </c>
      <c r="T70" s="202">
        <f t="shared" si="6"/>
        <v>40.450000000000003</v>
      </c>
      <c r="U70" s="201">
        <f t="shared" si="7"/>
        <v>47.076000000000001</v>
      </c>
      <c r="V70" s="205">
        <f t="shared" ref="V70:V91" si="19">U70-T70</f>
        <v>6.6259999999999977</v>
      </c>
      <c r="W70" s="206">
        <v>4</v>
      </c>
    </row>
    <row r="71" spans="1:23" ht="18.75">
      <c r="A71" s="181">
        <v>6</v>
      </c>
      <c r="B71" s="207">
        <v>74</v>
      </c>
      <c r="C71" s="207" t="s">
        <v>94</v>
      </c>
      <c r="D71" s="172">
        <v>6</v>
      </c>
      <c r="E71" s="173">
        <v>40</v>
      </c>
      <c r="F71" s="173">
        <v>58.67</v>
      </c>
      <c r="G71" s="173">
        <f t="shared" si="14"/>
        <v>18.670000000000002</v>
      </c>
      <c r="H71" s="173">
        <v>33.6</v>
      </c>
      <c r="I71" s="173">
        <v>55.67</v>
      </c>
      <c r="J71" s="202">
        <f t="shared" si="15"/>
        <v>22.07</v>
      </c>
      <c r="K71" s="173">
        <v>28</v>
      </c>
      <c r="L71" s="173">
        <v>47.5</v>
      </c>
      <c r="M71" s="202">
        <f t="shared" si="16"/>
        <v>19.5</v>
      </c>
      <c r="N71" s="214">
        <v>52</v>
      </c>
      <c r="O71" s="173">
        <v>63.33</v>
      </c>
      <c r="P71" s="202">
        <f t="shared" si="17"/>
        <v>11.329999999999998</v>
      </c>
      <c r="Q71" s="173">
        <v>28.4</v>
      </c>
      <c r="R71" s="173">
        <v>54.58</v>
      </c>
      <c r="S71" s="202">
        <f t="shared" si="18"/>
        <v>26.18</v>
      </c>
      <c r="T71" s="202">
        <f t="shared" ref="T71:T91" si="20">(E71+H71+K71+N71+Q71)/5</f>
        <v>36.4</v>
      </c>
      <c r="U71" s="201">
        <f t="shared" ref="U71:U91" si="21">(F71+I71+L71+O71+R71)/5</f>
        <v>55.95</v>
      </c>
      <c r="V71" s="205">
        <f t="shared" si="19"/>
        <v>19.550000000000004</v>
      </c>
      <c r="W71" s="206">
        <v>5</v>
      </c>
    </row>
    <row r="72" spans="1:23" ht="18.75">
      <c r="A72" s="181">
        <v>5</v>
      </c>
      <c r="B72" s="199">
        <v>75</v>
      </c>
      <c r="C72" s="207" t="s">
        <v>95</v>
      </c>
      <c r="D72" s="172">
        <v>9</v>
      </c>
      <c r="E72" s="173">
        <v>49.67</v>
      </c>
      <c r="F72" s="173">
        <v>52.67</v>
      </c>
      <c r="G72" s="173">
        <f t="shared" si="14"/>
        <v>3</v>
      </c>
      <c r="H72" s="173">
        <v>45.17</v>
      </c>
      <c r="I72" s="173">
        <v>63.78</v>
      </c>
      <c r="J72" s="202">
        <f t="shared" si="15"/>
        <v>18.61</v>
      </c>
      <c r="K72" s="173">
        <v>35.83</v>
      </c>
      <c r="L72" s="173">
        <v>40.83</v>
      </c>
      <c r="M72" s="202">
        <f t="shared" si="16"/>
        <v>5</v>
      </c>
      <c r="N72" s="214">
        <v>50.42</v>
      </c>
      <c r="O72" s="173">
        <v>40</v>
      </c>
      <c r="P72" s="202">
        <f t="shared" si="17"/>
        <v>-10.420000000000002</v>
      </c>
      <c r="Q72" s="173">
        <v>40.83</v>
      </c>
      <c r="R72" s="173">
        <v>54.44</v>
      </c>
      <c r="S72" s="202">
        <f t="shared" si="18"/>
        <v>13.61</v>
      </c>
      <c r="T72" s="202">
        <f t="shared" si="20"/>
        <v>44.384</v>
      </c>
      <c r="U72" s="201">
        <f t="shared" si="21"/>
        <v>50.344000000000001</v>
      </c>
      <c r="V72" s="205">
        <f t="shared" si="19"/>
        <v>5.9600000000000009</v>
      </c>
      <c r="W72" s="206">
        <v>4</v>
      </c>
    </row>
    <row r="73" spans="1:23" ht="18.75">
      <c r="A73" s="181">
        <v>6</v>
      </c>
      <c r="B73" s="199">
        <v>76</v>
      </c>
      <c r="C73" s="207" t="s">
        <v>96</v>
      </c>
      <c r="D73" s="172">
        <v>2</v>
      </c>
      <c r="E73" s="173">
        <v>44</v>
      </c>
      <c r="F73" s="173">
        <v>42</v>
      </c>
      <c r="G73" s="173">
        <f t="shared" si="14"/>
        <v>-2</v>
      </c>
      <c r="H73" s="173">
        <v>32</v>
      </c>
      <c r="I73" s="173">
        <v>50</v>
      </c>
      <c r="J73" s="202">
        <f t="shared" si="15"/>
        <v>18</v>
      </c>
      <c r="K73" s="173">
        <v>20</v>
      </c>
      <c r="L73" s="173">
        <v>25</v>
      </c>
      <c r="M73" s="202">
        <f t="shared" si="16"/>
        <v>5</v>
      </c>
      <c r="N73" s="214">
        <v>40</v>
      </c>
      <c r="O73" s="173">
        <v>27.5</v>
      </c>
      <c r="P73" s="202">
        <f t="shared" si="17"/>
        <v>-12.5</v>
      </c>
      <c r="Q73" s="173">
        <v>41</v>
      </c>
      <c r="R73" s="173">
        <v>43</v>
      </c>
      <c r="S73" s="202">
        <f t="shared" si="18"/>
        <v>2</v>
      </c>
      <c r="T73" s="202">
        <f t="shared" si="20"/>
        <v>35.4</v>
      </c>
      <c r="U73" s="201">
        <f t="shared" si="21"/>
        <v>37.5</v>
      </c>
      <c r="V73" s="205">
        <f t="shared" si="19"/>
        <v>2.1000000000000014</v>
      </c>
      <c r="W73" s="206">
        <v>3</v>
      </c>
    </row>
    <row r="74" spans="1:23" ht="18.75">
      <c r="A74" s="181">
        <v>1</v>
      </c>
      <c r="B74" s="199">
        <v>80</v>
      </c>
      <c r="C74" s="207" t="s">
        <v>101</v>
      </c>
      <c r="D74" s="172">
        <v>15</v>
      </c>
      <c r="E74" s="173">
        <v>61.33</v>
      </c>
      <c r="F74" s="173">
        <v>48</v>
      </c>
      <c r="G74" s="173">
        <f t="shared" si="14"/>
        <v>-13.329999999999998</v>
      </c>
      <c r="H74" s="173">
        <v>43.67</v>
      </c>
      <c r="I74" s="173">
        <v>59.6</v>
      </c>
      <c r="J74" s="202">
        <f t="shared" si="15"/>
        <v>15.93</v>
      </c>
      <c r="K74" s="173">
        <v>62.08</v>
      </c>
      <c r="L74" s="173">
        <v>51.33</v>
      </c>
      <c r="M74" s="202">
        <f t="shared" si="16"/>
        <v>-10.75</v>
      </c>
      <c r="N74" s="214">
        <v>60</v>
      </c>
      <c r="O74" s="173">
        <v>42.67</v>
      </c>
      <c r="P74" s="202">
        <f t="shared" si="17"/>
        <v>-17.329999999999998</v>
      </c>
      <c r="Q74" s="173">
        <v>32.92</v>
      </c>
      <c r="R74" s="173">
        <v>46.03</v>
      </c>
      <c r="S74" s="202">
        <f t="shared" si="18"/>
        <v>13.11</v>
      </c>
      <c r="T74" s="202">
        <f t="shared" si="20"/>
        <v>52</v>
      </c>
      <c r="U74" s="201">
        <f t="shared" si="21"/>
        <v>49.526000000000003</v>
      </c>
      <c r="V74" s="205">
        <f t="shared" si="19"/>
        <v>-2.4739999999999966</v>
      </c>
      <c r="W74" s="206">
        <v>1</v>
      </c>
    </row>
    <row r="75" spans="1:23" ht="18.75">
      <c r="A75" s="181">
        <v>1</v>
      </c>
      <c r="B75" s="199">
        <v>81</v>
      </c>
      <c r="C75" s="207" t="s">
        <v>102</v>
      </c>
      <c r="D75" s="172">
        <v>15</v>
      </c>
      <c r="E75" s="173">
        <v>46</v>
      </c>
      <c r="F75" s="173">
        <v>45.33</v>
      </c>
      <c r="G75" s="173">
        <f t="shared" si="14"/>
        <v>-0.67000000000000171</v>
      </c>
      <c r="H75" s="173">
        <v>39.159999999999997</v>
      </c>
      <c r="I75" s="173">
        <v>53.33</v>
      </c>
      <c r="J75" s="202">
        <f t="shared" si="15"/>
        <v>14.170000000000002</v>
      </c>
      <c r="K75" s="173">
        <v>35</v>
      </c>
      <c r="L75" s="173">
        <v>46.5</v>
      </c>
      <c r="M75" s="202">
        <f t="shared" si="16"/>
        <v>11.5</v>
      </c>
      <c r="N75" s="214">
        <v>39.47</v>
      </c>
      <c r="O75" s="173">
        <v>37</v>
      </c>
      <c r="P75" s="202">
        <f t="shared" si="17"/>
        <v>-2.4699999999999989</v>
      </c>
      <c r="Q75" s="173">
        <v>39.47</v>
      </c>
      <c r="R75" s="173">
        <v>48.53</v>
      </c>
      <c r="S75" s="202">
        <f t="shared" si="18"/>
        <v>9.0600000000000023</v>
      </c>
      <c r="T75" s="202">
        <f t="shared" si="20"/>
        <v>39.82</v>
      </c>
      <c r="U75" s="201">
        <f t="shared" si="21"/>
        <v>46.137999999999998</v>
      </c>
      <c r="V75" s="205">
        <f t="shared" si="19"/>
        <v>6.3179999999999978</v>
      </c>
      <c r="W75" s="206">
        <v>3</v>
      </c>
    </row>
    <row r="76" spans="1:23" ht="18.75">
      <c r="A76" s="181">
        <v>5</v>
      </c>
      <c r="B76" s="199">
        <v>83</v>
      </c>
      <c r="C76" s="207" t="s">
        <v>104</v>
      </c>
      <c r="D76" s="172">
        <v>7</v>
      </c>
      <c r="E76" s="173">
        <v>52.75</v>
      </c>
      <c r="F76" s="173">
        <v>45.43</v>
      </c>
      <c r="G76" s="173">
        <f t="shared" si="14"/>
        <v>-7.32</v>
      </c>
      <c r="H76" s="173">
        <v>43.5</v>
      </c>
      <c r="I76" s="173">
        <v>55.71</v>
      </c>
      <c r="J76" s="202">
        <f t="shared" si="15"/>
        <v>12.21</v>
      </c>
      <c r="K76" s="173">
        <v>28.44</v>
      </c>
      <c r="L76" s="173">
        <v>37.86</v>
      </c>
      <c r="M76" s="202">
        <f t="shared" si="16"/>
        <v>9.4199999999999982</v>
      </c>
      <c r="N76" s="214">
        <v>40.630000000000003</v>
      </c>
      <c r="O76" s="173">
        <v>42.14</v>
      </c>
      <c r="P76" s="202">
        <f t="shared" si="17"/>
        <v>1.509999999999998</v>
      </c>
      <c r="Q76" s="173">
        <v>34.130000000000003</v>
      </c>
      <c r="R76" s="173">
        <v>45.29</v>
      </c>
      <c r="S76" s="202">
        <f t="shared" si="18"/>
        <v>11.159999999999997</v>
      </c>
      <c r="T76" s="202">
        <f t="shared" si="20"/>
        <v>39.89</v>
      </c>
      <c r="U76" s="201">
        <f t="shared" si="21"/>
        <v>45.285999999999994</v>
      </c>
      <c r="V76" s="205">
        <f t="shared" si="19"/>
        <v>5.3959999999999937</v>
      </c>
      <c r="W76" s="206">
        <v>4</v>
      </c>
    </row>
    <row r="77" spans="1:23" ht="18.75">
      <c r="A77" s="181">
        <v>4</v>
      </c>
      <c r="B77" s="207">
        <v>84</v>
      </c>
      <c r="C77" s="207" t="s">
        <v>105</v>
      </c>
      <c r="D77" s="172">
        <v>4</v>
      </c>
      <c r="E77" s="173">
        <v>35.83</v>
      </c>
      <c r="F77" s="173">
        <v>55</v>
      </c>
      <c r="G77" s="173">
        <f t="shared" si="14"/>
        <v>19.170000000000002</v>
      </c>
      <c r="H77" s="173">
        <v>37.17</v>
      </c>
      <c r="I77" s="173">
        <v>56</v>
      </c>
      <c r="J77" s="202">
        <f t="shared" si="15"/>
        <v>18.829999999999998</v>
      </c>
      <c r="K77" s="173">
        <v>27.29</v>
      </c>
      <c r="L77" s="173">
        <v>28.13</v>
      </c>
      <c r="M77" s="202">
        <f t="shared" si="16"/>
        <v>0.83999999999999986</v>
      </c>
      <c r="N77" s="214">
        <v>27.08</v>
      </c>
      <c r="O77" s="173">
        <v>40</v>
      </c>
      <c r="P77" s="202">
        <f t="shared" si="17"/>
        <v>12.920000000000002</v>
      </c>
      <c r="Q77" s="173">
        <v>31</v>
      </c>
      <c r="R77" s="173">
        <v>48.63</v>
      </c>
      <c r="S77" s="202">
        <f t="shared" si="18"/>
        <v>17.630000000000003</v>
      </c>
      <c r="T77" s="202">
        <f t="shared" si="20"/>
        <v>31.673999999999999</v>
      </c>
      <c r="U77" s="201">
        <f t="shared" si="21"/>
        <v>45.552</v>
      </c>
      <c r="V77" s="205">
        <f t="shared" si="19"/>
        <v>13.878</v>
      </c>
      <c r="W77" s="206">
        <v>5</v>
      </c>
    </row>
    <row r="78" spans="1:23" ht="18.75">
      <c r="A78" s="181">
        <v>6</v>
      </c>
      <c r="B78" s="199">
        <v>85</v>
      </c>
      <c r="C78" s="207" t="s">
        <v>136</v>
      </c>
      <c r="D78" s="172">
        <v>7</v>
      </c>
      <c r="E78" s="201">
        <v>49</v>
      </c>
      <c r="F78" s="173">
        <v>40.855714285714285</v>
      </c>
      <c r="G78" s="173">
        <f t="shared" si="14"/>
        <v>-8.144285714285715</v>
      </c>
      <c r="H78" s="201">
        <v>36.5</v>
      </c>
      <c r="I78" s="173">
        <v>40</v>
      </c>
      <c r="J78" s="202">
        <f t="shared" si="15"/>
        <v>3.5</v>
      </c>
      <c r="K78" s="201">
        <v>27.189999999999998</v>
      </c>
      <c r="L78" s="173">
        <v>30.717142857142857</v>
      </c>
      <c r="M78" s="202">
        <f t="shared" si="16"/>
        <v>3.5271428571428594</v>
      </c>
      <c r="N78" s="215">
        <v>31.25</v>
      </c>
      <c r="O78" s="173">
        <v>35.001428571428569</v>
      </c>
      <c r="P78" s="202">
        <f t="shared" si="17"/>
        <v>3.7514285714285691</v>
      </c>
      <c r="Q78" s="201">
        <v>40.03</v>
      </c>
      <c r="R78" s="173">
        <v>37.288571428571423</v>
      </c>
      <c r="S78" s="202">
        <f t="shared" si="18"/>
        <v>-2.7414285714285782</v>
      </c>
      <c r="T78" s="202">
        <f t="shared" si="20"/>
        <v>36.793999999999997</v>
      </c>
      <c r="U78" s="201">
        <f t="shared" si="21"/>
        <v>36.772571428571425</v>
      </c>
      <c r="V78" s="205">
        <f t="shared" si="19"/>
        <v>-2.1428571428572241E-2</v>
      </c>
      <c r="W78" s="206">
        <v>2</v>
      </c>
    </row>
    <row r="79" spans="1:23" ht="18.75">
      <c r="A79" s="181">
        <v>2</v>
      </c>
      <c r="B79" s="199">
        <v>86</v>
      </c>
      <c r="C79" s="207" t="s">
        <v>107</v>
      </c>
      <c r="D79" s="172">
        <v>10</v>
      </c>
      <c r="E79" s="173">
        <v>49.67</v>
      </c>
      <c r="F79" s="173">
        <v>44.4</v>
      </c>
      <c r="G79" s="173">
        <f t="shared" si="14"/>
        <v>-5.2700000000000031</v>
      </c>
      <c r="H79" s="173">
        <v>41.17</v>
      </c>
      <c r="I79" s="173">
        <v>53.4</v>
      </c>
      <c r="J79" s="202">
        <f t="shared" si="15"/>
        <v>12.229999999999997</v>
      </c>
      <c r="K79" s="173">
        <v>25.21</v>
      </c>
      <c r="L79" s="173">
        <v>33.25</v>
      </c>
      <c r="M79" s="202">
        <f t="shared" si="16"/>
        <v>8.0399999999999991</v>
      </c>
      <c r="N79" s="214">
        <v>34.17</v>
      </c>
      <c r="O79" s="173">
        <v>32.5</v>
      </c>
      <c r="P79" s="202">
        <f t="shared" si="17"/>
        <v>-1.6700000000000017</v>
      </c>
      <c r="Q79" s="173">
        <v>42.83</v>
      </c>
      <c r="R79" s="173">
        <v>42.8</v>
      </c>
      <c r="S79" s="202">
        <f t="shared" si="18"/>
        <v>-3.0000000000001137E-2</v>
      </c>
      <c r="T79" s="202">
        <f t="shared" si="20"/>
        <v>38.61</v>
      </c>
      <c r="U79" s="201">
        <f t="shared" si="21"/>
        <v>41.27</v>
      </c>
      <c r="V79" s="205">
        <f t="shared" si="19"/>
        <v>2.6600000000000037</v>
      </c>
      <c r="W79" s="206">
        <v>2</v>
      </c>
    </row>
    <row r="80" spans="1:23" ht="18.75">
      <c r="A80" s="181">
        <v>5</v>
      </c>
      <c r="B80" s="199">
        <v>87</v>
      </c>
      <c r="C80" s="207" t="s">
        <v>108</v>
      </c>
      <c r="D80" s="172">
        <v>17</v>
      </c>
      <c r="E80" s="173">
        <v>60.17</v>
      </c>
      <c r="F80" s="173">
        <v>54.35</v>
      </c>
      <c r="G80" s="173">
        <f t="shared" si="14"/>
        <v>-5.82</v>
      </c>
      <c r="H80" s="173">
        <v>51.5</v>
      </c>
      <c r="I80" s="173">
        <v>63.18</v>
      </c>
      <c r="J80" s="202">
        <f t="shared" si="15"/>
        <v>11.68</v>
      </c>
      <c r="K80" s="173">
        <v>46.46</v>
      </c>
      <c r="L80" s="173">
        <v>50.88</v>
      </c>
      <c r="M80" s="202">
        <f t="shared" si="16"/>
        <v>4.4200000000000017</v>
      </c>
      <c r="N80" s="214">
        <v>55.42</v>
      </c>
      <c r="O80" s="173">
        <v>54.41</v>
      </c>
      <c r="P80" s="202">
        <f t="shared" si="17"/>
        <v>-1.0100000000000051</v>
      </c>
      <c r="Q80" s="173">
        <v>49.33</v>
      </c>
      <c r="R80" s="173">
        <v>48.29</v>
      </c>
      <c r="S80" s="202">
        <f t="shared" si="18"/>
        <v>-1.0399999999999991</v>
      </c>
      <c r="T80" s="202">
        <f t="shared" si="20"/>
        <v>52.576000000000001</v>
      </c>
      <c r="U80" s="201">
        <f t="shared" si="21"/>
        <v>54.222000000000001</v>
      </c>
      <c r="V80" s="205">
        <f t="shared" si="19"/>
        <v>1.6460000000000008</v>
      </c>
      <c r="W80" s="206">
        <v>2</v>
      </c>
    </row>
    <row r="81" spans="1:23" ht="18.75">
      <c r="A81" s="181">
        <v>6</v>
      </c>
      <c r="B81" s="199">
        <v>88</v>
      </c>
      <c r="C81" s="207" t="s">
        <v>109</v>
      </c>
      <c r="D81" s="172">
        <v>8</v>
      </c>
      <c r="E81" s="173">
        <v>48.4</v>
      </c>
      <c r="F81" s="173">
        <v>53.5</v>
      </c>
      <c r="G81" s="173">
        <f t="shared" si="14"/>
        <v>5.1000000000000014</v>
      </c>
      <c r="H81" s="173">
        <v>47.2</v>
      </c>
      <c r="I81" s="173">
        <v>53.75</v>
      </c>
      <c r="J81" s="202">
        <f t="shared" si="15"/>
        <v>6.5499999999999972</v>
      </c>
      <c r="K81" s="173">
        <v>23</v>
      </c>
      <c r="L81" s="173">
        <v>30</v>
      </c>
      <c r="M81" s="202">
        <f t="shared" si="16"/>
        <v>7</v>
      </c>
      <c r="N81" s="214">
        <v>55</v>
      </c>
      <c r="O81" s="173">
        <v>37.5</v>
      </c>
      <c r="P81" s="202">
        <f t="shared" si="17"/>
        <v>-17.5</v>
      </c>
      <c r="Q81" s="173">
        <v>39.1</v>
      </c>
      <c r="R81" s="173">
        <v>47</v>
      </c>
      <c r="S81" s="202">
        <f t="shared" si="18"/>
        <v>7.8999999999999986</v>
      </c>
      <c r="T81" s="202">
        <f t="shared" si="20"/>
        <v>42.54</v>
      </c>
      <c r="U81" s="201">
        <f t="shared" si="21"/>
        <v>44.35</v>
      </c>
      <c r="V81" s="205">
        <f t="shared" si="19"/>
        <v>1.8100000000000023</v>
      </c>
      <c r="W81" s="206">
        <v>4</v>
      </c>
    </row>
    <row r="82" spans="1:23" ht="18.75">
      <c r="A82" s="181">
        <v>1</v>
      </c>
      <c r="B82" s="199">
        <v>90</v>
      </c>
      <c r="C82" s="207" t="s">
        <v>111</v>
      </c>
      <c r="D82" s="172">
        <v>20</v>
      </c>
      <c r="E82" s="173">
        <v>45.86</v>
      </c>
      <c r="F82" s="173">
        <v>51.6</v>
      </c>
      <c r="G82" s="173">
        <f t="shared" si="14"/>
        <v>5.740000000000002</v>
      </c>
      <c r="H82" s="173">
        <v>38</v>
      </c>
      <c r="I82" s="173">
        <v>54.4</v>
      </c>
      <c r="J82" s="202">
        <f t="shared" si="15"/>
        <v>16.399999999999999</v>
      </c>
      <c r="K82" s="173">
        <v>31.07</v>
      </c>
      <c r="L82" s="173">
        <v>35.25</v>
      </c>
      <c r="M82" s="202">
        <f t="shared" si="16"/>
        <v>4.18</v>
      </c>
      <c r="N82" s="214">
        <v>40</v>
      </c>
      <c r="O82" s="173">
        <v>40.5</v>
      </c>
      <c r="P82" s="202">
        <f t="shared" si="17"/>
        <v>0.5</v>
      </c>
      <c r="Q82" s="173">
        <v>43.89</v>
      </c>
      <c r="R82" s="173">
        <v>52.83</v>
      </c>
      <c r="S82" s="202">
        <f t="shared" si="18"/>
        <v>8.9399999999999977</v>
      </c>
      <c r="T82" s="202">
        <f t="shared" si="20"/>
        <v>39.763999999999996</v>
      </c>
      <c r="U82" s="201">
        <f t="shared" si="21"/>
        <v>46.915999999999997</v>
      </c>
      <c r="V82" s="205">
        <f t="shared" si="19"/>
        <v>7.152000000000001</v>
      </c>
      <c r="W82" s="206">
        <v>5</v>
      </c>
    </row>
    <row r="83" spans="1:23" ht="18.75">
      <c r="A83" s="181">
        <v>5</v>
      </c>
      <c r="B83" s="199">
        <v>91</v>
      </c>
      <c r="C83" s="207" t="s">
        <v>112</v>
      </c>
      <c r="D83" s="172">
        <v>19</v>
      </c>
      <c r="E83" s="173">
        <v>43.73</v>
      </c>
      <c r="F83" s="173">
        <v>48.84</v>
      </c>
      <c r="G83" s="173">
        <f t="shared" si="14"/>
        <v>5.1100000000000065</v>
      </c>
      <c r="H83" s="173">
        <v>37.869999999999997</v>
      </c>
      <c r="I83" s="173">
        <v>53.37</v>
      </c>
      <c r="J83" s="202">
        <f t="shared" si="15"/>
        <v>15.5</v>
      </c>
      <c r="K83" s="173">
        <v>30.33</v>
      </c>
      <c r="L83" s="173">
        <v>45.26</v>
      </c>
      <c r="M83" s="202">
        <f t="shared" si="16"/>
        <v>14.93</v>
      </c>
      <c r="N83" s="214">
        <v>40</v>
      </c>
      <c r="O83" s="173">
        <v>49.74</v>
      </c>
      <c r="P83" s="202">
        <f t="shared" si="17"/>
        <v>9.740000000000002</v>
      </c>
      <c r="Q83" s="173">
        <v>31</v>
      </c>
      <c r="R83" s="173">
        <v>45.16</v>
      </c>
      <c r="S83" s="202">
        <f t="shared" si="18"/>
        <v>14.159999999999997</v>
      </c>
      <c r="T83" s="202">
        <f t="shared" si="20"/>
        <v>36.585999999999999</v>
      </c>
      <c r="U83" s="201">
        <f t="shared" si="21"/>
        <v>48.474000000000004</v>
      </c>
      <c r="V83" s="205">
        <f t="shared" si="19"/>
        <v>11.888000000000005</v>
      </c>
      <c r="W83" s="206">
        <v>5</v>
      </c>
    </row>
    <row r="84" spans="1:23" ht="18.75">
      <c r="A84" s="181">
        <v>4</v>
      </c>
      <c r="B84" s="207">
        <v>92</v>
      </c>
      <c r="C84" s="207" t="s">
        <v>113</v>
      </c>
      <c r="D84" s="172">
        <v>14</v>
      </c>
      <c r="E84" s="173">
        <v>50.2</v>
      </c>
      <c r="F84" s="173">
        <v>42.57</v>
      </c>
      <c r="G84" s="173">
        <f t="shared" si="14"/>
        <v>-7.6300000000000026</v>
      </c>
      <c r="H84" s="173">
        <v>42.4</v>
      </c>
      <c r="I84" s="173">
        <v>46</v>
      </c>
      <c r="J84" s="202">
        <f t="shared" si="15"/>
        <v>3.6000000000000014</v>
      </c>
      <c r="K84" s="173">
        <v>36.25</v>
      </c>
      <c r="L84" s="173">
        <v>29.64</v>
      </c>
      <c r="M84" s="202">
        <f t="shared" si="16"/>
        <v>-6.6099999999999994</v>
      </c>
      <c r="N84" s="214">
        <v>41</v>
      </c>
      <c r="O84" s="173">
        <v>37.14</v>
      </c>
      <c r="P84" s="202">
        <f t="shared" si="17"/>
        <v>-3.8599999999999994</v>
      </c>
      <c r="Q84" s="173">
        <v>44.8</v>
      </c>
      <c r="R84" s="173">
        <v>43</v>
      </c>
      <c r="S84" s="202">
        <f t="shared" si="18"/>
        <v>-1.7999999999999972</v>
      </c>
      <c r="T84" s="202">
        <f t="shared" si="20"/>
        <v>42.929999999999993</v>
      </c>
      <c r="U84" s="201">
        <f t="shared" si="21"/>
        <v>39.67</v>
      </c>
      <c r="V84" s="205">
        <f t="shared" si="19"/>
        <v>-3.2599999999999909</v>
      </c>
      <c r="W84" s="206">
        <v>0</v>
      </c>
    </row>
    <row r="85" spans="1:23" ht="18.75">
      <c r="A85" s="181">
        <v>1</v>
      </c>
      <c r="B85" s="199">
        <v>93</v>
      </c>
      <c r="C85" s="207" t="s">
        <v>114</v>
      </c>
      <c r="D85" s="172">
        <v>11</v>
      </c>
      <c r="E85" s="173">
        <v>43.25</v>
      </c>
      <c r="F85" s="173">
        <v>47.64</v>
      </c>
      <c r="G85" s="173">
        <f t="shared" si="14"/>
        <v>4.3900000000000006</v>
      </c>
      <c r="H85" s="173">
        <v>39.5</v>
      </c>
      <c r="I85" s="173">
        <v>57.09</v>
      </c>
      <c r="J85" s="202">
        <f t="shared" si="15"/>
        <v>17.590000000000003</v>
      </c>
      <c r="K85" s="173">
        <v>30.63</v>
      </c>
      <c r="L85" s="173">
        <v>41.14</v>
      </c>
      <c r="M85" s="202">
        <f t="shared" si="16"/>
        <v>10.510000000000002</v>
      </c>
      <c r="N85" s="214">
        <v>40</v>
      </c>
      <c r="O85" s="173">
        <v>47.73</v>
      </c>
      <c r="P85" s="202">
        <f t="shared" si="17"/>
        <v>7.7299999999999969</v>
      </c>
      <c r="Q85" s="173">
        <v>33.25</v>
      </c>
      <c r="R85" s="173">
        <v>46.95</v>
      </c>
      <c r="S85" s="202">
        <f t="shared" si="18"/>
        <v>13.700000000000003</v>
      </c>
      <c r="T85" s="202">
        <f t="shared" si="20"/>
        <v>37.326000000000001</v>
      </c>
      <c r="U85" s="201">
        <f t="shared" si="21"/>
        <v>48.11</v>
      </c>
      <c r="V85" s="205">
        <f t="shared" si="19"/>
        <v>10.783999999999999</v>
      </c>
      <c r="W85" s="206">
        <v>5</v>
      </c>
    </row>
    <row r="86" spans="1:23" ht="18.75">
      <c r="A86" s="181">
        <v>6</v>
      </c>
      <c r="B86" s="199">
        <v>94</v>
      </c>
      <c r="C86" s="207" t="s">
        <v>115</v>
      </c>
      <c r="D86" s="172">
        <v>8</v>
      </c>
      <c r="E86" s="173">
        <v>43.33</v>
      </c>
      <c r="F86" s="173">
        <v>51.5</v>
      </c>
      <c r="G86" s="173">
        <f t="shared" si="14"/>
        <v>8.1700000000000017</v>
      </c>
      <c r="H86" s="173">
        <v>43.11</v>
      </c>
      <c r="I86" s="173">
        <v>56</v>
      </c>
      <c r="J86" s="202">
        <f t="shared" si="15"/>
        <v>12.89</v>
      </c>
      <c r="K86" s="173">
        <v>26.67</v>
      </c>
      <c r="L86" s="173">
        <v>25.94</v>
      </c>
      <c r="M86" s="202">
        <f t="shared" si="16"/>
        <v>-0.73000000000000043</v>
      </c>
      <c r="N86" s="214">
        <v>46.67</v>
      </c>
      <c r="O86" s="173">
        <v>34.380000000000003</v>
      </c>
      <c r="P86" s="202">
        <f t="shared" si="17"/>
        <v>-12.29</v>
      </c>
      <c r="Q86" s="173">
        <v>38.83</v>
      </c>
      <c r="R86" s="173">
        <v>43.25</v>
      </c>
      <c r="S86" s="202">
        <f t="shared" si="18"/>
        <v>4.4200000000000017</v>
      </c>
      <c r="T86" s="202">
        <f t="shared" si="20"/>
        <v>39.722000000000001</v>
      </c>
      <c r="U86" s="201">
        <f t="shared" si="21"/>
        <v>42.213999999999999</v>
      </c>
      <c r="V86" s="205">
        <f t="shared" si="19"/>
        <v>2.4919999999999973</v>
      </c>
      <c r="W86" s="206">
        <v>3</v>
      </c>
    </row>
    <row r="87" spans="1:23" ht="18.75">
      <c r="A87" s="181">
        <v>4</v>
      </c>
      <c r="B87" s="199">
        <v>96</v>
      </c>
      <c r="C87" s="207" t="s">
        <v>116</v>
      </c>
      <c r="D87" s="172">
        <v>13</v>
      </c>
      <c r="E87" s="173">
        <v>47.08</v>
      </c>
      <c r="F87" s="173">
        <v>44.304615384615389</v>
      </c>
      <c r="G87" s="173">
        <f t="shared" si="14"/>
        <v>-2.7753846153846098</v>
      </c>
      <c r="H87" s="173">
        <v>38.46</v>
      </c>
      <c r="I87" s="173">
        <v>46.153846153846153</v>
      </c>
      <c r="J87" s="202">
        <f t="shared" si="15"/>
        <v>7.6938461538461524</v>
      </c>
      <c r="K87" s="173">
        <v>37.5</v>
      </c>
      <c r="L87" s="173">
        <v>32.307692307692307</v>
      </c>
      <c r="M87" s="202">
        <f t="shared" si="16"/>
        <v>-5.1923076923076934</v>
      </c>
      <c r="N87" s="214">
        <v>46.15</v>
      </c>
      <c r="O87" s="173">
        <v>35</v>
      </c>
      <c r="P87" s="202">
        <f t="shared" si="17"/>
        <v>-11.149999999999999</v>
      </c>
      <c r="Q87" s="173">
        <v>43.81</v>
      </c>
      <c r="R87" s="173">
        <v>39.503076923076918</v>
      </c>
      <c r="S87" s="202">
        <f t="shared" si="18"/>
        <v>-4.3069230769230842</v>
      </c>
      <c r="T87" s="202">
        <f t="shared" si="20"/>
        <v>42.6</v>
      </c>
      <c r="U87" s="201">
        <f t="shared" si="21"/>
        <v>39.45384615384615</v>
      </c>
      <c r="V87" s="205">
        <f t="shared" si="19"/>
        <v>-3.146153846153851</v>
      </c>
      <c r="W87" s="206">
        <v>0</v>
      </c>
    </row>
    <row r="88" spans="1:23" ht="18.75">
      <c r="A88" s="181">
        <v>2</v>
      </c>
      <c r="B88" s="199">
        <v>97</v>
      </c>
      <c r="C88" s="207" t="s">
        <v>117</v>
      </c>
      <c r="D88" s="172">
        <v>27</v>
      </c>
      <c r="E88" s="173">
        <v>54.05</v>
      </c>
      <c r="F88" s="173">
        <v>50.74</v>
      </c>
      <c r="G88" s="173">
        <f t="shared" si="14"/>
        <v>-3.3099999999999952</v>
      </c>
      <c r="H88" s="173">
        <v>45.15</v>
      </c>
      <c r="I88" s="173">
        <v>59.46</v>
      </c>
      <c r="J88" s="202">
        <f t="shared" si="15"/>
        <v>14.310000000000002</v>
      </c>
      <c r="K88" s="173">
        <v>42.24</v>
      </c>
      <c r="L88" s="173">
        <v>49.19</v>
      </c>
      <c r="M88" s="202">
        <f t="shared" si="16"/>
        <v>6.9499999999999957</v>
      </c>
      <c r="N88" s="214">
        <v>65.81</v>
      </c>
      <c r="O88" s="173">
        <v>56.56</v>
      </c>
      <c r="P88" s="202">
        <f t="shared" si="17"/>
        <v>-9.25</v>
      </c>
      <c r="Q88" s="173">
        <v>42.01</v>
      </c>
      <c r="R88" s="173">
        <v>50.81</v>
      </c>
      <c r="S88" s="202">
        <f t="shared" si="18"/>
        <v>8.8000000000000043</v>
      </c>
      <c r="T88" s="202">
        <f t="shared" si="20"/>
        <v>49.851999999999997</v>
      </c>
      <c r="U88" s="201">
        <f t="shared" si="21"/>
        <v>53.351999999999997</v>
      </c>
      <c r="V88" s="205">
        <f t="shared" si="19"/>
        <v>3.5</v>
      </c>
      <c r="W88" s="206">
        <v>3</v>
      </c>
    </row>
    <row r="89" spans="1:23" ht="18.75">
      <c r="A89" s="181">
        <v>6</v>
      </c>
      <c r="B89" s="199">
        <v>98</v>
      </c>
      <c r="C89" s="207" t="s">
        <v>135</v>
      </c>
      <c r="D89" s="172">
        <v>17</v>
      </c>
      <c r="E89" s="201">
        <v>47.99666666666667</v>
      </c>
      <c r="F89" s="173">
        <v>48.467058823529413</v>
      </c>
      <c r="G89" s="173">
        <f t="shared" si="14"/>
        <v>0.4703921568627436</v>
      </c>
      <c r="H89" s="201">
        <v>38.380000000000003</v>
      </c>
      <c r="I89" s="173">
        <v>58.702352941176471</v>
      </c>
      <c r="J89" s="202">
        <f t="shared" si="15"/>
        <v>20.322352941176469</v>
      </c>
      <c r="K89" s="201">
        <v>28.913333333333338</v>
      </c>
      <c r="L89" s="173">
        <v>36.032941176470587</v>
      </c>
      <c r="M89" s="202">
        <f t="shared" si="16"/>
        <v>7.1196078431372491</v>
      </c>
      <c r="N89" s="215">
        <v>36.616666666666667</v>
      </c>
      <c r="O89" s="173">
        <v>36.174117647058829</v>
      </c>
      <c r="P89" s="202">
        <f t="shared" si="17"/>
        <v>-0.44254901960783855</v>
      </c>
      <c r="Q89" s="201">
        <v>32.143333333333338</v>
      </c>
      <c r="R89" s="173">
        <v>43.79529411764706</v>
      </c>
      <c r="S89" s="202">
        <f t="shared" si="18"/>
        <v>11.651960784313722</v>
      </c>
      <c r="T89" s="202">
        <f t="shared" si="20"/>
        <v>36.81</v>
      </c>
      <c r="U89" s="201">
        <f t="shared" si="21"/>
        <v>44.634352941176473</v>
      </c>
      <c r="V89" s="205">
        <f t="shared" si="19"/>
        <v>7.8243529411764712</v>
      </c>
      <c r="W89" s="206">
        <v>4</v>
      </c>
    </row>
    <row r="90" spans="1:23" ht="18.75">
      <c r="A90" s="181">
        <v>2</v>
      </c>
      <c r="B90" s="199">
        <v>99</v>
      </c>
      <c r="C90" s="207" t="s">
        <v>119</v>
      </c>
      <c r="D90" s="172">
        <v>16</v>
      </c>
      <c r="E90" s="173">
        <v>45.04</v>
      </c>
      <c r="F90" s="173">
        <v>45.75</v>
      </c>
      <c r="G90" s="173">
        <f t="shared" si="14"/>
        <v>0.71000000000000085</v>
      </c>
      <c r="H90" s="173">
        <v>39.630000000000003</v>
      </c>
      <c r="I90" s="173">
        <v>58.25</v>
      </c>
      <c r="J90" s="202">
        <f t="shared" si="15"/>
        <v>18.619999999999997</v>
      </c>
      <c r="K90" s="173">
        <v>29.26</v>
      </c>
      <c r="L90" s="173">
        <v>36.880000000000003</v>
      </c>
      <c r="M90" s="202">
        <f t="shared" si="16"/>
        <v>7.620000000000001</v>
      </c>
      <c r="N90" s="214">
        <v>45</v>
      </c>
      <c r="O90" s="173">
        <v>44.06</v>
      </c>
      <c r="P90" s="202">
        <f t="shared" si="17"/>
        <v>-0.93999999999999773</v>
      </c>
      <c r="Q90" s="173">
        <v>41.17</v>
      </c>
      <c r="R90" s="173">
        <v>48.22</v>
      </c>
      <c r="S90" s="202">
        <f t="shared" si="18"/>
        <v>7.0499999999999972</v>
      </c>
      <c r="T90" s="202">
        <f t="shared" si="20"/>
        <v>40.020000000000003</v>
      </c>
      <c r="U90" s="201">
        <f t="shared" si="21"/>
        <v>46.631999999999998</v>
      </c>
      <c r="V90" s="205">
        <f t="shared" si="19"/>
        <v>6.6119999999999948</v>
      </c>
      <c r="W90" s="206">
        <v>4</v>
      </c>
    </row>
    <row r="91" spans="1:23" ht="18.75">
      <c r="A91" s="181">
        <v>5</v>
      </c>
      <c r="B91" s="207">
        <v>100</v>
      </c>
      <c r="C91" s="207" t="s">
        <v>120</v>
      </c>
      <c r="D91" s="172">
        <v>15</v>
      </c>
      <c r="E91" s="173">
        <v>50.53</v>
      </c>
      <c r="F91" s="173">
        <v>48.93</v>
      </c>
      <c r="G91" s="173">
        <f t="shared" si="14"/>
        <v>-1.6000000000000014</v>
      </c>
      <c r="H91" s="173">
        <v>42.53</v>
      </c>
      <c r="I91" s="173">
        <v>52.13</v>
      </c>
      <c r="J91" s="202">
        <f t="shared" si="15"/>
        <v>9.6000000000000014</v>
      </c>
      <c r="K91" s="173">
        <v>29.5</v>
      </c>
      <c r="L91" s="173">
        <v>31.5</v>
      </c>
      <c r="M91" s="202">
        <f t="shared" si="16"/>
        <v>2</v>
      </c>
      <c r="N91" s="214">
        <v>40</v>
      </c>
      <c r="O91" s="173">
        <v>38.33</v>
      </c>
      <c r="P91" s="202">
        <f t="shared" si="17"/>
        <v>-1.6700000000000017</v>
      </c>
      <c r="Q91" s="173">
        <v>34.799999999999997</v>
      </c>
      <c r="R91" s="173">
        <v>41.63</v>
      </c>
      <c r="S91" s="202">
        <f t="shared" si="18"/>
        <v>6.8300000000000054</v>
      </c>
      <c r="T91" s="202">
        <f t="shared" si="20"/>
        <v>39.472000000000001</v>
      </c>
      <c r="U91" s="201">
        <f t="shared" si="21"/>
        <v>42.503999999999998</v>
      </c>
      <c r="V91" s="205">
        <f t="shared" si="19"/>
        <v>3.0319999999999965</v>
      </c>
      <c r="W91" s="206">
        <v>3</v>
      </c>
    </row>
  </sheetData>
  <mergeCells count="16">
    <mergeCell ref="U4:U5"/>
    <mergeCell ref="V4:V5"/>
    <mergeCell ref="W4:W5"/>
    <mergeCell ref="N4:P4"/>
    <mergeCell ref="Q4:S4"/>
    <mergeCell ref="T4:T5"/>
    <mergeCell ref="A1:S1"/>
    <mergeCell ref="A2:S2"/>
    <mergeCell ref="A3:B3"/>
    <mergeCell ref="A4:A5"/>
    <mergeCell ref="B4:B5"/>
    <mergeCell ref="C4:C5"/>
    <mergeCell ref="D4:D5"/>
    <mergeCell ref="E4:G4"/>
    <mergeCell ref="H4:J4"/>
    <mergeCell ref="K4:M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F91"/>
  <sheetViews>
    <sheetView zoomScale="130" zoomScaleNormal="130" workbookViewId="0">
      <selection activeCell="C7" sqref="C7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4.25" bestFit="1" customWidth="1"/>
    <col min="22" max="22" width="4.625" bestFit="1" customWidth="1"/>
    <col min="23" max="24" width="4.25" bestFit="1" customWidth="1"/>
    <col min="25" max="25" width="4.625" bestFit="1" customWidth="1"/>
    <col min="26" max="27" width="4.25" bestFit="1" customWidth="1"/>
    <col min="28" max="28" width="4.625" bestFit="1" customWidth="1"/>
    <col min="29" max="30" width="5" bestFit="1" customWidth="1"/>
    <col min="31" max="31" width="4.625" bestFit="1" customWidth="1"/>
    <col min="32" max="32" width="2.875" bestFit="1" customWidth="1"/>
  </cols>
  <sheetData>
    <row r="1" spans="1:3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187"/>
      <c r="AC1" s="187"/>
      <c r="AD1" s="190"/>
      <c r="AE1" s="190"/>
      <c r="AF1" s="191"/>
    </row>
    <row r="2" spans="1:3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187"/>
      <c r="AC2" s="187"/>
      <c r="AD2" s="190"/>
      <c r="AE2" s="190"/>
      <c r="AF2" s="191"/>
    </row>
    <row r="3" spans="1:32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2"/>
      <c r="V3" s="177"/>
      <c r="W3" s="177"/>
      <c r="X3" s="177"/>
      <c r="Y3" s="177"/>
      <c r="Z3" s="177"/>
      <c r="AA3" s="177"/>
      <c r="AB3" s="177"/>
      <c r="AC3" s="177"/>
      <c r="AD3" s="190"/>
      <c r="AE3" s="190"/>
      <c r="AF3" s="191"/>
    </row>
    <row r="4" spans="1:32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2" t="s">
        <v>11</v>
      </c>
      <c r="U4" s="292"/>
      <c r="V4" s="292"/>
      <c r="W4" s="291" t="s">
        <v>12</v>
      </c>
      <c r="X4" s="292"/>
      <c r="Y4" s="293"/>
      <c r="Z4" s="291" t="s">
        <v>13</v>
      </c>
      <c r="AA4" s="292"/>
      <c r="AB4" s="293"/>
      <c r="AC4" s="294" t="s">
        <v>131</v>
      </c>
      <c r="AD4" s="294" t="s">
        <v>200</v>
      </c>
      <c r="AE4" s="296" t="s">
        <v>196</v>
      </c>
      <c r="AF4" s="283" t="s">
        <v>145</v>
      </c>
    </row>
    <row r="5" spans="1:32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194" t="s">
        <v>129</v>
      </c>
      <c r="U5" s="195" t="s">
        <v>199</v>
      </c>
      <c r="V5" s="197" t="s">
        <v>144</v>
      </c>
      <c r="W5" s="194" t="s">
        <v>129</v>
      </c>
      <c r="X5" s="195" t="s">
        <v>199</v>
      </c>
      <c r="Y5" s="197" t="s">
        <v>144</v>
      </c>
      <c r="Z5" s="194" t="s">
        <v>129</v>
      </c>
      <c r="AA5" s="195" t="s">
        <v>199</v>
      </c>
      <c r="AB5" s="197" t="s">
        <v>144</v>
      </c>
      <c r="AC5" s="295"/>
      <c r="AD5" s="295"/>
      <c r="AE5" s="297"/>
      <c r="AF5" s="284"/>
    </row>
    <row r="6" spans="1:32" ht="18.75">
      <c r="A6" s="198">
        <v>6</v>
      </c>
      <c r="B6" s="199">
        <v>74</v>
      </c>
      <c r="C6" s="199" t="s">
        <v>94</v>
      </c>
      <c r="D6" s="200">
        <v>6</v>
      </c>
      <c r="E6" s="173">
        <v>40</v>
      </c>
      <c r="F6" s="173">
        <v>58.67</v>
      </c>
      <c r="G6" s="173">
        <f t="shared" ref="G6:G37" si="0">F6-E6</f>
        <v>18.670000000000002</v>
      </c>
      <c r="H6" s="173">
        <v>33.6</v>
      </c>
      <c r="I6" s="173">
        <v>55.67</v>
      </c>
      <c r="J6" s="202">
        <f t="shared" ref="J6:J37" si="1">I6-H6</f>
        <v>22.07</v>
      </c>
      <c r="K6" s="173">
        <v>28</v>
      </c>
      <c r="L6" s="173">
        <v>47.5</v>
      </c>
      <c r="M6" s="202">
        <f t="shared" ref="M6:M37" si="2">L6-K6</f>
        <v>19.5</v>
      </c>
      <c r="N6" s="214">
        <v>52</v>
      </c>
      <c r="O6" s="173">
        <v>63.33</v>
      </c>
      <c r="P6" s="202">
        <f t="shared" ref="P6:P37" si="3">O6-N6</f>
        <v>11.329999999999998</v>
      </c>
      <c r="Q6" s="173">
        <v>28.4</v>
      </c>
      <c r="R6" s="173">
        <v>54.58</v>
      </c>
      <c r="S6" s="202">
        <f t="shared" ref="S6:S37" si="4">R6-Q6</f>
        <v>26.18</v>
      </c>
      <c r="T6" s="203">
        <v>64</v>
      </c>
      <c r="U6" s="173">
        <v>55.33</v>
      </c>
      <c r="V6" s="202">
        <f t="shared" ref="V6:V37" si="5">U6-T6</f>
        <v>-8.6700000000000017</v>
      </c>
      <c r="W6" s="173">
        <v>46</v>
      </c>
      <c r="X6" s="173">
        <v>50</v>
      </c>
      <c r="Y6" s="202">
        <f t="shared" ref="Y6:Y37" si="6">X6-W6</f>
        <v>4</v>
      </c>
      <c r="Z6" s="173">
        <v>48.8</v>
      </c>
      <c r="AA6" s="173">
        <v>62.67</v>
      </c>
      <c r="AB6" s="202">
        <f t="shared" ref="AB6:AB37" si="7">AA6-Z6</f>
        <v>13.870000000000005</v>
      </c>
      <c r="AC6" s="202">
        <f t="shared" ref="AC6:AC37" si="8">(E6+H6+K6+N6+Q6+T6+W6+Z6)/8</f>
        <v>42.6</v>
      </c>
      <c r="AD6" s="201">
        <f t="shared" ref="AD6:AD37" si="9">(F6+I6+L6+O6+R6+U6+X6+AA6)/8</f>
        <v>55.96875</v>
      </c>
      <c r="AE6" s="205">
        <f t="shared" ref="AE6:AE37" si="10">AD6-AC6</f>
        <v>13.368749999999999</v>
      </c>
      <c r="AF6" s="206">
        <v>7</v>
      </c>
    </row>
    <row r="7" spans="1:32" ht="18.75">
      <c r="A7" s="181">
        <v>4</v>
      </c>
      <c r="B7" s="199">
        <v>84</v>
      </c>
      <c r="C7" s="207" t="s">
        <v>105</v>
      </c>
      <c r="D7" s="172">
        <v>4</v>
      </c>
      <c r="E7" s="173">
        <v>35.83</v>
      </c>
      <c r="F7" s="173">
        <v>55</v>
      </c>
      <c r="G7" s="173">
        <f t="shared" si="0"/>
        <v>19.170000000000002</v>
      </c>
      <c r="H7" s="173">
        <v>37.17</v>
      </c>
      <c r="I7" s="173">
        <v>56</v>
      </c>
      <c r="J7" s="202">
        <f t="shared" si="1"/>
        <v>18.829999999999998</v>
      </c>
      <c r="K7" s="173">
        <v>27.29</v>
      </c>
      <c r="L7" s="173">
        <v>28.13</v>
      </c>
      <c r="M7" s="202">
        <f t="shared" si="2"/>
        <v>0.83999999999999986</v>
      </c>
      <c r="N7" s="214">
        <v>27.08</v>
      </c>
      <c r="O7" s="173">
        <v>40</v>
      </c>
      <c r="P7" s="202">
        <f t="shared" si="3"/>
        <v>12.920000000000002</v>
      </c>
      <c r="Q7" s="173">
        <v>31</v>
      </c>
      <c r="R7" s="173">
        <v>48.63</v>
      </c>
      <c r="S7" s="202">
        <f t="shared" si="4"/>
        <v>17.630000000000003</v>
      </c>
      <c r="T7" s="203">
        <v>55</v>
      </c>
      <c r="U7" s="173">
        <v>59</v>
      </c>
      <c r="V7" s="202">
        <f t="shared" si="5"/>
        <v>4</v>
      </c>
      <c r="W7" s="173">
        <v>40</v>
      </c>
      <c r="X7" s="173">
        <v>50</v>
      </c>
      <c r="Y7" s="202">
        <f t="shared" si="6"/>
        <v>10</v>
      </c>
      <c r="Z7" s="173">
        <v>37.33</v>
      </c>
      <c r="AA7" s="173">
        <v>60</v>
      </c>
      <c r="AB7" s="202">
        <f t="shared" si="7"/>
        <v>22.67</v>
      </c>
      <c r="AC7" s="202">
        <f t="shared" si="8"/>
        <v>36.337499999999999</v>
      </c>
      <c r="AD7" s="201">
        <f t="shared" si="9"/>
        <v>49.594999999999999</v>
      </c>
      <c r="AE7" s="205">
        <f t="shared" si="10"/>
        <v>13.2575</v>
      </c>
      <c r="AF7" s="206">
        <v>8</v>
      </c>
    </row>
    <row r="8" spans="1:32" ht="18.75">
      <c r="A8" s="181">
        <v>6</v>
      </c>
      <c r="B8" s="207">
        <v>64</v>
      </c>
      <c r="C8" s="207" t="s">
        <v>84</v>
      </c>
      <c r="D8" s="172">
        <v>3</v>
      </c>
      <c r="E8" s="173">
        <v>47.67</v>
      </c>
      <c r="F8" s="173">
        <v>52</v>
      </c>
      <c r="G8" s="173">
        <f t="shared" si="0"/>
        <v>4.3299999999999983</v>
      </c>
      <c r="H8" s="173">
        <v>40</v>
      </c>
      <c r="I8" s="173">
        <v>64.67</v>
      </c>
      <c r="J8" s="202">
        <f t="shared" si="1"/>
        <v>24.67</v>
      </c>
      <c r="K8" s="173">
        <v>30.83</v>
      </c>
      <c r="L8" s="173">
        <v>44.17</v>
      </c>
      <c r="M8" s="202">
        <f t="shared" si="2"/>
        <v>13.340000000000003</v>
      </c>
      <c r="N8" s="214">
        <v>40.83</v>
      </c>
      <c r="O8" s="173">
        <v>58.33</v>
      </c>
      <c r="P8" s="202">
        <f t="shared" si="3"/>
        <v>17.5</v>
      </c>
      <c r="Q8" s="173">
        <v>36.17</v>
      </c>
      <c r="R8" s="173">
        <v>58.83</v>
      </c>
      <c r="S8" s="202">
        <f t="shared" si="4"/>
        <v>22.659999999999997</v>
      </c>
      <c r="T8" s="203">
        <v>64.67</v>
      </c>
      <c r="U8" s="173">
        <v>69.33</v>
      </c>
      <c r="V8" s="202">
        <f t="shared" si="5"/>
        <v>4.6599999999999966</v>
      </c>
      <c r="W8" s="173">
        <v>55</v>
      </c>
      <c r="X8" s="173">
        <v>51.67</v>
      </c>
      <c r="Y8" s="202">
        <f t="shared" si="6"/>
        <v>-3.3299999999999983</v>
      </c>
      <c r="Z8" s="173">
        <v>53.33</v>
      </c>
      <c r="AA8" s="173">
        <v>54.67</v>
      </c>
      <c r="AB8" s="202">
        <f t="shared" si="7"/>
        <v>1.3400000000000034</v>
      </c>
      <c r="AC8" s="202">
        <f t="shared" si="8"/>
        <v>46.0625</v>
      </c>
      <c r="AD8" s="201">
        <f t="shared" si="9"/>
        <v>56.708750000000002</v>
      </c>
      <c r="AE8" s="205">
        <f t="shared" si="10"/>
        <v>10.646250000000002</v>
      </c>
      <c r="AF8" s="206">
        <v>7</v>
      </c>
    </row>
    <row r="9" spans="1:32" ht="18.75">
      <c r="A9" s="181">
        <v>3</v>
      </c>
      <c r="B9" s="199">
        <v>6</v>
      </c>
      <c r="C9" s="207" t="s">
        <v>20</v>
      </c>
      <c r="D9" s="172">
        <v>22</v>
      </c>
      <c r="E9" s="173">
        <v>42.52</v>
      </c>
      <c r="F9" s="173">
        <v>51.45</v>
      </c>
      <c r="G9" s="173">
        <f t="shared" si="0"/>
        <v>8.93</v>
      </c>
      <c r="H9" s="173">
        <v>34.96</v>
      </c>
      <c r="I9" s="173">
        <v>55.82</v>
      </c>
      <c r="J9" s="202">
        <f t="shared" si="1"/>
        <v>20.86</v>
      </c>
      <c r="K9" s="173">
        <v>33.590000000000003</v>
      </c>
      <c r="L9" s="173">
        <v>43.18</v>
      </c>
      <c r="M9" s="202">
        <f t="shared" si="2"/>
        <v>9.5899999999999963</v>
      </c>
      <c r="N9" s="214">
        <v>36.74</v>
      </c>
      <c r="O9" s="173">
        <v>34.32</v>
      </c>
      <c r="P9" s="202">
        <f t="shared" si="3"/>
        <v>-2.4200000000000017</v>
      </c>
      <c r="Q9" s="173">
        <v>34.299999999999997</v>
      </c>
      <c r="R9" s="173">
        <v>46.3</v>
      </c>
      <c r="S9" s="202">
        <f t="shared" si="4"/>
        <v>12</v>
      </c>
      <c r="T9" s="203">
        <v>56.7</v>
      </c>
      <c r="U9" s="173">
        <v>55.64</v>
      </c>
      <c r="V9" s="202">
        <f t="shared" si="5"/>
        <v>-1.0600000000000023</v>
      </c>
      <c r="W9" s="173">
        <v>44.78</v>
      </c>
      <c r="X9" s="173">
        <v>52.05</v>
      </c>
      <c r="Y9" s="202">
        <f t="shared" si="6"/>
        <v>7.269999999999996</v>
      </c>
      <c r="Z9" s="173">
        <v>47.13</v>
      </c>
      <c r="AA9" s="173">
        <v>63.82</v>
      </c>
      <c r="AB9" s="202">
        <f t="shared" si="7"/>
        <v>16.689999999999998</v>
      </c>
      <c r="AC9" s="202">
        <f t="shared" si="8"/>
        <v>41.34</v>
      </c>
      <c r="AD9" s="201">
        <f t="shared" si="9"/>
        <v>50.322499999999998</v>
      </c>
      <c r="AE9" s="205">
        <f t="shared" si="10"/>
        <v>8.9824999999999946</v>
      </c>
      <c r="AF9" s="206">
        <v>6</v>
      </c>
    </row>
    <row r="10" spans="1:32" ht="18.75">
      <c r="A10" s="181">
        <v>5</v>
      </c>
      <c r="B10" s="199">
        <v>43</v>
      </c>
      <c r="C10" s="207" t="s">
        <v>62</v>
      </c>
      <c r="D10" s="172">
        <v>12</v>
      </c>
      <c r="E10" s="173">
        <v>38.799999999999997</v>
      </c>
      <c r="F10" s="173">
        <v>46.5</v>
      </c>
      <c r="G10" s="173">
        <f t="shared" si="0"/>
        <v>7.7000000000000028</v>
      </c>
      <c r="H10" s="173">
        <v>30.8</v>
      </c>
      <c r="I10" s="173">
        <v>49</v>
      </c>
      <c r="J10" s="202">
        <f t="shared" si="1"/>
        <v>18.2</v>
      </c>
      <c r="K10" s="173">
        <v>29</v>
      </c>
      <c r="L10" s="173">
        <v>32.29</v>
      </c>
      <c r="M10" s="202">
        <f t="shared" si="2"/>
        <v>3.2899999999999991</v>
      </c>
      <c r="N10" s="214">
        <v>31</v>
      </c>
      <c r="O10" s="173">
        <v>32.5</v>
      </c>
      <c r="P10" s="202">
        <f t="shared" si="3"/>
        <v>1.5</v>
      </c>
      <c r="Q10" s="173">
        <v>31.1</v>
      </c>
      <c r="R10" s="173">
        <v>43.29</v>
      </c>
      <c r="S10" s="202">
        <f t="shared" si="4"/>
        <v>12.189999999999998</v>
      </c>
      <c r="T10" s="203">
        <v>49.6</v>
      </c>
      <c r="U10" s="173">
        <v>54.33</v>
      </c>
      <c r="V10" s="202">
        <f t="shared" si="5"/>
        <v>4.7299999999999969</v>
      </c>
      <c r="W10" s="173">
        <v>40</v>
      </c>
      <c r="X10" s="173">
        <v>49.17</v>
      </c>
      <c r="Y10" s="202">
        <f t="shared" si="6"/>
        <v>9.1700000000000017</v>
      </c>
      <c r="Z10" s="173">
        <v>41.6</v>
      </c>
      <c r="AA10" s="173">
        <v>56.33</v>
      </c>
      <c r="AB10" s="202">
        <f t="shared" si="7"/>
        <v>14.729999999999997</v>
      </c>
      <c r="AC10" s="202">
        <f t="shared" si="8"/>
        <v>36.487499999999997</v>
      </c>
      <c r="AD10" s="201">
        <f t="shared" si="9"/>
        <v>45.426249999999996</v>
      </c>
      <c r="AE10" s="205">
        <f t="shared" si="10"/>
        <v>8.9387499999999989</v>
      </c>
      <c r="AF10" s="206">
        <v>8</v>
      </c>
    </row>
    <row r="11" spans="1:32" ht="18.75">
      <c r="A11" s="181">
        <v>1</v>
      </c>
      <c r="B11" s="199">
        <v>93</v>
      </c>
      <c r="C11" s="207" t="s">
        <v>114</v>
      </c>
      <c r="D11" s="172">
        <v>11</v>
      </c>
      <c r="E11" s="173">
        <v>43.25</v>
      </c>
      <c r="F11" s="173">
        <v>47.64</v>
      </c>
      <c r="G11" s="173">
        <f t="shared" si="0"/>
        <v>4.3900000000000006</v>
      </c>
      <c r="H11" s="173">
        <v>39.5</v>
      </c>
      <c r="I11" s="173">
        <v>57.09</v>
      </c>
      <c r="J11" s="202">
        <f t="shared" si="1"/>
        <v>17.590000000000003</v>
      </c>
      <c r="K11" s="173">
        <v>30.63</v>
      </c>
      <c r="L11" s="173">
        <v>41.14</v>
      </c>
      <c r="M11" s="202">
        <f t="shared" si="2"/>
        <v>10.510000000000002</v>
      </c>
      <c r="N11" s="214">
        <v>40</v>
      </c>
      <c r="O11" s="173">
        <v>47.73</v>
      </c>
      <c r="P11" s="202">
        <f t="shared" si="3"/>
        <v>7.7299999999999969</v>
      </c>
      <c r="Q11" s="173">
        <v>33.25</v>
      </c>
      <c r="R11" s="173">
        <v>46.95</v>
      </c>
      <c r="S11" s="202">
        <f t="shared" si="4"/>
        <v>13.700000000000003</v>
      </c>
      <c r="T11" s="203">
        <v>59</v>
      </c>
      <c r="U11" s="173">
        <v>60.36</v>
      </c>
      <c r="V11" s="202">
        <f t="shared" si="5"/>
        <v>1.3599999999999994</v>
      </c>
      <c r="W11" s="173">
        <v>46.88</v>
      </c>
      <c r="X11" s="173">
        <v>48.64</v>
      </c>
      <c r="Y11" s="202">
        <f t="shared" si="6"/>
        <v>1.759999999999998</v>
      </c>
      <c r="Z11" s="173">
        <v>52.5</v>
      </c>
      <c r="AA11" s="173">
        <v>66.180000000000007</v>
      </c>
      <c r="AB11" s="202">
        <f t="shared" si="7"/>
        <v>13.680000000000007</v>
      </c>
      <c r="AC11" s="202">
        <f t="shared" si="8"/>
        <v>43.126249999999999</v>
      </c>
      <c r="AD11" s="201">
        <f t="shared" si="9"/>
        <v>51.966250000000002</v>
      </c>
      <c r="AE11" s="205">
        <f t="shared" si="10"/>
        <v>8.8400000000000034</v>
      </c>
      <c r="AF11" s="206">
        <v>8</v>
      </c>
    </row>
    <row r="12" spans="1:32" ht="18.75">
      <c r="A12" s="181">
        <v>4</v>
      </c>
      <c r="B12" s="199">
        <v>34</v>
      </c>
      <c r="C12" s="207" t="s">
        <v>52</v>
      </c>
      <c r="D12" s="172">
        <v>4</v>
      </c>
      <c r="E12" s="173">
        <v>38.799999999999997</v>
      </c>
      <c r="F12" s="173">
        <v>51</v>
      </c>
      <c r="G12" s="173">
        <f t="shared" si="0"/>
        <v>12.200000000000003</v>
      </c>
      <c r="H12" s="173">
        <v>32.799999999999997</v>
      </c>
      <c r="I12" s="173">
        <v>53</v>
      </c>
      <c r="J12" s="202">
        <f t="shared" si="1"/>
        <v>20.200000000000003</v>
      </c>
      <c r="K12" s="173">
        <v>38</v>
      </c>
      <c r="L12" s="173">
        <v>34.380000000000003</v>
      </c>
      <c r="M12" s="202">
        <f t="shared" si="2"/>
        <v>-3.6199999999999974</v>
      </c>
      <c r="N12" s="214">
        <v>38</v>
      </c>
      <c r="O12" s="173">
        <v>43.75</v>
      </c>
      <c r="P12" s="202">
        <f t="shared" si="3"/>
        <v>5.75</v>
      </c>
      <c r="Q12" s="173">
        <v>36.799999999999997</v>
      </c>
      <c r="R12" s="173">
        <v>56</v>
      </c>
      <c r="S12" s="202">
        <f t="shared" si="4"/>
        <v>19.200000000000003</v>
      </c>
      <c r="T12" s="203">
        <v>63.2</v>
      </c>
      <c r="U12" s="173">
        <v>52</v>
      </c>
      <c r="V12" s="202">
        <f t="shared" si="5"/>
        <v>-11.200000000000003</v>
      </c>
      <c r="W12" s="173">
        <v>40</v>
      </c>
      <c r="X12" s="173">
        <v>42.5</v>
      </c>
      <c r="Y12" s="202">
        <f t="shared" si="6"/>
        <v>2.5</v>
      </c>
      <c r="Z12" s="173">
        <v>47.2</v>
      </c>
      <c r="AA12" s="173">
        <v>65</v>
      </c>
      <c r="AB12" s="202">
        <f t="shared" si="7"/>
        <v>17.799999999999997</v>
      </c>
      <c r="AC12" s="202">
        <f t="shared" si="8"/>
        <v>41.849999999999994</v>
      </c>
      <c r="AD12" s="201">
        <f t="shared" si="9"/>
        <v>49.703749999999999</v>
      </c>
      <c r="AE12" s="205">
        <f t="shared" si="10"/>
        <v>7.8537500000000051</v>
      </c>
      <c r="AF12" s="206">
        <v>6</v>
      </c>
    </row>
    <row r="13" spans="1:32" ht="18.75">
      <c r="A13" s="181">
        <v>2</v>
      </c>
      <c r="B13" s="199">
        <v>62</v>
      </c>
      <c r="C13" s="207" t="s">
        <v>82</v>
      </c>
      <c r="D13" s="172">
        <v>14</v>
      </c>
      <c r="E13" s="173">
        <v>42.57</v>
      </c>
      <c r="F13" s="173">
        <v>53.29</v>
      </c>
      <c r="G13" s="173">
        <f t="shared" si="0"/>
        <v>10.719999999999999</v>
      </c>
      <c r="H13" s="173">
        <v>35.43</v>
      </c>
      <c r="I13" s="173">
        <v>55.71</v>
      </c>
      <c r="J13" s="202">
        <f t="shared" si="1"/>
        <v>20.28</v>
      </c>
      <c r="K13" s="173">
        <v>26.79</v>
      </c>
      <c r="L13" s="173">
        <v>38.75</v>
      </c>
      <c r="M13" s="202">
        <f t="shared" si="2"/>
        <v>11.96</v>
      </c>
      <c r="N13" s="214">
        <v>31.07</v>
      </c>
      <c r="O13" s="173">
        <v>31.43</v>
      </c>
      <c r="P13" s="202">
        <f t="shared" si="3"/>
        <v>0.35999999999999943</v>
      </c>
      <c r="Q13" s="173">
        <v>32.29</v>
      </c>
      <c r="R13" s="173">
        <v>44.71</v>
      </c>
      <c r="S13" s="202">
        <f t="shared" si="4"/>
        <v>12.420000000000002</v>
      </c>
      <c r="T13" s="203">
        <v>66.86</v>
      </c>
      <c r="U13" s="173">
        <v>57.71</v>
      </c>
      <c r="V13" s="202">
        <f t="shared" si="5"/>
        <v>-9.1499999999999986</v>
      </c>
      <c r="W13" s="173">
        <v>46.07</v>
      </c>
      <c r="X13" s="173">
        <v>51.07</v>
      </c>
      <c r="Y13" s="202">
        <f t="shared" si="6"/>
        <v>5</v>
      </c>
      <c r="Z13" s="173">
        <v>51.43</v>
      </c>
      <c r="AA13" s="173">
        <v>61.71</v>
      </c>
      <c r="AB13" s="173">
        <f t="shared" si="7"/>
        <v>10.280000000000001</v>
      </c>
      <c r="AC13" s="202">
        <f t="shared" si="8"/>
        <v>41.563749999999999</v>
      </c>
      <c r="AD13" s="201">
        <f t="shared" si="9"/>
        <v>49.297499999999999</v>
      </c>
      <c r="AE13" s="205">
        <f t="shared" si="10"/>
        <v>7.7337500000000006</v>
      </c>
      <c r="AF13" s="206">
        <v>7</v>
      </c>
    </row>
    <row r="14" spans="1:32" ht="18.75">
      <c r="A14" s="181">
        <v>3</v>
      </c>
      <c r="B14" s="199">
        <v>16</v>
      </c>
      <c r="C14" s="207" t="s">
        <v>30</v>
      </c>
      <c r="D14" s="172">
        <v>14</v>
      </c>
      <c r="E14" s="173">
        <v>37.5</v>
      </c>
      <c r="F14" s="173">
        <v>42.86</v>
      </c>
      <c r="G14" s="173">
        <f t="shared" si="0"/>
        <v>5.3599999999999994</v>
      </c>
      <c r="H14" s="173">
        <v>27.6</v>
      </c>
      <c r="I14" s="173">
        <v>50</v>
      </c>
      <c r="J14" s="202">
        <f t="shared" si="1"/>
        <v>22.4</v>
      </c>
      <c r="K14" s="173">
        <v>27.13</v>
      </c>
      <c r="L14" s="173">
        <v>26.43</v>
      </c>
      <c r="M14" s="202">
        <f t="shared" si="2"/>
        <v>-0.69999999999999929</v>
      </c>
      <c r="N14" s="214">
        <v>26.75</v>
      </c>
      <c r="O14" s="173">
        <v>31.79</v>
      </c>
      <c r="P14" s="202">
        <f t="shared" si="3"/>
        <v>5.0399999999999991</v>
      </c>
      <c r="Q14" s="173">
        <v>26.95</v>
      </c>
      <c r="R14" s="173">
        <v>36.39</v>
      </c>
      <c r="S14" s="202">
        <f t="shared" si="4"/>
        <v>9.4400000000000013</v>
      </c>
      <c r="T14" s="203">
        <v>51.2</v>
      </c>
      <c r="U14" s="173">
        <v>49.71</v>
      </c>
      <c r="V14" s="202">
        <f t="shared" si="5"/>
        <v>-1.490000000000002</v>
      </c>
      <c r="W14" s="173">
        <v>42.25</v>
      </c>
      <c r="X14" s="173">
        <v>48.93</v>
      </c>
      <c r="Y14" s="202">
        <f t="shared" si="6"/>
        <v>6.68</v>
      </c>
      <c r="Z14" s="173">
        <v>43</v>
      </c>
      <c r="AA14" s="173">
        <v>57.71</v>
      </c>
      <c r="AB14" s="202">
        <f t="shared" si="7"/>
        <v>14.71</v>
      </c>
      <c r="AC14" s="202">
        <f t="shared" si="8"/>
        <v>35.297499999999999</v>
      </c>
      <c r="AD14" s="201">
        <f t="shared" si="9"/>
        <v>42.977499999999992</v>
      </c>
      <c r="AE14" s="205">
        <f t="shared" si="10"/>
        <v>7.6799999999999926</v>
      </c>
      <c r="AF14" s="206">
        <v>6</v>
      </c>
    </row>
    <row r="15" spans="1:32" ht="18.75">
      <c r="A15" s="181">
        <v>5</v>
      </c>
      <c r="B15" s="207">
        <v>91</v>
      </c>
      <c r="C15" s="207" t="s">
        <v>112</v>
      </c>
      <c r="D15" s="172">
        <v>19</v>
      </c>
      <c r="E15" s="173">
        <v>43.73</v>
      </c>
      <c r="F15" s="173">
        <v>48.84</v>
      </c>
      <c r="G15" s="173">
        <f t="shared" si="0"/>
        <v>5.1100000000000065</v>
      </c>
      <c r="H15" s="173">
        <v>37.869999999999997</v>
      </c>
      <c r="I15" s="173">
        <v>53.37</v>
      </c>
      <c r="J15" s="202">
        <f t="shared" si="1"/>
        <v>15.5</v>
      </c>
      <c r="K15" s="173">
        <v>30.33</v>
      </c>
      <c r="L15" s="173">
        <v>45.26</v>
      </c>
      <c r="M15" s="202">
        <f t="shared" si="2"/>
        <v>14.93</v>
      </c>
      <c r="N15" s="214">
        <v>40</v>
      </c>
      <c r="O15" s="173">
        <v>49.74</v>
      </c>
      <c r="P15" s="202">
        <f t="shared" si="3"/>
        <v>9.740000000000002</v>
      </c>
      <c r="Q15" s="173">
        <v>31</v>
      </c>
      <c r="R15" s="173">
        <v>45.16</v>
      </c>
      <c r="S15" s="202">
        <f t="shared" si="4"/>
        <v>14.159999999999997</v>
      </c>
      <c r="T15" s="203">
        <v>62.13</v>
      </c>
      <c r="U15" s="173">
        <v>54.11</v>
      </c>
      <c r="V15" s="202">
        <f t="shared" si="5"/>
        <v>-8.0200000000000031</v>
      </c>
      <c r="W15" s="173">
        <v>49.33</v>
      </c>
      <c r="X15" s="173">
        <v>48.42</v>
      </c>
      <c r="Y15" s="202">
        <f t="shared" si="6"/>
        <v>-0.90999999999999659</v>
      </c>
      <c r="Z15" s="173">
        <v>52.27</v>
      </c>
      <c r="AA15" s="173">
        <v>57.68</v>
      </c>
      <c r="AB15" s="202">
        <f t="shared" si="7"/>
        <v>5.4099999999999966</v>
      </c>
      <c r="AC15" s="202">
        <f t="shared" si="8"/>
        <v>43.332499999999996</v>
      </c>
      <c r="AD15" s="201">
        <f t="shared" si="9"/>
        <v>50.322500000000005</v>
      </c>
      <c r="AE15" s="205">
        <f t="shared" si="10"/>
        <v>6.9900000000000091</v>
      </c>
      <c r="AF15" s="206">
        <v>6</v>
      </c>
    </row>
    <row r="16" spans="1:32" ht="18.75">
      <c r="A16" s="181">
        <v>1</v>
      </c>
      <c r="B16" s="199">
        <v>25</v>
      </c>
      <c r="C16" s="207" t="s">
        <v>39</v>
      </c>
      <c r="D16" s="172">
        <v>6</v>
      </c>
      <c r="E16" s="173">
        <v>45.8</v>
      </c>
      <c r="F16" s="173">
        <v>44</v>
      </c>
      <c r="G16" s="173">
        <f t="shared" si="0"/>
        <v>-1.7999999999999972</v>
      </c>
      <c r="H16" s="173">
        <v>38.4</v>
      </c>
      <c r="I16" s="173">
        <v>59.33</v>
      </c>
      <c r="J16" s="202">
        <f t="shared" si="1"/>
        <v>20.93</v>
      </c>
      <c r="K16" s="173">
        <v>34</v>
      </c>
      <c r="L16" s="173">
        <v>36.25</v>
      </c>
      <c r="M16" s="202">
        <f t="shared" si="2"/>
        <v>2.25</v>
      </c>
      <c r="N16" s="214">
        <v>38</v>
      </c>
      <c r="O16" s="173">
        <v>43.33</v>
      </c>
      <c r="P16" s="202">
        <f t="shared" si="3"/>
        <v>5.3299999999999983</v>
      </c>
      <c r="Q16" s="173">
        <v>43.45</v>
      </c>
      <c r="R16" s="173">
        <v>51.92</v>
      </c>
      <c r="S16" s="202">
        <f t="shared" si="4"/>
        <v>8.4699999999999989</v>
      </c>
      <c r="T16" s="203">
        <v>64</v>
      </c>
      <c r="U16" s="173">
        <v>62.67</v>
      </c>
      <c r="V16" s="202">
        <f t="shared" si="5"/>
        <v>-1.3299999999999983</v>
      </c>
      <c r="W16" s="173">
        <v>43.5</v>
      </c>
      <c r="X16" s="173">
        <v>54.17</v>
      </c>
      <c r="Y16" s="202">
        <f t="shared" si="6"/>
        <v>10.670000000000002</v>
      </c>
      <c r="Z16" s="173">
        <v>58.4</v>
      </c>
      <c r="AA16" s="173">
        <v>65.33</v>
      </c>
      <c r="AB16" s="202">
        <f t="shared" si="7"/>
        <v>6.93</v>
      </c>
      <c r="AC16" s="202">
        <f t="shared" si="8"/>
        <v>45.693749999999994</v>
      </c>
      <c r="AD16" s="201">
        <f t="shared" si="9"/>
        <v>52.125</v>
      </c>
      <c r="AE16" s="205">
        <f t="shared" si="10"/>
        <v>6.4312500000000057</v>
      </c>
      <c r="AF16" s="206">
        <v>6</v>
      </c>
    </row>
    <row r="17" spans="1:32" ht="18.75">
      <c r="A17" s="181">
        <v>2</v>
      </c>
      <c r="B17" s="199">
        <v>51</v>
      </c>
      <c r="C17" s="207" t="s">
        <v>71</v>
      </c>
      <c r="D17" s="172">
        <v>11</v>
      </c>
      <c r="E17" s="173">
        <v>38.555</v>
      </c>
      <c r="F17" s="173">
        <v>48.542727272727276</v>
      </c>
      <c r="G17" s="173">
        <f t="shared" si="0"/>
        <v>9.9877272727272768</v>
      </c>
      <c r="H17" s="173">
        <v>37.15392857142858</v>
      </c>
      <c r="I17" s="173">
        <v>54.366363636363637</v>
      </c>
      <c r="J17" s="202">
        <f t="shared" si="1"/>
        <v>17.212435064935057</v>
      </c>
      <c r="K17" s="173">
        <v>28.04</v>
      </c>
      <c r="L17" s="173">
        <v>27.5</v>
      </c>
      <c r="M17" s="202">
        <f t="shared" si="2"/>
        <v>-0.53999999999999915</v>
      </c>
      <c r="N17" s="214">
        <v>30.689999999999998</v>
      </c>
      <c r="O17" s="173">
        <v>30.452727272727273</v>
      </c>
      <c r="P17" s="202">
        <f t="shared" si="3"/>
        <v>-0.23727272727272464</v>
      </c>
      <c r="Q17" s="173">
        <v>34.519999999999996</v>
      </c>
      <c r="R17" s="173">
        <v>46.55</v>
      </c>
      <c r="S17" s="202">
        <f t="shared" si="4"/>
        <v>12.030000000000001</v>
      </c>
      <c r="T17" s="203">
        <v>57.57</v>
      </c>
      <c r="U17" s="173">
        <v>50.906363636363636</v>
      </c>
      <c r="V17" s="202">
        <f t="shared" si="5"/>
        <v>-6.663636363636364</v>
      </c>
      <c r="W17" s="173">
        <v>41.075000000000003</v>
      </c>
      <c r="X17" s="173">
        <v>46.81727272727273</v>
      </c>
      <c r="Y17" s="202">
        <f t="shared" si="6"/>
        <v>5.7422727272727272</v>
      </c>
      <c r="Z17" s="173">
        <v>46.555</v>
      </c>
      <c r="AA17" s="173">
        <v>60.360909090909097</v>
      </c>
      <c r="AB17" s="202">
        <f t="shared" si="7"/>
        <v>13.805909090909097</v>
      </c>
      <c r="AC17" s="202">
        <f t="shared" si="8"/>
        <v>39.269866071428567</v>
      </c>
      <c r="AD17" s="201">
        <f t="shared" si="9"/>
        <v>45.687045454545462</v>
      </c>
      <c r="AE17" s="205">
        <f t="shared" si="10"/>
        <v>6.4171793831168955</v>
      </c>
      <c r="AF17" s="206">
        <v>5</v>
      </c>
    </row>
    <row r="18" spans="1:32" ht="18.75">
      <c r="A18" s="181">
        <v>1</v>
      </c>
      <c r="B18" s="199">
        <v>2</v>
      </c>
      <c r="C18" s="207" t="s">
        <v>16</v>
      </c>
      <c r="D18" s="172">
        <v>5</v>
      </c>
      <c r="E18" s="173">
        <v>51.5</v>
      </c>
      <c r="F18" s="173">
        <v>46</v>
      </c>
      <c r="G18" s="173">
        <f t="shared" si="0"/>
        <v>-5.5</v>
      </c>
      <c r="H18" s="173">
        <v>39.380000000000003</v>
      </c>
      <c r="I18" s="173">
        <v>54.4</v>
      </c>
      <c r="J18" s="202">
        <f t="shared" si="1"/>
        <v>15.019999999999996</v>
      </c>
      <c r="K18" s="173">
        <v>31.41</v>
      </c>
      <c r="L18" s="173">
        <v>52.5</v>
      </c>
      <c r="M18" s="202">
        <f t="shared" si="2"/>
        <v>21.09</v>
      </c>
      <c r="N18" s="214">
        <v>40</v>
      </c>
      <c r="O18" s="173">
        <v>51</v>
      </c>
      <c r="P18" s="202">
        <f t="shared" si="3"/>
        <v>11</v>
      </c>
      <c r="Q18" s="173">
        <v>40.28</v>
      </c>
      <c r="R18" s="173">
        <v>58.9</v>
      </c>
      <c r="S18" s="202">
        <f t="shared" si="4"/>
        <v>18.619999999999997</v>
      </c>
      <c r="T18" s="203">
        <v>66.5</v>
      </c>
      <c r="U18" s="173">
        <v>51.2</v>
      </c>
      <c r="V18" s="202">
        <f t="shared" si="5"/>
        <v>-15.299999999999997</v>
      </c>
      <c r="W18" s="173">
        <v>48.75</v>
      </c>
      <c r="X18" s="173">
        <v>44</v>
      </c>
      <c r="Y18" s="202">
        <f t="shared" si="6"/>
        <v>-4.75</v>
      </c>
      <c r="Z18" s="173">
        <v>57.25</v>
      </c>
      <c r="AA18" s="173">
        <v>68</v>
      </c>
      <c r="AB18" s="202">
        <f t="shared" si="7"/>
        <v>10.75</v>
      </c>
      <c r="AC18" s="202">
        <f t="shared" si="8"/>
        <v>46.883749999999999</v>
      </c>
      <c r="AD18" s="201">
        <f t="shared" si="9"/>
        <v>53.25</v>
      </c>
      <c r="AE18" s="205">
        <f t="shared" si="10"/>
        <v>6.3662500000000009</v>
      </c>
      <c r="AF18" s="206">
        <v>5</v>
      </c>
    </row>
    <row r="19" spans="1:32" ht="18.75">
      <c r="A19" s="181">
        <v>6</v>
      </c>
      <c r="B19" s="199">
        <v>98</v>
      </c>
      <c r="C19" s="207" t="s">
        <v>135</v>
      </c>
      <c r="D19" s="172">
        <v>17</v>
      </c>
      <c r="E19" s="201">
        <v>47.99666666666667</v>
      </c>
      <c r="F19" s="173">
        <v>48.467058823529413</v>
      </c>
      <c r="G19" s="173">
        <f t="shared" si="0"/>
        <v>0.4703921568627436</v>
      </c>
      <c r="H19" s="201">
        <v>38.380000000000003</v>
      </c>
      <c r="I19" s="173">
        <v>58.702352941176471</v>
      </c>
      <c r="J19" s="202">
        <f t="shared" si="1"/>
        <v>20.322352941176469</v>
      </c>
      <c r="K19" s="201">
        <v>28.913333333333338</v>
      </c>
      <c r="L19" s="173">
        <v>36.032941176470587</v>
      </c>
      <c r="M19" s="202">
        <f t="shared" si="2"/>
        <v>7.1196078431372491</v>
      </c>
      <c r="N19" s="215">
        <v>36.616666666666667</v>
      </c>
      <c r="O19" s="173">
        <v>36.174117647058829</v>
      </c>
      <c r="P19" s="202">
        <f t="shared" si="3"/>
        <v>-0.44254901960783855</v>
      </c>
      <c r="Q19" s="201">
        <v>32.143333333333338</v>
      </c>
      <c r="R19" s="173">
        <v>43.79529411764706</v>
      </c>
      <c r="S19" s="202">
        <f t="shared" si="4"/>
        <v>11.651960784313722</v>
      </c>
      <c r="T19" s="201">
        <v>65.926666666666662</v>
      </c>
      <c r="U19" s="173">
        <v>60.236470588235292</v>
      </c>
      <c r="V19" s="202">
        <f t="shared" si="5"/>
        <v>-5.6901960784313701</v>
      </c>
      <c r="W19" s="201">
        <v>41.493333333333332</v>
      </c>
      <c r="X19" s="173">
        <v>55.292941176470592</v>
      </c>
      <c r="Y19" s="202">
        <f t="shared" si="6"/>
        <v>13.79960784313726</v>
      </c>
      <c r="Z19" s="201">
        <v>58.643333333333338</v>
      </c>
      <c r="AA19" s="173">
        <v>61.410588235294121</v>
      </c>
      <c r="AB19" s="202">
        <f t="shared" si="7"/>
        <v>2.7672549019607828</v>
      </c>
      <c r="AC19" s="202">
        <f t="shared" si="8"/>
        <v>43.764166666666668</v>
      </c>
      <c r="AD19" s="201">
        <f t="shared" si="9"/>
        <v>50.013970588235303</v>
      </c>
      <c r="AE19" s="205">
        <f t="shared" si="10"/>
        <v>6.2498039215686347</v>
      </c>
      <c r="AF19" s="206">
        <v>6</v>
      </c>
    </row>
    <row r="20" spans="1:32" ht="18.75">
      <c r="A20" s="181">
        <v>4</v>
      </c>
      <c r="B20" s="199">
        <v>30</v>
      </c>
      <c r="C20" s="207" t="s">
        <v>47</v>
      </c>
      <c r="D20" s="172">
        <v>22</v>
      </c>
      <c r="E20" s="173">
        <v>43</v>
      </c>
      <c r="F20" s="173">
        <v>48.82</v>
      </c>
      <c r="G20" s="173">
        <f t="shared" si="0"/>
        <v>5.82</v>
      </c>
      <c r="H20" s="173">
        <v>37.67</v>
      </c>
      <c r="I20" s="173">
        <v>51.82</v>
      </c>
      <c r="J20" s="202">
        <f t="shared" si="1"/>
        <v>14.149999999999999</v>
      </c>
      <c r="K20" s="173">
        <v>31.08</v>
      </c>
      <c r="L20" s="173">
        <v>41.82</v>
      </c>
      <c r="M20" s="202">
        <f t="shared" si="2"/>
        <v>10.740000000000002</v>
      </c>
      <c r="N20" s="214">
        <v>43.33</v>
      </c>
      <c r="O20" s="173">
        <v>41.36</v>
      </c>
      <c r="P20" s="202">
        <f t="shared" si="3"/>
        <v>-1.9699999999999989</v>
      </c>
      <c r="Q20" s="173">
        <v>43.98</v>
      </c>
      <c r="R20" s="173">
        <v>51.43</v>
      </c>
      <c r="S20" s="202">
        <f t="shared" si="4"/>
        <v>7.4500000000000028</v>
      </c>
      <c r="T20" s="203">
        <v>58.8</v>
      </c>
      <c r="U20" s="173">
        <v>54.36</v>
      </c>
      <c r="V20" s="202">
        <f t="shared" si="5"/>
        <v>-4.4399999999999977</v>
      </c>
      <c r="W20" s="173">
        <v>47</v>
      </c>
      <c r="X20" s="173">
        <v>52.73</v>
      </c>
      <c r="Y20" s="202">
        <f t="shared" si="6"/>
        <v>5.7299999999999969</v>
      </c>
      <c r="Z20" s="173">
        <v>46.8</v>
      </c>
      <c r="AA20" s="173">
        <v>57.82</v>
      </c>
      <c r="AB20" s="202">
        <f t="shared" si="7"/>
        <v>11.020000000000003</v>
      </c>
      <c r="AC20" s="202">
        <f t="shared" si="8"/>
        <v>43.957499999999996</v>
      </c>
      <c r="AD20" s="201">
        <f t="shared" si="9"/>
        <v>50.02</v>
      </c>
      <c r="AE20" s="205">
        <f t="shared" si="10"/>
        <v>6.0625000000000071</v>
      </c>
      <c r="AF20" s="206">
        <v>6</v>
      </c>
    </row>
    <row r="21" spans="1:32" ht="18.75">
      <c r="A21" s="181">
        <v>2</v>
      </c>
      <c r="B21" s="199">
        <v>69</v>
      </c>
      <c r="C21" s="207" t="s">
        <v>89</v>
      </c>
      <c r="D21" s="172">
        <v>11</v>
      </c>
      <c r="E21" s="201">
        <v>42.57</v>
      </c>
      <c r="F21" s="173">
        <v>40</v>
      </c>
      <c r="G21" s="173">
        <f t="shared" si="0"/>
        <v>-2.5700000000000003</v>
      </c>
      <c r="H21" s="201">
        <v>31</v>
      </c>
      <c r="I21" s="173">
        <v>48.91</v>
      </c>
      <c r="J21" s="202">
        <f t="shared" si="1"/>
        <v>17.909999999999997</v>
      </c>
      <c r="K21" s="201">
        <v>34.644999999999996</v>
      </c>
      <c r="L21" s="173">
        <v>29.32</v>
      </c>
      <c r="M21" s="202">
        <f t="shared" si="2"/>
        <v>-5.3249999999999957</v>
      </c>
      <c r="N21" s="215">
        <v>26.785</v>
      </c>
      <c r="O21" s="173">
        <v>35.909999999999997</v>
      </c>
      <c r="P21" s="202">
        <f t="shared" si="3"/>
        <v>9.1249999999999964</v>
      </c>
      <c r="Q21" s="201">
        <v>31.785</v>
      </c>
      <c r="R21" s="173">
        <v>37.5</v>
      </c>
      <c r="S21" s="202">
        <f t="shared" si="4"/>
        <v>5.7149999999999999</v>
      </c>
      <c r="T21" s="201">
        <v>51.715000000000003</v>
      </c>
      <c r="U21" s="173">
        <v>51.64</v>
      </c>
      <c r="V21" s="202">
        <f t="shared" si="5"/>
        <v>-7.5000000000002842E-2</v>
      </c>
      <c r="W21" s="201">
        <v>30.355</v>
      </c>
      <c r="X21" s="173">
        <v>40.909999999999997</v>
      </c>
      <c r="Y21" s="202">
        <f t="shared" si="6"/>
        <v>10.554999999999996</v>
      </c>
      <c r="Z21" s="201">
        <v>45.715000000000003</v>
      </c>
      <c r="AA21" s="173">
        <v>58.55</v>
      </c>
      <c r="AB21" s="202">
        <f t="shared" si="7"/>
        <v>12.834999999999994</v>
      </c>
      <c r="AC21" s="202">
        <f t="shared" si="8"/>
        <v>36.821249999999999</v>
      </c>
      <c r="AD21" s="201">
        <f t="shared" si="9"/>
        <v>42.842499999999994</v>
      </c>
      <c r="AE21" s="205">
        <f t="shared" si="10"/>
        <v>6.0212499999999949</v>
      </c>
      <c r="AF21" s="206">
        <v>5</v>
      </c>
    </row>
    <row r="22" spans="1:32" ht="18.75">
      <c r="A22" s="181">
        <v>2</v>
      </c>
      <c r="B22" s="207">
        <v>56</v>
      </c>
      <c r="C22" s="207" t="s">
        <v>75</v>
      </c>
      <c r="D22" s="172">
        <v>3</v>
      </c>
      <c r="E22" s="173">
        <v>44.25</v>
      </c>
      <c r="F22" s="173">
        <v>45.33</v>
      </c>
      <c r="G22" s="173">
        <f t="shared" si="0"/>
        <v>1.0799999999999983</v>
      </c>
      <c r="H22" s="173">
        <v>35.75</v>
      </c>
      <c r="I22" s="173">
        <v>52.67</v>
      </c>
      <c r="J22" s="202">
        <f t="shared" si="1"/>
        <v>16.920000000000002</v>
      </c>
      <c r="K22" s="173">
        <v>35.94</v>
      </c>
      <c r="L22" s="173">
        <v>44.17</v>
      </c>
      <c r="M22" s="202">
        <f t="shared" si="2"/>
        <v>8.230000000000004</v>
      </c>
      <c r="N22" s="214">
        <v>29.38</v>
      </c>
      <c r="O22" s="173">
        <v>26.67</v>
      </c>
      <c r="P22" s="202">
        <f t="shared" si="3"/>
        <v>-2.7099999999999973</v>
      </c>
      <c r="Q22" s="173">
        <v>29.31</v>
      </c>
      <c r="R22" s="173">
        <v>44.17</v>
      </c>
      <c r="S22" s="202">
        <f t="shared" si="4"/>
        <v>14.860000000000003</v>
      </c>
      <c r="T22" s="203">
        <v>64</v>
      </c>
      <c r="U22" s="173">
        <v>53.33</v>
      </c>
      <c r="V22" s="202">
        <f t="shared" si="5"/>
        <v>-10.670000000000002</v>
      </c>
      <c r="W22" s="173">
        <v>43.75</v>
      </c>
      <c r="X22" s="173">
        <v>56.67</v>
      </c>
      <c r="Y22" s="202">
        <f t="shared" si="6"/>
        <v>12.920000000000002</v>
      </c>
      <c r="Z22" s="173">
        <v>50</v>
      </c>
      <c r="AA22" s="173">
        <v>56</v>
      </c>
      <c r="AB22" s="202">
        <f t="shared" si="7"/>
        <v>6</v>
      </c>
      <c r="AC22" s="202">
        <f t="shared" si="8"/>
        <v>41.547499999999999</v>
      </c>
      <c r="AD22" s="201">
        <f t="shared" si="9"/>
        <v>47.376250000000006</v>
      </c>
      <c r="AE22" s="205">
        <f t="shared" si="10"/>
        <v>5.8287500000000065</v>
      </c>
      <c r="AF22" s="206">
        <v>6</v>
      </c>
    </row>
    <row r="23" spans="1:32" ht="18.75">
      <c r="A23" s="181">
        <v>5</v>
      </c>
      <c r="B23" s="199">
        <v>75</v>
      </c>
      <c r="C23" s="207" t="s">
        <v>95</v>
      </c>
      <c r="D23" s="172">
        <v>9</v>
      </c>
      <c r="E23" s="173">
        <v>49.67</v>
      </c>
      <c r="F23" s="173">
        <v>52.67</v>
      </c>
      <c r="G23" s="173">
        <f t="shared" si="0"/>
        <v>3</v>
      </c>
      <c r="H23" s="173">
        <v>45.17</v>
      </c>
      <c r="I23" s="173">
        <v>63.78</v>
      </c>
      <c r="J23" s="202">
        <f t="shared" si="1"/>
        <v>18.61</v>
      </c>
      <c r="K23" s="173">
        <v>35.83</v>
      </c>
      <c r="L23" s="173">
        <v>40.83</v>
      </c>
      <c r="M23" s="202">
        <f t="shared" si="2"/>
        <v>5</v>
      </c>
      <c r="N23" s="214">
        <v>50.42</v>
      </c>
      <c r="O23" s="173">
        <v>40</v>
      </c>
      <c r="P23" s="202">
        <f t="shared" si="3"/>
        <v>-10.420000000000002</v>
      </c>
      <c r="Q23" s="173">
        <v>40.83</v>
      </c>
      <c r="R23" s="173">
        <v>54.44</v>
      </c>
      <c r="S23" s="202">
        <f t="shared" si="4"/>
        <v>13.61</v>
      </c>
      <c r="T23" s="203">
        <v>64.33</v>
      </c>
      <c r="U23" s="173">
        <v>62.22</v>
      </c>
      <c r="V23" s="202">
        <f t="shared" si="5"/>
        <v>-2.1099999999999994</v>
      </c>
      <c r="W23" s="173">
        <v>51.67</v>
      </c>
      <c r="X23" s="173">
        <v>56.11</v>
      </c>
      <c r="Y23" s="202">
        <f t="shared" si="6"/>
        <v>4.4399999999999977</v>
      </c>
      <c r="Z23" s="173">
        <v>58.67</v>
      </c>
      <c r="AA23" s="173">
        <v>71.56</v>
      </c>
      <c r="AB23" s="202">
        <f t="shared" si="7"/>
        <v>12.89</v>
      </c>
      <c r="AC23" s="202">
        <f t="shared" si="8"/>
        <v>49.573750000000004</v>
      </c>
      <c r="AD23" s="201">
        <f t="shared" si="9"/>
        <v>55.201250000000002</v>
      </c>
      <c r="AE23" s="205">
        <f t="shared" si="10"/>
        <v>5.6274999999999977</v>
      </c>
      <c r="AF23" s="206">
        <v>6</v>
      </c>
    </row>
    <row r="24" spans="1:32" ht="18.75">
      <c r="A24" s="181">
        <v>1</v>
      </c>
      <c r="B24" s="199">
        <v>90</v>
      </c>
      <c r="C24" s="207" t="s">
        <v>111</v>
      </c>
      <c r="D24" s="172">
        <v>20</v>
      </c>
      <c r="E24" s="173">
        <v>45.86</v>
      </c>
      <c r="F24" s="173">
        <v>51.6</v>
      </c>
      <c r="G24" s="173">
        <f t="shared" si="0"/>
        <v>5.740000000000002</v>
      </c>
      <c r="H24" s="173">
        <v>38</v>
      </c>
      <c r="I24" s="173">
        <v>54.4</v>
      </c>
      <c r="J24" s="202">
        <f t="shared" si="1"/>
        <v>16.399999999999999</v>
      </c>
      <c r="K24" s="173">
        <v>31.07</v>
      </c>
      <c r="L24" s="173">
        <v>35.25</v>
      </c>
      <c r="M24" s="202">
        <f t="shared" si="2"/>
        <v>4.18</v>
      </c>
      <c r="N24" s="214">
        <v>40</v>
      </c>
      <c r="O24" s="173">
        <v>40.5</v>
      </c>
      <c r="P24" s="202">
        <f t="shared" si="3"/>
        <v>0.5</v>
      </c>
      <c r="Q24" s="173">
        <v>43.89</v>
      </c>
      <c r="R24" s="173">
        <v>52.83</v>
      </c>
      <c r="S24" s="202">
        <f t="shared" si="4"/>
        <v>8.9399999999999977</v>
      </c>
      <c r="T24" s="203">
        <v>60.57</v>
      </c>
      <c r="U24" s="173">
        <v>59.2</v>
      </c>
      <c r="V24" s="202">
        <f t="shared" si="5"/>
        <v>-1.3699999999999974</v>
      </c>
      <c r="W24" s="173">
        <v>47.14</v>
      </c>
      <c r="X24" s="173">
        <v>50.75</v>
      </c>
      <c r="Y24" s="202">
        <f t="shared" si="6"/>
        <v>3.6099999999999994</v>
      </c>
      <c r="Z24" s="173">
        <v>59.14</v>
      </c>
      <c r="AA24" s="173">
        <v>63.2</v>
      </c>
      <c r="AB24" s="202">
        <f t="shared" si="7"/>
        <v>4.0600000000000023</v>
      </c>
      <c r="AC24" s="202">
        <f t="shared" si="8"/>
        <v>45.708749999999995</v>
      </c>
      <c r="AD24" s="201">
        <f t="shared" si="9"/>
        <v>50.966249999999995</v>
      </c>
      <c r="AE24" s="205">
        <f t="shared" si="10"/>
        <v>5.2575000000000003</v>
      </c>
      <c r="AF24" s="206">
        <v>7</v>
      </c>
    </row>
    <row r="25" spans="1:32" ht="18.75">
      <c r="A25" s="181">
        <v>3</v>
      </c>
      <c r="B25" s="199">
        <v>12</v>
      </c>
      <c r="C25" s="207" t="s">
        <v>25</v>
      </c>
      <c r="D25" s="172">
        <v>13</v>
      </c>
      <c r="E25" s="173">
        <v>43.38</v>
      </c>
      <c r="F25" s="173">
        <v>45.54</v>
      </c>
      <c r="G25" s="173">
        <f t="shared" si="0"/>
        <v>2.1599999999999966</v>
      </c>
      <c r="H25" s="173">
        <v>29.54</v>
      </c>
      <c r="I25" s="173">
        <v>52.15</v>
      </c>
      <c r="J25" s="202">
        <f t="shared" si="1"/>
        <v>22.61</v>
      </c>
      <c r="K25" s="173">
        <v>28.65</v>
      </c>
      <c r="L25" s="173">
        <v>34.229999999999997</v>
      </c>
      <c r="M25" s="202">
        <f t="shared" si="2"/>
        <v>5.5799999999999983</v>
      </c>
      <c r="N25" s="214">
        <v>31.54</v>
      </c>
      <c r="O25" s="173">
        <v>33.85</v>
      </c>
      <c r="P25" s="202">
        <f t="shared" si="3"/>
        <v>2.3100000000000023</v>
      </c>
      <c r="Q25" s="173">
        <v>31.85</v>
      </c>
      <c r="R25" s="173">
        <v>42.15</v>
      </c>
      <c r="S25" s="202">
        <f t="shared" si="4"/>
        <v>10.299999999999997</v>
      </c>
      <c r="T25" s="203">
        <v>57.85</v>
      </c>
      <c r="U25" s="173">
        <v>54.77</v>
      </c>
      <c r="V25" s="202">
        <f t="shared" si="5"/>
        <v>-3.0799999999999983</v>
      </c>
      <c r="W25" s="173">
        <v>45</v>
      </c>
      <c r="X25" s="173">
        <v>39.619999999999997</v>
      </c>
      <c r="Y25" s="202">
        <f t="shared" si="6"/>
        <v>-5.3800000000000026</v>
      </c>
      <c r="Z25" s="173">
        <v>51.69</v>
      </c>
      <c r="AA25" s="173">
        <v>59.08</v>
      </c>
      <c r="AB25" s="202">
        <f t="shared" si="7"/>
        <v>7.3900000000000006</v>
      </c>
      <c r="AC25" s="202">
        <f t="shared" si="8"/>
        <v>39.937499999999993</v>
      </c>
      <c r="AD25" s="201">
        <f t="shared" si="9"/>
        <v>45.173749999999998</v>
      </c>
      <c r="AE25" s="205">
        <f t="shared" si="10"/>
        <v>5.2362500000000054</v>
      </c>
      <c r="AF25" s="206">
        <v>6</v>
      </c>
    </row>
    <row r="26" spans="1:32" ht="18.75">
      <c r="A26" s="181">
        <v>5</v>
      </c>
      <c r="B26" s="199">
        <v>17</v>
      </c>
      <c r="C26" s="207" t="s">
        <v>32</v>
      </c>
      <c r="D26" s="172">
        <v>4</v>
      </c>
      <c r="E26" s="173">
        <v>41.86</v>
      </c>
      <c r="F26" s="173">
        <v>45.5</v>
      </c>
      <c r="G26" s="173">
        <f t="shared" si="0"/>
        <v>3.6400000000000006</v>
      </c>
      <c r="H26" s="173">
        <v>35.14</v>
      </c>
      <c r="I26" s="173">
        <v>49</v>
      </c>
      <c r="J26" s="202">
        <f t="shared" si="1"/>
        <v>13.86</v>
      </c>
      <c r="K26" s="173">
        <v>29.11</v>
      </c>
      <c r="L26" s="173">
        <v>40.630000000000003</v>
      </c>
      <c r="M26" s="202">
        <f t="shared" si="2"/>
        <v>11.520000000000003</v>
      </c>
      <c r="N26" s="214">
        <v>40.71</v>
      </c>
      <c r="O26" s="173">
        <v>43.75</v>
      </c>
      <c r="P26" s="202">
        <f t="shared" si="3"/>
        <v>3.0399999999999991</v>
      </c>
      <c r="Q26" s="173">
        <v>32.14</v>
      </c>
      <c r="R26" s="173">
        <v>39.880000000000003</v>
      </c>
      <c r="S26" s="202">
        <f t="shared" si="4"/>
        <v>7.740000000000002</v>
      </c>
      <c r="T26" s="203">
        <v>63.14</v>
      </c>
      <c r="U26" s="173">
        <v>48</v>
      </c>
      <c r="V26" s="202">
        <f t="shared" si="5"/>
        <v>-15.14</v>
      </c>
      <c r="W26" s="173">
        <v>46.43</v>
      </c>
      <c r="X26" s="173">
        <v>56.25</v>
      </c>
      <c r="Y26" s="202">
        <f t="shared" si="6"/>
        <v>9.82</v>
      </c>
      <c r="Z26" s="173">
        <v>50</v>
      </c>
      <c r="AA26" s="173">
        <v>57</v>
      </c>
      <c r="AB26" s="202">
        <f t="shared" si="7"/>
        <v>7</v>
      </c>
      <c r="AC26" s="202">
        <f t="shared" si="8"/>
        <v>42.316249999999997</v>
      </c>
      <c r="AD26" s="201">
        <f t="shared" si="9"/>
        <v>47.501249999999999</v>
      </c>
      <c r="AE26" s="205">
        <f t="shared" si="10"/>
        <v>5.1850000000000023</v>
      </c>
      <c r="AF26" s="206">
        <v>7</v>
      </c>
    </row>
    <row r="27" spans="1:32" ht="18.75">
      <c r="A27" s="181">
        <v>5</v>
      </c>
      <c r="B27" s="199">
        <v>1</v>
      </c>
      <c r="C27" s="207" t="s">
        <v>15</v>
      </c>
      <c r="D27" s="172">
        <v>7</v>
      </c>
      <c r="E27" s="173">
        <v>32.31</v>
      </c>
      <c r="F27" s="173">
        <v>34</v>
      </c>
      <c r="G27" s="173">
        <f t="shared" si="0"/>
        <v>1.6899999999999977</v>
      </c>
      <c r="H27" s="173">
        <v>28.46</v>
      </c>
      <c r="I27" s="173">
        <v>35.43</v>
      </c>
      <c r="J27" s="202">
        <f t="shared" si="1"/>
        <v>6.9699999999999989</v>
      </c>
      <c r="K27" s="173">
        <v>23.08</v>
      </c>
      <c r="L27" s="173">
        <v>20.71</v>
      </c>
      <c r="M27" s="202">
        <f t="shared" si="2"/>
        <v>-2.3699999999999974</v>
      </c>
      <c r="N27" s="214">
        <v>20.77</v>
      </c>
      <c r="O27" s="173">
        <v>29.29</v>
      </c>
      <c r="P27" s="202">
        <f t="shared" si="3"/>
        <v>8.52</v>
      </c>
      <c r="Q27" s="173">
        <v>30.65</v>
      </c>
      <c r="R27" s="173">
        <v>33.07</v>
      </c>
      <c r="S27" s="202">
        <f t="shared" si="4"/>
        <v>2.4200000000000017</v>
      </c>
      <c r="T27" s="203">
        <v>46.15</v>
      </c>
      <c r="U27" s="173">
        <v>47.43</v>
      </c>
      <c r="V27" s="202">
        <f t="shared" si="5"/>
        <v>1.2800000000000011</v>
      </c>
      <c r="W27" s="173">
        <v>28.85</v>
      </c>
      <c r="X27" s="173">
        <v>40</v>
      </c>
      <c r="Y27" s="202">
        <f t="shared" si="6"/>
        <v>11.149999999999999</v>
      </c>
      <c r="Z27" s="173">
        <v>35.380000000000003</v>
      </c>
      <c r="AA27" s="173">
        <v>44.57</v>
      </c>
      <c r="AB27" s="202">
        <f t="shared" si="7"/>
        <v>9.1899999999999977</v>
      </c>
      <c r="AC27" s="202">
        <f t="shared" si="8"/>
        <v>30.706249999999997</v>
      </c>
      <c r="AD27" s="201">
        <f t="shared" si="9"/>
        <v>35.5625</v>
      </c>
      <c r="AE27" s="205">
        <f t="shared" si="10"/>
        <v>4.8562500000000028</v>
      </c>
      <c r="AF27" s="206">
        <v>7</v>
      </c>
    </row>
    <row r="28" spans="1:32" ht="18.75">
      <c r="A28" s="181">
        <v>3</v>
      </c>
      <c r="B28" s="199">
        <v>68</v>
      </c>
      <c r="C28" s="207" t="s">
        <v>88</v>
      </c>
      <c r="D28" s="172">
        <v>4</v>
      </c>
      <c r="E28" s="173">
        <v>42</v>
      </c>
      <c r="F28" s="173">
        <v>42</v>
      </c>
      <c r="G28" s="173">
        <f t="shared" si="0"/>
        <v>0</v>
      </c>
      <c r="H28" s="173">
        <v>32.67</v>
      </c>
      <c r="I28" s="173">
        <v>55</v>
      </c>
      <c r="J28" s="202">
        <f t="shared" si="1"/>
        <v>22.33</v>
      </c>
      <c r="K28" s="173">
        <v>27.08</v>
      </c>
      <c r="L28" s="173">
        <v>35</v>
      </c>
      <c r="M28" s="202">
        <f t="shared" si="2"/>
        <v>7.9200000000000017</v>
      </c>
      <c r="N28" s="214">
        <v>43.33</v>
      </c>
      <c r="O28" s="173">
        <v>38.75</v>
      </c>
      <c r="P28" s="202">
        <f t="shared" si="3"/>
        <v>-4.5799999999999983</v>
      </c>
      <c r="Q28" s="173">
        <v>44.58</v>
      </c>
      <c r="R28" s="173">
        <v>42.88</v>
      </c>
      <c r="S28" s="202">
        <f t="shared" si="4"/>
        <v>-1.6999999999999957</v>
      </c>
      <c r="T28" s="203">
        <v>58.67</v>
      </c>
      <c r="U28" s="173">
        <v>55</v>
      </c>
      <c r="V28" s="202">
        <f t="shared" si="5"/>
        <v>-3.6700000000000017</v>
      </c>
      <c r="W28" s="173">
        <v>42.5</v>
      </c>
      <c r="X28" s="173">
        <v>53.75</v>
      </c>
      <c r="Y28" s="202">
        <f t="shared" si="6"/>
        <v>11.25</v>
      </c>
      <c r="Z28" s="173">
        <v>52.67</v>
      </c>
      <c r="AA28" s="173">
        <v>57</v>
      </c>
      <c r="AB28" s="202">
        <f t="shared" si="7"/>
        <v>4.3299999999999983</v>
      </c>
      <c r="AC28" s="202">
        <f t="shared" si="8"/>
        <v>42.9375</v>
      </c>
      <c r="AD28" s="201">
        <f t="shared" si="9"/>
        <v>47.422499999999999</v>
      </c>
      <c r="AE28" s="205">
        <f t="shared" si="10"/>
        <v>4.4849999999999994</v>
      </c>
      <c r="AF28" s="206">
        <v>5</v>
      </c>
    </row>
    <row r="29" spans="1:32" ht="18.75">
      <c r="A29" s="181">
        <v>1</v>
      </c>
      <c r="B29" s="207">
        <v>27</v>
      </c>
      <c r="C29" s="207" t="s">
        <v>138</v>
      </c>
      <c r="D29" s="172">
        <v>9</v>
      </c>
      <c r="E29" s="201">
        <v>46.120000000000005</v>
      </c>
      <c r="F29" s="173">
        <v>49.554444444444442</v>
      </c>
      <c r="G29" s="173">
        <f t="shared" si="0"/>
        <v>3.4344444444444377</v>
      </c>
      <c r="H29" s="201">
        <v>40.482500000000002</v>
      </c>
      <c r="I29" s="173">
        <v>59.776666666666671</v>
      </c>
      <c r="J29" s="202">
        <f t="shared" si="1"/>
        <v>19.294166666666669</v>
      </c>
      <c r="K29" s="201">
        <v>36.375</v>
      </c>
      <c r="L29" s="173">
        <v>45.833333333333336</v>
      </c>
      <c r="M29" s="202">
        <f t="shared" si="2"/>
        <v>9.4583333333333357</v>
      </c>
      <c r="N29" s="215">
        <v>51.594999999999999</v>
      </c>
      <c r="O29" s="173">
        <v>49.443333333333335</v>
      </c>
      <c r="P29" s="202">
        <f t="shared" si="3"/>
        <v>-2.1516666666666637</v>
      </c>
      <c r="Q29" s="201">
        <v>38.47</v>
      </c>
      <c r="R29" s="173">
        <v>53.276666666666671</v>
      </c>
      <c r="S29" s="202">
        <f t="shared" si="4"/>
        <v>14.806666666666672</v>
      </c>
      <c r="T29" s="201">
        <v>72.717500000000001</v>
      </c>
      <c r="U29" s="173">
        <v>60.445555555555558</v>
      </c>
      <c r="V29" s="202">
        <f t="shared" si="5"/>
        <v>-12.271944444444443</v>
      </c>
      <c r="W29" s="201">
        <v>52.6875</v>
      </c>
      <c r="X29" s="173">
        <v>57.776666666666671</v>
      </c>
      <c r="Y29" s="202">
        <f t="shared" si="6"/>
        <v>5.0891666666666708</v>
      </c>
      <c r="Z29" s="201">
        <v>62.832499999999996</v>
      </c>
      <c r="AA29" s="173">
        <v>60.444444444444443</v>
      </c>
      <c r="AB29" s="202">
        <f t="shared" si="7"/>
        <v>-2.3880555555555532</v>
      </c>
      <c r="AC29" s="202">
        <f t="shared" si="8"/>
        <v>50.16</v>
      </c>
      <c r="AD29" s="201">
        <f t="shared" si="9"/>
        <v>54.568888888888893</v>
      </c>
      <c r="AE29" s="205">
        <f t="shared" si="10"/>
        <v>4.408888888888896</v>
      </c>
      <c r="AF29" s="206">
        <v>5</v>
      </c>
    </row>
    <row r="30" spans="1:32" ht="18.75">
      <c r="A30" s="181">
        <v>1</v>
      </c>
      <c r="B30" s="199">
        <v>38</v>
      </c>
      <c r="C30" s="207" t="s">
        <v>56</v>
      </c>
      <c r="D30" s="172">
        <v>14</v>
      </c>
      <c r="E30" s="173">
        <v>51.25</v>
      </c>
      <c r="F30" s="173">
        <v>50</v>
      </c>
      <c r="G30" s="173">
        <f t="shared" si="0"/>
        <v>-1.25</v>
      </c>
      <c r="H30" s="173">
        <v>37.5</v>
      </c>
      <c r="I30" s="173">
        <v>53.43</v>
      </c>
      <c r="J30" s="202">
        <f t="shared" si="1"/>
        <v>15.93</v>
      </c>
      <c r="K30" s="173">
        <v>29.38</v>
      </c>
      <c r="L30" s="173">
        <v>28.75</v>
      </c>
      <c r="M30" s="202">
        <f t="shared" si="2"/>
        <v>-0.62999999999999901</v>
      </c>
      <c r="N30" s="214">
        <v>45.63</v>
      </c>
      <c r="O30" s="173">
        <v>45.71</v>
      </c>
      <c r="P30" s="202">
        <f t="shared" si="3"/>
        <v>7.9999999999998295E-2</v>
      </c>
      <c r="Q30" s="173">
        <v>33.56</v>
      </c>
      <c r="R30" s="173">
        <v>52.89</v>
      </c>
      <c r="S30" s="202">
        <f t="shared" si="4"/>
        <v>19.329999999999998</v>
      </c>
      <c r="T30" s="203">
        <v>68</v>
      </c>
      <c r="U30" s="173">
        <v>57.43</v>
      </c>
      <c r="V30" s="202">
        <f t="shared" si="5"/>
        <v>-10.57</v>
      </c>
      <c r="W30" s="173">
        <v>48.75</v>
      </c>
      <c r="X30" s="173">
        <v>57.14</v>
      </c>
      <c r="Y30" s="202">
        <f t="shared" si="6"/>
        <v>8.39</v>
      </c>
      <c r="Z30" s="173">
        <v>58</v>
      </c>
      <c r="AA30" s="173">
        <v>61.71</v>
      </c>
      <c r="AB30" s="202">
        <f t="shared" si="7"/>
        <v>3.7100000000000009</v>
      </c>
      <c r="AC30" s="202">
        <f t="shared" si="8"/>
        <v>46.508749999999999</v>
      </c>
      <c r="AD30" s="201">
        <f t="shared" si="9"/>
        <v>50.8825</v>
      </c>
      <c r="AE30" s="205">
        <f t="shared" si="10"/>
        <v>4.3737500000000011</v>
      </c>
      <c r="AF30" s="206">
        <v>5</v>
      </c>
    </row>
    <row r="31" spans="1:32" ht="18.75">
      <c r="A31" s="181">
        <v>2</v>
      </c>
      <c r="B31" s="199">
        <v>14</v>
      </c>
      <c r="C31" s="207" t="s">
        <v>27</v>
      </c>
      <c r="D31" s="172">
        <v>31</v>
      </c>
      <c r="E31" s="173">
        <v>37.18</v>
      </c>
      <c r="F31" s="173">
        <v>46.58</v>
      </c>
      <c r="G31" s="173">
        <f t="shared" si="0"/>
        <v>9.3999999999999986</v>
      </c>
      <c r="H31" s="173">
        <v>32.29</v>
      </c>
      <c r="I31" s="173">
        <v>46.39</v>
      </c>
      <c r="J31" s="202">
        <f t="shared" si="1"/>
        <v>14.100000000000001</v>
      </c>
      <c r="K31" s="173">
        <v>23.46</v>
      </c>
      <c r="L31" s="173">
        <v>26.21</v>
      </c>
      <c r="M31" s="202">
        <f t="shared" si="2"/>
        <v>2.75</v>
      </c>
      <c r="N31" s="214">
        <v>32.79</v>
      </c>
      <c r="O31" s="173">
        <v>33.06</v>
      </c>
      <c r="P31" s="202">
        <f t="shared" si="3"/>
        <v>0.27000000000000313</v>
      </c>
      <c r="Q31" s="173">
        <v>29.28</v>
      </c>
      <c r="R31" s="173">
        <v>36.729999999999997</v>
      </c>
      <c r="S31" s="202">
        <f t="shared" si="4"/>
        <v>7.4499999999999957</v>
      </c>
      <c r="T31" s="203">
        <v>58.47</v>
      </c>
      <c r="U31" s="173">
        <v>49.68</v>
      </c>
      <c r="V31" s="202">
        <f t="shared" si="5"/>
        <v>-8.7899999999999991</v>
      </c>
      <c r="W31" s="173">
        <v>40.15</v>
      </c>
      <c r="X31" s="173">
        <v>43.39</v>
      </c>
      <c r="Y31" s="202">
        <f t="shared" si="6"/>
        <v>3.240000000000002</v>
      </c>
      <c r="Z31" s="173">
        <v>45.53</v>
      </c>
      <c r="AA31" s="173">
        <v>51.74</v>
      </c>
      <c r="AB31" s="202">
        <f t="shared" si="7"/>
        <v>6.2100000000000009</v>
      </c>
      <c r="AC31" s="202">
        <f t="shared" si="8"/>
        <v>37.393749999999997</v>
      </c>
      <c r="AD31" s="201">
        <f t="shared" si="9"/>
        <v>41.722500000000004</v>
      </c>
      <c r="AE31" s="205">
        <f t="shared" si="10"/>
        <v>4.3287500000000065</v>
      </c>
      <c r="AF31" s="206">
        <v>7</v>
      </c>
    </row>
    <row r="32" spans="1:32" ht="18.75">
      <c r="A32" s="181">
        <v>5</v>
      </c>
      <c r="B32" s="199">
        <v>33</v>
      </c>
      <c r="C32" s="207" t="s">
        <v>51</v>
      </c>
      <c r="D32" s="172">
        <v>8</v>
      </c>
      <c r="E32" s="173">
        <v>55.78</v>
      </c>
      <c r="F32" s="173">
        <v>49.75</v>
      </c>
      <c r="G32" s="173">
        <f t="shared" si="0"/>
        <v>-6.0300000000000011</v>
      </c>
      <c r="H32" s="173">
        <v>38</v>
      </c>
      <c r="I32" s="173">
        <v>58</v>
      </c>
      <c r="J32" s="202">
        <f t="shared" si="1"/>
        <v>20</v>
      </c>
      <c r="K32" s="173">
        <v>28.61</v>
      </c>
      <c r="L32" s="173">
        <v>40.94</v>
      </c>
      <c r="M32" s="202">
        <f t="shared" si="2"/>
        <v>12.329999999999998</v>
      </c>
      <c r="N32" s="214">
        <v>41.11</v>
      </c>
      <c r="O32" s="173">
        <v>35.630000000000003</v>
      </c>
      <c r="P32" s="202">
        <f t="shared" si="3"/>
        <v>-5.4799999999999969</v>
      </c>
      <c r="Q32" s="173">
        <v>38.39</v>
      </c>
      <c r="R32" s="173">
        <v>46.38</v>
      </c>
      <c r="S32" s="202">
        <f t="shared" si="4"/>
        <v>7.990000000000002</v>
      </c>
      <c r="T32" s="203">
        <v>64.89</v>
      </c>
      <c r="U32" s="173">
        <v>56.5</v>
      </c>
      <c r="V32" s="202">
        <f t="shared" si="5"/>
        <v>-8.39</v>
      </c>
      <c r="W32" s="173">
        <v>45</v>
      </c>
      <c r="X32" s="173">
        <v>52.5</v>
      </c>
      <c r="Y32" s="202">
        <f t="shared" si="6"/>
        <v>7.5</v>
      </c>
      <c r="Z32" s="173">
        <v>59.56</v>
      </c>
      <c r="AA32" s="173">
        <v>65.5</v>
      </c>
      <c r="AB32" s="202">
        <f t="shared" si="7"/>
        <v>5.9399999999999977</v>
      </c>
      <c r="AC32" s="202">
        <f t="shared" si="8"/>
        <v>46.417499999999997</v>
      </c>
      <c r="AD32" s="201">
        <f t="shared" si="9"/>
        <v>50.65</v>
      </c>
      <c r="AE32" s="205">
        <f t="shared" si="10"/>
        <v>4.2325000000000017</v>
      </c>
      <c r="AF32" s="206">
        <v>5</v>
      </c>
    </row>
    <row r="33" spans="1:32" ht="18.75">
      <c r="A33" s="181">
        <v>5</v>
      </c>
      <c r="B33" s="199">
        <v>4</v>
      </c>
      <c r="C33" s="207" t="s">
        <v>18</v>
      </c>
      <c r="D33" s="172">
        <v>13</v>
      </c>
      <c r="E33" s="173">
        <v>49.67</v>
      </c>
      <c r="F33" s="173">
        <v>49.38</v>
      </c>
      <c r="G33" s="173">
        <f t="shared" si="0"/>
        <v>-0.28999999999999915</v>
      </c>
      <c r="H33" s="173">
        <v>43</v>
      </c>
      <c r="I33" s="173">
        <v>60.62</v>
      </c>
      <c r="J33" s="202">
        <f t="shared" si="1"/>
        <v>17.619999999999997</v>
      </c>
      <c r="K33" s="173">
        <v>36.46</v>
      </c>
      <c r="L33" s="173">
        <v>41.35</v>
      </c>
      <c r="M33" s="202">
        <f t="shared" si="2"/>
        <v>4.8900000000000006</v>
      </c>
      <c r="N33" s="214">
        <v>42.92</v>
      </c>
      <c r="O33" s="173">
        <v>46.54</v>
      </c>
      <c r="P33" s="202">
        <f t="shared" si="3"/>
        <v>3.6199999999999974</v>
      </c>
      <c r="Q33" s="173">
        <v>36.630000000000003</v>
      </c>
      <c r="R33" s="173">
        <v>48.31</v>
      </c>
      <c r="S33" s="202">
        <f t="shared" si="4"/>
        <v>11.68</v>
      </c>
      <c r="T33" s="203">
        <v>67.33</v>
      </c>
      <c r="U33" s="173">
        <v>59.38</v>
      </c>
      <c r="V33" s="202">
        <f t="shared" si="5"/>
        <v>-7.9499999999999957</v>
      </c>
      <c r="W33" s="173">
        <v>52.08</v>
      </c>
      <c r="X33" s="173">
        <v>57.31</v>
      </c>
      <c r="Y33" s="202">
        <f t="shared" si="6"/>
        <v>5.230000000000004</v>
      </c>
      <c r="Z33" s="173">
        <v>61</v>
      </c>
      <c r="AA33" s="173">
        <v>60</v>
      </c>
      <c r="AB33" s="202">
        <f t="shared" si="7"/>
        <v>-1</v>
      </c>
      <c r="AC33" s="202">
        <f t="shared" si="8"/>
        <v>48.636249999999997</v>
      </c>
      <c r="AD33" s="201">
        <f t="shared" si="9"/>
        <v>52.861249999999998</v>
      </c>
      <c r="AE33" s="205">
        <f t="shared" si="10"/>
        <v>4.2250000000000014</v>
      </c>
      <c r="AF33" s="206">
        <v>5</v>
      </c>
    </row>
    <row r="34" spans="1:32" ht="18.75">
      <c r="A34" s="181">
        <v>5</v>
      </c>
      <c r="B34" s="199">
        <v>83</v>
      </c>
      <c r="C34" s="207" t="s">
        <v>104</v>
      </c>
      <c r="D34" s="172">
        <v>7</v>
      </c>
      <c r="E34" s="173">
        <v>52.75</v>
      </c>
      <c r="F34" s="173">
        <v>45.43</v>
      </c>
      <c r="G34" s="173">
        <f t="shared" si="0"/>
        <v>-7.32</v>
      </c>
      <c r="H34" s="173">
        <v>43.5</v>
      </c>
      <c r="I34" s="173">
        <v>55.71</v>
      </c>
      <c r="J34" s="202">
        <f t="shared" si="1"/>
        <v>12.21</v>
      </c>
      <c r="K34" s="173">
        <v>28.44</v>
      </c>
      <c r="L34" s="173">
        <v>37.86</v>
      </c>
      <c r="M34" s="202">
        <f t="shared" si="2"/>
        <v>9.4199999999999982</v>
      </c>
      <c r="N34" s="214">
        <v>40.630000000000003</v>
      </c>
      <c r="O34" s="173">
        <v>42.14</v>
      </c>
      <c r="P34" s="202">
        <f t="shared" si="3"/>
        <v>1.509999999999998</v>
      </c>
      <c r="Q34" s="173">
        <v>34.130000000000003</v>
      </c>
      <c r="R34" s="173">
        <v>45.29</v>
      </c>
      <c r="S34" s="202">
        <f t="shared" si="4"/>
        <v>11.159999999999997</v>
      </c>
      <c r="T34" s="203">
        <v>70</v>
      </c>
      <c r="U34" s="173">
        <v>60.57</v>
      </c>
      <c r="V34" s="202">
        <f t="shared" si="5"/>
        <v>-9.43</v>
      </c>
      <c r="W34" s="173">
        <v>42.5</v>
      </c>
      <c r="X34" s="173">
        <v>48.57</v>
      </c>
      <c r="Y34" s="202">
        <f t="shared" si="6"/>
        <v>6.07</v>
      </c>
      <c r="Z34" s="173">
        <v>57.5</v>
      </c>
      <c r="AA34" s="173">
        <v>65.14</v>
      </c>
      <c r="AB34" s="202">
        <f t="shared" si="7"/>
        <v>7.6400000000000006</v>
      </c>
      <c r="AC34" s="202">
        <f t="shared" si="8"/>
        <v>46.181249999999999</v>
      </c>
      <c r="AD34" s="201">
        <f t="shared" si="9"/>
        <v>50.088749999999997</v>
      </c>
      <c r="AE34" s="205">
        <f t="shared" si="10"/>
        <v>3.9074999999999989</v>
      </c>
      <c r="AF34" s="206">
        <v>6</v>
      </c>
    </row>
    <row r="35" spans="1:32" ht="18.75">
      <c r="A35" s="181">
        <v>5</v>
      </c>
      <c r="B35" s="199">
        <v>42</v>
      </c>
      <c r="C35" s="207" t="s">
        <v>61</v>
      </c>
      <c r="D35" s="172">
        <v>11</v>
      </c>
      <c r="E35" s="173">
        <v>52.67</v>
      </c>
      <c r="F35" s="173">
        <v>50.18</v>
      </c>
      <c r="G35" s="173">
        <f t="shared" si="0"/>
        <v>-2.490000000000002</v>
      </c>
      <c r="H35" s="173">
        <v>39.11</v>
      </c>
      <c r="I35" s="173">
        <v>61.27</v>
      </c>
      <c r="J35" s="202">
        <f t="shared" si="1"/>
        <v>22.160000000000004</v>
      </c>
      <c r="K35" s="173">
        <v>34.72</v>
      </c>
      <c r="L35" s="173">
        <v>46.14</v>
      </c>
      <c r="M35" s="202">
        <f t="shared" si="2"/>
        <v>11.420000000000002</v>
      </c>
      <c r="N35" s="214">
        <v>42.78</v>
      </c>
      <c r="O35" s="173">
        <v>39.549999999999997</v>
      </c>
      <c r="P35" s="202">
        <f t="shared" si="3"/>
        <v>-3.230000000000004</v>
      </c>
      <c r="Q35" s="173">
        <v>44.67</v>
      </c>
      <c r="R35" s="173">
        <v>47.73</v>
      </c>
      <c r="S35" s="202">
        <f t="shared" si="4"/>
        <v>3.0599999999999952</v>
      </c>
      <c r="T35" s="203">
        <v>68.44</v>
      </c>
      <c r="U35" s="173">
        <v>60.73</v>
      </c>
      <c r="V35" s="202">
        <f t="shared" si="5"/>
        <v>-7.7100000000000009</v>
      </c>
      <c r="W35" s="173">
        <v>52.22</v>
      </c>
      <c r="X35" s="173">
        <v>56.36</v>
      </c>
      <c r="Y35" s="202">
        <f t="shared" si="6"/>
        <v>4.1400000000000006</v>
      </c>
      <c r="Z35" s="173">
        <v>60.89</v>
      </c>
      <c r="AA35" s="173">
        <v>63.64</v>
      </c>
      <c r="AB35" s="202">
        <f t="shared" si="7"/>
        <v>2.75</v>
      </c>
      <c r="AC35" s="202">
        <f t="shared" si="8"/>
        <v>49.4375</v>
      </c>
      <c r="AD35" s="201">
        <f t="shared" si="9"/>
        <v>53.199999999999996</v>
      </c>
      <c r="AE35" s="205">
        <f t="shared" si="10"/>
        <v>3.7624999999999957</v>
      </c>
      <c r="AF35" s="206">
        <v>5</v>
      </c>
    </row>
    <row r="36" spans="1:32" ht="18.75">
      <c r="A36" s="181">
        <v>5</v>
      </c>
      <c r="B36" s="207">
        <v>41</v>
      </c>
      <c r="C36" s="207" t="s">
        <v>60</v>
      </c>
      <c r="D36" s="172">
        <v>10</v>
      </c>
      <c r="E36" s="173">
        <v>54.33</v>
      </c>
      <c r="F36" s="173">
        <v>49.4</v>
      </c>
      <c r="G36" s="173">
        <f t="shared" si="0"/>
        <v>-4.93</v>
      </c>
      <c r="H36" s="173">
        <v>40</v>
      </c>
      <c r="I36" s="173">
        <v>63</v>
      </c>
      <c r="J36" s="202">
        <f t="shared" si="1"/>
        <v>23</v>
      </c>
      <c r="K36" s="173">
        <v>34.17</v>
      </c>
      <c r="L36" s="173">
        <v>42.25</v>
      </c>
      <c r="M36" s="202">
        <f t="shared" si="2"/>
        <v>8.0799999999999983</v>
      </c>
      <c r="N36" s="214">
        <v>63.33</v>
      </c>
      <c r="O36" s="173">
        <v>59.5</v>
      </c>
      <c r="P36" s="202">
        <f t="shared" si="3"/>
        <v>-3.8299999999999983</v>
      </c>
      <c r="Q36" s="173">
        <v>46.83</v>
      </c>
      <c r="R36" s="173">
        <v>51.95</v>
      </c>
      <c r="S36" s="202">
        <f t="shared" si="4"/>
        <v>5.1200000000000045</v>
      </c>
      <c r="T36" s="203">
        <v>70</v>
      </c>
      <c r="U36" s="173">
        <v>61.6</v>
      </c>
      <c r="V36" s="202">
        <f t="shared" si="5"/>
        <v>-8.3999999999999986</v>
      </c>
      <c r="W36" s="173">
        <v>48.33</v>
      </c>
      <c r="X36" s="173">
        <v>49.5</v>
      </c>
      <c r="Y36" s="202">
        <f t="shared" si="6"/>
        <v>1.1700000000000017</v>
      </c>
      <c r="Z36" s="173">
        <v>58</v>
      </c>
      <c r="AA36" s="173">
        <v>66</v>
      </c>
      <c r="AB36" s="202">
        <f t="shared" si="7"/>
        <v>8</v>
      </c>
      <c r="AC36" s="202">
        <f t="shared" si="8"/>
        <v>51.873749999999994</v>
      </c>
      <c r="AD36" s="201">
        <f t="shared" si="9"/>
        <v>55.400000000000006</v>
      </c>
      <c r="AE36" s="205">
        <f t="shared" si="10"/>
        <v>3.5262500000000117</v>
      </c>
      <c r="AF36" s="206">
        <v>5</v>
      </c>
    </row>
    <row r="37" spans="1:32" ht="18.75">
      <c r="A37" s="181">
        <v>3</v>
      </c>
      <c r="B37" s="199">
        <v>13</v>
      </c>
      <c r="C37" s="207" t="s">
        <v>141</v>
      </c>
      <c r="D37" s="172">
        <v>20</v>
      </c>
      <c r="E37" s="201">
        <v>46.564999999999998</v>
      </c>
      <c r="F37" s="173">
        <v>44.799500000000002</v>
      </c>
      <c r="G37" s="173">
        <f t="shared" si="0"/>
        <v>-1.7654999999999959</v>
      </c>
      <c r="H37" s="201">
        <v>32.284999999999997</v>
      </c>
      <c r="I37" s="173">
        <v>53.3035</v>
      </c>
      <c r="J37" s="202">
        <f t="shared" si="1"/>
        <v>21.018500000000003</v>
      </c>
      <c r="K37" s="201">
        <v>24.045000000000002</v>
      </c>
      <c r="L37" s="173">
        <v>31.999500000000001</v>
      </c>
      <c r="M37" s="202">
        <f t="shared" si="2"/>
        <v>7.9544999999999995</v>
      </c>
      <c r="N37" s="215">
        <v>36.835000000000001</v>
      </c>
      <c r="O37" s="173">
        <v>37.996500000000005</v>
      </c>
      <c r="P37" s="202">
        <f t="shared" si="3"/>
        <v>1.1615000000000038</v>
      </c>
      <c r="Q37" s="201">
        <v>39.965000000000003</v>
      </c>
      <c r="R37" s="173">
        <v>47.499499999999998</v>
      </c>
      <c r="S37" s="202">
        <f t="shared" si="4"/>
        <v>7.5344999999999942</v>
      </c>
      <c r="T37" s="201">
        <v>65.319999999999993</v>
      </c>
      <c r="U37" s="173">
        <v>56.1965</v>
      </c>
      <c r="V37" s="202">
        <f t="shared" si="5"/>
        <v>-9.1234999999999928</v>
      </c>
      <c r="W37" s="201">
        <v>53.71</v>
      </c>
      <c r="X37" s="173">
        <v>49.503</v>
      </c>
      <c r="Y37" s="202">
        <f t="shared" si="6"/>
        <v>-4.2070000000000007</v>
      </c>
      <c r="Z37" s="201">
        <v>54.034999999999997</v>
      </c>
      <c r="AA37" s="173">
        <v>59.403499999999994</v>
      </c>
      <c r="AB37" s="202">
        <f t="shared" si="7"/>
        <v>5.3684999999999974</v>
      </c>
      <c r="AC37" s="202">
        <f t="shared" si="8"/>
        <v>44.094999999999999</v>
      </c>
      <c r="AD37" s="201">
        <f t="shared" si="9"/>
        <v>47.587687500000001</v>
      </c>
      <c r="AE37" s="205">
        <f t="shared" si="10"/>
        <v>3.4926875000000024</v>
      </c>
      <c r="AF37" s="206">
        <v>5</v>
      </c>
    </row>
    <row r="38" spans="1:32" ht="18.75">
      <c r="A38" s="181">
        <v>4</v>
      </c>
      <c r="B38" s="199">
        <v>73</v>
      </c>
      <c r="C38" s="207" t="s">
        <v>93</v>
      </c>
      <c r="D38" s="172">
        <v>8</v>
      </c>
      <c r="E38" s="173">
        <v>41.8</v>
      </c>
      <c r="F38" s="173">
        <v>48.5</v>
      </c>
      <c r="G38" s="173">
        <f t="shared" ref="G38:G69" si="11">F38-E38</f>
        <v>6.7000000000000028</v>
      </c>
      <c r="H38" s="173">
        <v>41.2</v>
      </c>
      <c r="I38" s="173">
        <v>46.75</v>
      </c>
      <c r="J38" s="202">
        <f t="shared" ref="J38:J69" si="12">I38-H38</f>
        <v>5.5499999999999972</v>
      </c>
      <c r="K38" s="173">
        <v>30.25</v>
      </c>
      <c r="L38" s="173">
        <v>38.75</v>
      </c>
      <c r="M38" s="202">
        <f t="shared" ref="M38:M69" si="13">L38-K38</f>
        <v>8.5</v>
      </c>
      <c r="N38" s="214">
        <v>48</v>
      </c>
      <c r="O38" s="173">
        <v>60.63</v>
      </c>
      <c r="P38" s="202">
        <f t="shared" ref="P38:P69" si="14">O38-N38</f>
        <v>12.630000000000003</v>
      </c>
      <c r="Q38" s="173">
        <v>41</v>
      </c>
      <c r="R38" s="173">
        <v>40.75</v>
      </c>
      <c r="S38" s="202">
        <f t="shared" ref="S38:S69" si="15">R38-Q38</f>
        <v>-0.25</v>
      </c>
      <c r="T38" s="203">
        <v>74.400000000000006</v>
      </c>
      <c r="U38" s="173">
        <v>53</v>
      </c>
      <c r="V38" s="202">
        <f t="shared" ref="V38:V69" si="16">U38-T38</f>
        <v>-21.400000000000006</v>
      </c>
      <c r="W38" s="173">
        <v>48</v>
      </c>
      <c r="X38" s="173">
        <v>51.88</v>
      </c>
      <c r="Y38" s="202">
        <f t="shared" ref="Y38:Y69" si="17">X38-W38</f>
        <v>3.8800000000000026</v>
      </c>
      <c r="Z38" s="173">
        <v>55.2</v>
      </c>
      <c r="AA38" s="173">
        <v>66.5</v>
      </c>
      <c r="AB38" s="202">
        <f t="shared" ref="AB38:AB69" si="18">AA38-Z38</f>
        <v>11.299999999999997</v>
      </c>
      <c r="AC38" s="202">
        <f t="shared" ref="AC38:AC69" si="19">(E38+H38+K38+N38+Q38+T38+W38+Z38)/8</f>
        <v>47.481249999999996</v>
      </c>
      <c r="AD38" s="201">
        <f t="shared" ref="AD38:AD69" si="20">(F38+I38+L38+O38+R38+U38+X38+AA38)/8</f>
        <v>50.844999999999999</v>
      </c>
      <c r="AE38" s="205">
        <f t="shared" ref="AE38:AE69" si="21">AD38-AC38</f>
        <v>3.3637500000000031</v>
      </c>
      <c r="AF38" s="206">
        <v>6</v>
      </c>
    </row>
    <row r="39" spans="1:32" ht="18.75">
      <c r="A39" s="181">
        <v>4</v>
      </c>
      <c r="B39" s="199">
        <v>46</v>
      </c>
      <c r="C39" s="207" t="s">
        <v>65</v>
      </c>
      <c r="D39" s="172">
        <v>6</v>
      </c>
      <c r="E39" s="173">
        <v>44</v>
      </c>
      <c r="F39" s="173">
        <v>51</v>
      </c>
      <c r="G39" s="173">
        <f t="shared" si="11"/>
        <v>7</v>
      </c>
      <c r="H39" s="173">
        <v>31</v>
      </c>
      <c r="I39" s="173">
        <v>50.33</v>
      </c>
      <c r="J39" s="202">
        <f t="shared" si="12"/>
        <v>19.329999999999998</v>
      </c>
      <c r="K39" s="173">
        <v>20</v>
      </c>
      <c r="L39" s="173">
        <v>25.42</v>
      </c>
      <c r="M39" s="202">
        <f t="shared" si="13"/>
        <v>5.4200000000000017</v>
      </c>
      <c r="N39" s="214">
        <v>22.5</v>
      </c>
      <c r="O39" s="173">
        <v>32.5</v>
      </c>
      <c r="P39" s="202">
        <f t="shared" si="14"/>
        <v>10</v>
      </c>
      <c r="Q39" s="173">
        <v>37</v>
      </c>
      <c r="R39" s="173">
        <v>43.25</v>
      </c>
      <c r="S39" s="202">
        <f t="shared" si="15"/>
        <v>6.25</v>
      </c>
      <c r="T39" s="203">
        <v>60</v>
      </c>
      <c r="U39" s="173">
        <v>46.67</v>
      </c>
      <c r="V39" s="202">
        <f t="shared" si="16"/>
        <v>-13.329999999999998</v>
      </c>
      <c r="W39" s="173">
        <v>45</v>
      </c>
      <c r="X39" s="173">
        <v>45</v>
      </c>
      <c r="Y39" s="202">
        <f t="shared" si="17"/>
        <v>0</v>
      </c>
      <c r="Z39" s="173">
        <v>68</v>
      </c>
      <c r="AA39" s="173">
        <v>58.67</v>
      </c>
      <c r="AB39" s="202">
        <f t="shared" si="18"/>
        <v>-9.3299999999999983</v>
      </c>
      <c r="AC39" s="202">
        <f t="shared" si="19"/>
        <v>40.9375</v>
      </c>
      <c r="AD39" s="201">
        <f t="shared" si="20"/>
        <v>44.105000000000004</v>
      </c>
      <c r="AE39" s="205">
        <f t="shared" si="21"/>
        <v>3.167500000000004</v>
      </c>
      <c r="AF39" s="206">
        <v>6</v>
      </c>
    </row>
    <row r="40" spans="1:32" ht="18.75">
      <c r="A40" s="181">
        <v>4</v>
      </c>
      <c r="B40" s="199">
        <v>48</v>
      </c>
      <c r="C40" s="207" t="s">
        <v>137</v>
      </c>
      <c r="D40" s="172">
        <v>4</v>
      </c>
      <c r="E40" s="201">
        <v>48</v>
      </c>
      <c r="F40" s="173">
        <v>48.5</v>
      </c>
      <c r="G40" s="173">
        <f t="shared" si="11"/>
        <v>0.5</v>
      </c>
      <c r="H40" s="201">
        <v>37.5</v>
      </c>
      <c r="I40" s="173">
        <v>55</v>
      </c>
      <c r="J40" s="202">
        <f t="shared" si="12"/>
        <v>17.5</v>
      </c>
      <c r="K40" s="201">
        <v>27.5</v>
      </c>
      <c r="L40" s="173">
        <v>36.25</v>
      </c>
      <c r="M40" s="202">
        <f t="shared" si="13"/>
        <v>8.75</v>
      </c>
      <c r="N40" s="215">
        <v>55.625</v>
      </c>
      <c r="O40" s="173">
        <v>45</v>
      </c>
      <c r="P40" s="202">
        <f t="shared" si="14"/>
        <v>-10.625</v>
      </c>
      <c r="Q40" s="201">
        <v>48.25</v>
      </c>
      <c r="R40" s="173">
        <v>55.38</v>
      </c>
      <c r="S40" s="202">
        <f t="shared" si="15"/>
        <v>7.1300000000000026</v>
      </c>
      <c r="T40" s="201">
        <v>68.5</v>
      </c>
      <c r="U40" s="173">
        <v>56</v>
      </c>
      <c r="V40" s="202">
        <f t="shared" si="16"/>
        <v>-12.5</v>
      </c>
      <c r="W40" s="201">
        <v>54.375</v>
      </c>
      <c r="X40" s="173">
        <v>53.75</v>
      </c>
      <c r="Y40" s="202">
        <f t="shared" si="17"/>
        <v>-0.625</v>
      </c>
      <c r="Z40" s="201">
        <v>57</v>
      </c>
      <c r="AA40" s="173">
        <v>70</v>
      </c>
      <c r="AB40" s="202">
        <f t="shared" si="18"/>
        <v>13</v>
      </c>
      <c r="AC40" s="202">
        <f t="shared" si="19"/>
        <v>49.59375</v>
      </c>
      <c r="AD40" s="201">
        <f t="shared" si="20"/>
        <v>52.484999999999999</v>
      </c>
      <c r="AE40" s="205">
        <f t="shared" si="21"/>
        <v>2.8912499999999994</v>
      </c>
      <c r="AF40" s="206">
        <v>5</v>
      </c>
    </row>
    <row r="41" spans="1:32" ht="18.75">
      <c r="A41" s="181">
        <v>2</v>
      </c>
      <c r="B41" s="199">
        <v>99</v>
      </c>
      <c r="C41" s="207" t="s">
        <v>119</v>
      </c>
      <c r="D41" s="172">
        <v>16</v>
      </c>
      <c r="E41" s="173">
        <v>45.04</v>
      </c>
      <c r="F41" s="173">
        <v>45.75</v>
      </c>
      <c r="G41" s="173">
        <f t="shared" si="11"/>
        <v>0.71000000000000085</v>
      </c>
      <c r="H41" s="173">
        <v>39.630000000000003</v>
      </c>
      <c r="I41" s="173">
        <v>58.25</v>
      </c>
      <c r="J41" s="202">
        <f t="shared" si="12"/>
        <v>18.619999999999997</v>
      </c>
      <c r="K41" s="173">
        <v>29.26</v>
      </c>
      <c r="L41" s="173">
        <v>36.880000000000003</v>
      </c>
      <c r="M41" s="202">
        <f t="shared" si="13"/>
        <v>7.620000000000001</v>
      </c>
      <c r="N41" s="214">
        <v>45</v>
      </c>
      <c r="O41" s="173">
        <v>44.06</v>
      </c>
      <c r="P41" s="202">
        <f t="shared" si="14"/>
        <v>-0.93999999999999773</v>
      </c>
      <c r="Q41" s="173">
        <v>41.17</v>
      </c>
      <c r="R41" s="173">
        <v>48.22</v>
      </c>
      <c r="S41" s="202">
        <f t="shared" si="15"/>
        <v>7.0499999999999972</v>
      </c>
      <c r="T41" s="203">
        <v>66.67</v>
      </c>
      <c r="U41" s="173">
        <v>53.25</v>
      </c>
      <c r="V41" s="202">
        <f t="shared" si="16"/>
        <v>-13.420000000000002</v>
      </c>
      <c r="W41" s="173">
        <v>50.19</v>
      </c>
      <c r="X41" s="173">
        <v>49.06</v>
      </c>
      <c r="Y41" s="202">
        <f t="shared" si="17"/>
        <v>-1.1299999999999955</v>
      </c>
      <c r="Z41" s="173">
        <v>60.89</v>
      </c>
      <c r="AA41" s="173">
        <v>65.25</v>
      </c>
      <c r="AB41" s="202">
        <f t="shared" si="18"/>
        <v>4.3599999999999994</v>
      </c>
      <c r="AC41" s="202">
        <f t="shared" si="19"/>
        <v>47.231250000000003</v>
      </c>
      <c r="AD41" s="201">
        <f t="shared" si="20"/>
        <v>50.089999999999996</v>
      </c>
      <c r="AE41" s="205">
        <f t="shared" si="21"/>
        <v>2.8587499999999935</v>
      </c>
      <c r="AF41" s="206">
        <v>5</v>
      </c>
    </row>
    <row r="42" spans="1:32" ht="18.75">
      <c r="A42" s="181">
        <v>1</v>
      </c>
      <c r="B42" s="199">
        <v>26</v>
      </c>
      <c r="C42" s="207" t="s">
        <v>139</v>
      </c>
      <c r="D42" s="172">
        <v>20</v>
      </c>
      <c r="E42" s="201">
        <v>44.876666666666665</v>
      </c>
      <c r="F42" s="173">
        <v>45.3</v>
      </c>
      <c r="G42" s="173">
        <f t="shared" si="11"/>
        <v>0.42333333333333201</v>
      </c>
      <c r="H42" s="201">
        <v>36.765000000000001</v>
      </c>
      <c r="I42" s="173">
        <v>54.2</v>
      </c>
      <c r="J42" s="202">
        <f t="shared" si="12"/>
        <v>17.435000000000002</v>
      </c>
      <c r="K42" s="201">
        <v>30.716666666666665</v>
      </c>
      <c r="L42" s="173">
        <v>31.88</v>
      </c>
      <c r="M42" s="202">
        <f t="shared" si="13"/>
        <v>1.163333333333334</v>
      </c>
      <c r="N42" s="215">
        <v>44.151666666666664</v>
      </c>
      <c r="O42" s="173">
        <v>42.5</v>
      </c>
      <c r="P42" s="202">
        <f t="shared" si="14"/>
        <v>-1.6516666666666637</v>
      </c>
      <c r="Q42" s="201">
        <v>35.541666666666664</v>
      </c>
      <c r="R42" s="173">
        <v>47.13</v>
      </c>
      <c r="S42" s="202">
        <f t="shared" si="15"/>
        <v>11.588333333333338</v>
      </c>
      <c r="T42" s="201">
        <v>64.441666666666663</v>
      </c>
      <c r="U42" s="173">
        <v>52</v>
      </c>
      <c r="V42" s="202">
        <f t="shared" si="16"/>
        <v>-12.441666666666663</v>
      </c>
      <c r="W42" s="201">
        <v>45.136666666666663</v>
      </c>
      <c r="X42" s="173">
        <v>46.25</v>
      </c>
      <c r="Y42" s="202">
        <f t="shared" si="17"/>
        <v>1.1133333333333368</v>
      </c>
      <c r="Z42" s="201">
        <v>54.515000000000008</v>
      </c>
      <c r="AA42" s="173">
        <v>59.4</v>
      </c>
      <c r="AB42" s="202">
        <f t="shared" si="18"/>
        <v>4.8849999999999909</v>
      </c>
      <c r="AC42" s="202">
        <f t="shared" si="19"/>
        <v>44.518124999999998</v>
      </c>
      <c r="AD42" s="201">
        <f t="shared" si="20"/>
        <v>47.332499999999996</v>
      </c>
      <c r="AE42" s="205">
        <f t="shared" si="21"/>
        <v>2.8143749999999983</v>
      </c>
      <c r="AF42" s="206">
        <v>6</v>
      </c>
    </row>
    <row r="43" spans="1:32" ht="18.75">
      <c r="A43" s="181">
        <v>1</v>
      </c>
      <c r="B43" s="207">
        <v>81</v>
      </c>
      <c r="C43" s="207" t="s">
        <v>102</v>
      </c>
      <c r="D43" s="172">
        <v>15</v>
      </c>
      <c r="E43" s="173">
        <v>46</v>
      </c>
      <c r="F43" s="173">
        <v>45.33</v>
      </c>
      <c r="G43" s="173">
        <f t="shared" si="11"/>
        <v>-0.67000000000000171</v>
      </c>
      <c r="H43" s="173">
        <v>39.159999999999997</v>
      </c>
      <c r="I43" s="173">
        <v>53.33</v>
      </c>
      <c r="J43" s="202">
        <f t="shared" si="12"/>
        <v>14.170000000000002</v>
      </c>
      <c r="K43" s="173">
        <v>35</v>
      </c>
      <c r="L43" s="173">
        <v>46.5</v>
      </c>
      <c r="M43" s="202">
        <f t="shared" si="13"/>
        <v>11.5</v>
      </c>
      <c r="N43" s="214">
        <v>39.47</v>
      </c>
      <c r="O43" s="173">
        <v>37</v>
      </c>
      <c r="P43" s="202">
        <f t="shared" si="14"/>
        <v>-2.4699999999999989</v>
      </c>
      <c r="Q43" s="173">
        <v>39.47</v>
      </c>
      <c r="R43" s="173">
        <v>48.53</v>
      </c>
      <c r="S43" s="202">
        <f t="shared" si="15"/>
        <v>9.0600000000000023</v>
      </c>
      <c r="T43" s="203">
        <v>65.47</v>
      </c>
      <c r="U43" s="173">
        <v>52.8</v>
      </c>
      <c r="V43" s="202">
        <f t="shared" si="16"/>
        <v>-12.670000000000002</v>
      </c>
      <c r="W43" s="173">
        <v>47.37</v>
      </c>
      <c r="X43" s="173">
        <v>45</v>
      </c>
      <c r="Y43" s="202">
        <f t="shared" si="17"/>
        <v>-2.3699999999999974</v>
      </c>
      <c r="Z43" s="173">
        <v>57.26</v>
      </c>
      <c r="AA43" s="173">
        <v>62.67</v>
      </c>
      <c r="AB43" s="202">
        <f t="shared" si="18"/>
        <v>5.4100000000000037</v>
      </c>
      <c r="AC43" s="202">
        <f t="shared" si="19"/>
        <v>46.15</v>
      </c>
      <c r="AD43" s="201">
        <f t="shared" si="20"/>
        <v>48.895000000000003</v>
      </c>
      <c r="AE43" s="205">
        <f t="shared" si="21"/>
        <v>2.7450000000000045</v>
      </c>
      <c r="AF43" s="206">
        <v>4</v>
      </c>
    </row>
    <row r="44" spans="1:32" ht="18.75">
      <c r="A44" s="181">
        <v>5</v>
      </c>
      <c r="B44" s="199">
        <v>3</v>
      </c>
      <c r="C44" s="207" t="s">
        <v>17</v>
      </c>
      <c r="D44" s="172">
        <v>12</v>
      </c>
      <c r="E44" s="173">
        <v>53.23</v>
      </c>
      <c r="F44" s="173">
        <v>50.83</v>
      </c>
      <c r="G44" s="173">
        <f t="shared" si="11"/>
        <v>-2.3999999999999986</v>
      </c>
      <c r="H44" s="173">
        <v>40</v>
      </c>
      <c r="I44" s="173">
        <v>56.67</v>
      </c>
      <c r="J44" s="202">
        <f t="shared" si="12"/>
        <v>16.670000000000002</v>
      </c>
      <c r="K44" s="173">
        <v>29.62</v>
      </c>
      <c r="L44" s="173">
        <v>31.25</v>
      </c>
      <c r="M44" s="202">
        <f t="shared" si="13"/>
        <v>1.629999999999999</v>
      </c>
      <c r="N44" s="214">
        <v>40.380000000000003</v>
      </c>
      <c r="O44" s="173">
        <v>53.33</v>
      </c>
      <c r="P44" s="202">
        <f t="shared" si="14"/>
        <v>12.949999999999996</v>
      </c>
      <c r="Q44" s="173">
        <v>37.96</v>
      </c>
      <c r="R44" s="173">
        <v>41.92</v>
      </c>
      <c r="S44" s="202">
        <f t="shared" si="15"/>
        <v>3.9600000000000009</v>
      </c>
      <c r="T44" s="203">
        <v>73.540000000000006</v>
      </c>
      <c r="U44" s="173">
        <v>58</v>
      </c>
      <c r="V44" s="202">
        <f t="shared" si="16"/>
        <v>-15.540000000000006</v>
      </c>
      <c r="W44" s="173">
        <v>55</v>
      </c>
      <c r="X44" s="173">
        <v>53.75</v>
      </c>
      <c r="Y44" s="202">
        <f t="shared" si="17"/>
        <v>-1.25</v>
      </c>
      <c r="Z44" s="173">
        <v>60</v>
      </c>
      <c r="AA44" s="173">
        <v>65.33</v>
      </c>
      <c r="AB44" s="202">
        <f t="shared" si="18"/>
        <v>5.3299999999999983</v>
      </c>
      <c r="AC44" s="202">
        <f t="shared" si="19"/>
        <v>48.716250000000002</v>
      </c>
      <c r="AD44" s="201">
        <f t="shared" si="20"/>
        <v>51.384999999999998</v>
      </c>
      <c r="AE44" s="205">
        <f t="shared" si="21"/>
        <v>2.6687499999999957</v>
      </c>
      <c r="AF44" s="206">
        <v>5</v>
      </c>
    </row>
    <row r="45" spans="1:32" ht="18.75">
      <c r="A45" s="181">
        <v>5</v>
      </c>
      <c r="B45" s="199">
        <v>18</v>
      </c>
      <c r="C45" s="207" t="s">
        <v>31</v>
      </c>
      <c r="D45" s="172">
        <v>15</v>
      </c>
      <c r="E45" s="173">
        <v>52.45</v>
      </c>
      <c r="F45" s="173">
        <v>52.4</v>
      </c>
      <c r="G45" s="173">
        <f t="shared" si="11"/>
        <v>-5.0000000000004263E-2</v>
      </c>
      <c r="H45" s="173">
        <v>39.729999999999997</v>
      </c>
      <c r="I45" s="173">
        <v>55.73</v>
      </c>
      <c r="J45" s="202">
        <f t="shared" si="12"/>
        <v>16</v>
      </c>
      <c r="K45" s="173">
        <v>33.409999999999997</v>
      </c>
      <c r="L45" s="173">
        <v>33.33</v>
      </c>
      <c r="M45" s="202">
        <f t="shared" si="13"/>
        <v>-7.9999999999998295E-2</v>
      </c>
      <c r="N45" s="214">
        <v>62.95</v>
      </c>
      <c r="O45" s="173">
        <v>56.33</v>
      </c>
      <c r="P45" s="202">
        <f t="shared" si="14"/>
        <v>-6.6200000000000045</v>
      </c>
      <c r="Q45" s="173">
        <v>36.700000000000003</v>
      </c>
      <c r="R45" s="173">
        <v>47.57</v>
      </c>
      <c r="S45" s="202">
        <f t="shared" si="15"/>
        <v>10.869999999999997</v>
      </c>
      <c r="T45" s="203">
        <v>67.64</v>
      </c>
      <c r="U45" s="173">
        <v>55.73</v>
      </c>
      <c r="V45" s="202">
        <f t="shared" si="16"/>
        <v>-11.910000000000004</v>
      </c>
      <c r="W45" s="173">
        <v>46.36</v>
      </c>
      <c r="X45" s="173">
        <v>52</v>
      </c>
      <c r="Y45" s="202">
        <f t="shared" si="17"/>
        <v>5.6400000000000006</v>
      </c>
      <c r="Z45" s="173">
        <v>57.27</v>
      </c>
      <c r="AA45" s="173">
        <v>63.47</v>
      </c>
      <c r="AB45" s="202">
        <f t="shared" si="18"/>
        <v>6.1999999999999957</v>
      </c>
      <c r="AC45" s="202">
        <f t="shared" si="19"/>
        <v>49.563749999999999</v>
      </c>
      <c r="AD45" s="201">
        <f t="shared" si="20"/>
        <v>52.069999999999993</v>
      </c>
      <c r="AE45" s="205">
        <f t="shared" si="21"/>
        <v>2.5062499999999943</v>
      </c>
      <c r="AF45" s="206">
        <v>4</v>
      </c>
    </row>
    <row r="46" spans="1:32" ht="18.75">
      <c r="A46" s="181">
        <v>1</v>
      </c>
      <c r="B46" s="199">
        <v>65</v>
      </c>
      <c r="C46" s="207" t="s">
        <v>85</v>
      </c>
      <c r="D46" s="172">
        <v>10</v>
      </c>
      <c r="E46" s="173">
        <v>46.1</v>
      </c>
      <c r="F46" s="173">
        <v>45</v>
      </c>
      <c r="G46" s="173">
        <f t="shared" si="11"/>
        <v>-1.1000000000000014</v>
      </c>
      <c r="H46" s="173">
        <v>36.86</v>
      </c>
      <c r="I46" s="173">
        <v>51.4</v>
      </c>
      <c r="J46" s="202">
        <f t="shared" si="12"/>
        <v>14.54</v>
      </c>
      <c r="K46" s="173">
        <v>31.67</v>
      </c>
      <c r="L46" s="173">
        <v>31.75</v>
      </c>
      <c r="M46" s="202">
        <f t="shared" si="13"/>
        <v>7.9999999999998295E-2</v>
      </c>
      <c r="N46" s="214">
        <v>38.57</v>
      </c>
      <c r="O46" s="173">
        <v>45.5</v>
      </c>
      <c r="P46" s="202">
        <f t="shared" si="14"/>
        <v>6.93</v>
      </c>
      <c r="Q46" s="173">
        <v>33.549999999999997</v>
      </c>
      <c r="R46" s="173">
        <v>43.9</v>
      </c>
      <c r="S46" s="202">
        <f t="shared" si="15"/>
        <v>10.350000000000001</v>
      </c>
      <c r="T46" s="203">
        <v>62.86</v>
      </c>
      <c r="U46" s="173">
        <v>51.2</v>
      </c>
      <c r="V46" s="202">
        <f t="shared" si="16"/>
        <v>-11.659999999999997</v>
      </c>
      <c r="W46" s="173">
        <v>50.71</v>
      </c>
      <c r="X46" s="173">
        <v>46</v>
      </c>
      <c r="Y46" s="202">
        <f t="shared" si="17"/>
        <v>-4.7100000000000009</v>
      </c>
      <c r="Z46" s="173">
        <v>49.9</v>
      </c>
      <c r="AA46" s="173">
        <v>54.4</v>
      </c>
      <c r="AB46" s="202">
        <f t="shared" si="18"/>
        <v>4.5</v>
      </c>
      <c r="AC46" s="202">
        <f t="shared" si="19"/>
        <v>43.777499999999996</v>
      </c>
      <c r="AD46" s="201">
        <f t="shared" si="20"/>
        <v>46.143749999999997</v>
      </c>
      <c r="AE46" s="205">
        <f t="shared" si="21"/>
        <v>2.3662500000000009</v>
      </c>
      <c r="AF46" s="206">
        <v>5</v>
      </c>
    </row>
    <row r="47" spans="1:32" ht="18.75">
      <c r="A47" s="181">
        <v>4</v>
      </c>
      <c r="B47" s="199">
        <v>39</v>
      </c>
      <c r="C47" s="207" t="s">
        <v>57</v>
      </c>
      <c r="D47" s="172">
        <v>5</v>
      </c>
      <c r="E47" s="173">
        <v>35.56</v>
      </c>
      <c r="F47" s="173">
        <v>37.6</v>
      </c>
      <c r="G47" s="173">
        <f t="shared" si="11"/>
        <v>2.0399999999999991</v>
      </c>
      <c r="H47" s="173">
        <v>32</v>
      </c>
      <c r="I47" s="173">
        <v>44</v>
      </c>
      <c r="J47" s="202">
        <f t="shared" si="12"/>
        <v>12</v>
      </c>
      <c r="K47" s="173">
        <v>31.39</v>
      </c>
      <c r="L47" s="173">
        <v>25</v>
      </c>
      <c r="M47" s="202">
        <f t="shared" si="13"/>
        <v>-6.3900000000000006</v>
      </c>
      <c r="N47" s="214">
        <v>30.56</v>
      </c>
      <c r="O47" s="173">
        <v>38</v>
      </c>
      <c r="P47" s="202">
        <f t="shared" si="14"/>
        <v>7.4400000000000013</v>
      </c>
      <c r="Q47" s="173">
        <v>25.5</v>
      </c>
      <c r="R47" s="173">
        <v>39</v>
      </c>
      <c r="S47" s="202">
        <f t="shared" si="15"/>
        <v>13.5</v>
      </c>
      <c r="T47" s="203">
        <v>55.11</v>
      </c>
      <c r="U47" s="173">
        <v>48.8</v>
      </c>
      <c r="V47" s="202">
        <f t="shared" si="16"/>
        <v>-6.3100000000000023</v>
      </c>
      <c r="W47" s="173">
        <v>37.78</v>
      </c>
      <c r="X47" s="173">
        <v>30</v>
      </c>
      <c r="Y47" s="202">
        <f t="shared" si="17"/>
        <v>-7.7800000000000011</v>
      </c>
      <c r="Z47" s="173">
        <v>49.78</v>
      </c>
      <c r="AA47" s="173">
        <v>53.6</v>
      </c>
      <c r="AB47" s="202">
        <f t="shared" si="18"/>
        <v>3.8200000000000003</v>
      </c>
      <c r="AC47" s="202">
        <f t="shared" si="19"/>
        <v>37.21</v>
      </c>
      <c r="AD47" s="201">
        <f t="shared" si="20"/>
        <v>39.5</v>
      </c>
      <c r="AE47" s="205">
        <f t="shared" si="21"/>
        <v>2.2899999999999991</v>
      </c>
      <c r="AF47" s="206">
        <v>5</v>
      </c>
    </row>
    <row r="48" spans="1:32" ht="18.75">
      <c r="A48" s="181">
        <v>2</v>
      </c>
      <c r="B48" s="199">
        <v>58</v>
      </c>
      <c r="C48" s="207" t="s">
        <v>77</v>
      </c>
      <c r="D48" s="172">
        <v>6</v>
      </c>
      <c r="E48" s="173">
        <v>48.17</v>
      </c>
      <c r="F48" s="173">
        <v>47</v>
      </c>
      <c r="G48" s="173">
        <f t="shared" si="11"/>
        <v>-1.1700000000000017</v>
      </c>
      <c r="H48" s="173">
        <v>34.5</v>
      </c>
      <c r="I48" s="173">
        <v>46.33</v>
      </c>
      <c r="J48" s="202">
        <f t="shared" si="12"/>
        <v>11.829999999999998</v>
      </c>
      <c r="K48" s="173">
        <v>30.42</v>
      </c>
      <c r="L48" s="173">
        <v>37.5</v>
      </c>
      <c r="M48" s="202">
        <f t="shared" si="13"/>
        <v>7.0799999999999983</v>
      </c>
      <c r="N48" s="214">
        <v>37.5</v>
      </c>
      <c r="O48" s="173">
        <v>38.33</v>
      </c>
      <c r="P48" s="202">
        <f t="shared" si="14"/>
        <v>0.82999999999999829</v>
      </c>
      <c r="Q48" s="173">
        <v>31.83</v>
      </c>
      <c r="R48" s="173">
        <v>37.92</v>
      </c>
      <c r="S48" s="202">
        <f t="shared" si="15"/>
        <v>6.0900000000000034</v>
      </c>
      <c r="T48" s="203">
        <v>68</v>
      </c>
      <c r="U48" s="173">
        <v>55.33</v>
      </c>
      <c r="V48" s="202">
        <f t="shared" si="16"/>
        <v>-12.670000000000002</v>
      </c>
      <c r="W48" s="173">
        <v>45.83</v>
      </c>
      <c r="X48" s="173">
        <v>48.33</v>
      </c>
      <c r="Y48" s="202">
        <f t="shared" si="17"/>
        <v>2.5</v>
      </c>
      <c r="Z48" s="173">
        <v>51</v>
      </c>
      <c r="AA48" s="173">
        <v>48</v>
      </c>
      <c r="AB48" s="202">
        <f t="shared" si="18"/>
        <v>-3</v>
      </c>
      <c r="AC48" s="202">
        <f t="shared" si="19"/>
        <v>43.40625</v>
      </c>
      <c r="AD48" s="201">
        <f t="shared" si="20"/>
        <v>44.842499999999994</v>
      </c>
      <c r="AE48" s="205">
        <f t="shared" si="21"/>
        <v>1.436249999999994</v>
      </c>
      <c r="AF48" s="206">
        <v>5</v>
      </c>
    </row>
    <row r="49" spans="1:32" ht="18.75">
      <c r="A49" s="181">
        <v>2</v>
      </c>
      <c r="B49" s="199">
        <v>23</v>
      </c>
      <c r="C49" s="207" t="s">
        <v>37</v>
      </c>
      <c r="D49" s="172">
        <v>3</v>
      </c>
      <c r="E49" s="173">
        <v>48.15</v>
      </c>
      <c r="F49" s="173">
        <v>44.67</v>
      </c>
      <c r="G49" s="173">
        <f t="shared" si="11"/>
        <v>-3.4799999999999969</v>
      </c>
      <c r="H49" s="173">
        <v>38.31</v>
      </c>
      <c r="I49" s="173">
        <v>46.67</v>
      </c>
      <c r="J49" s="202">
        <f t="shared" si="12"/>
        <v>8.36</v>
      </c>
      <c r="K49" s="173">
        <v>26.54</v>
      </c>
      <c r="L49" s="173">
        <v>33.33</v>
      </c>
      <c r="M49" s="202">
        <f t="shared" si="13"/>
        <v>6.7899999999999991</v>
      </c>
      <c r="N49" s="214">
        <v>37.31</v>
      </c>
      <c r="O49" s="173">
        <v>53.33</v>
      </c>
      <c r="P49" s="202">
        <f t="shared" si="14"/>
        <v>16.019999999999996</v>
      </c>
      <c r="Q49" s="173">
        <v>35.54</v>
      </c>
      <c r="R49" s="173">
        <v>46.33</v>
      </c>
      <c r="S49" s="202">
        <f t="shared" si="15"/>
        <v>10.79</v>
      </c>
      <c r="T49" s="203">
        <v>63.08</v>
      </c>
      <c r="U49" s="173">
        <v>44</v>
      </c>
      <c r="V49" s="202">
        <f t="shared" si="16"/>
        <v>-19.079999999999998</v>
      </c>
      <c r="W49" s="173">
        <v>51.54</v>
      </c>
      <c r="X49" s="173">
        <v>48.33</v>
      </c>
      <c r="Y49" s="202">
        <f t="shared" si="17"/>
        <v>-3.2100000000000009</v>
      </c>
      <c r="Z49" s="173">
        <v>57.23</v>
      </c>
      <c r="AA49" s="173">
        <v>52</v>
      </c>
      <c r="AB49" s="202">
        <f t="shared" si="18"/>
        <v>-5.2299999999999969</v>
      </c>
      <c r="AC49" s="202">
        <f t="shared" si="19"/>
        <v>44.712500000000006</v>
      </c>
      <c r="AD49" s="201">
        <f t="shared" si="20"/>
        <v>46.082499999999996</v>
      </c>
      <c r="AE49" s="205">
        <f t="shared" si="21"/>
        <v>1.3699999999999903</v>
      </c>
      <c r="AF49" s="206">
        <v>4</v>
      </c>
    </row>
    <row r="50" spans="1:32" ht="18.75">
      <c r="A50" s="181">
        <v>1</v>
      </c>
      <c r="B50" s="207">
        <v>21</v>
      </c>
      <c r="C50" s="207" t="s">
        <v>140</v>
      </c>
      <c r="D50" s="172">
        <v>25</v>
      </c>
      <c r="E50" s="201">
        <v>43.176666666666669</v>
      </c>
      <c r="F50" s="173">
        <v>46.881999999999998</v>
      </c>
      <c r="G50" s="173">
        <f t="shared" si="11"/>
        <v>3.7053333333333285</v>
      </c>
      <c r="H50" s="201">
        <v>38.033333333333331</v>
      </c>
      <c r="I50" s="173">
        <v>49.122000000000007</v>
      </c>
      <c r="J50" s="202">
        <f t="shared" si="12"/>
        <v>11.088666666666676</v>
      </c>
      <c r="K50" s="201">
        <v>30.156666666666666</v>
      </c>
      <c r="L50" s="173">
        <v>29.701999999999998</v>
      </c>
      <c r="M50" s="202">
        <f t="shared" si="13"/>
        <v>-0.45466666666666811</v>
      </c>
      <c r="N50" s="215">
        <v>48.52</v>
      </c>
      <c r="O50" s="173">
        <v>43.597999999999992</v>
      </c>
      <c r="P50" s="202">
        <f t="shared" si="14"/>
        <v>-4.9220000000000113</v>
      </c>
      <c r="Q50" s="201">
        <v>31.78</v>
      </c>
      <c r="R50" s="173">
        <v>47.02</v>
      </c>
      <c r="S50" s="202">
        <f t="shared" si="15"/>
        <v>15.240000000000002</v>
      </c>
      <c r="T50" s="201">
        <v>63.81</v>
      </c>
      <c r="U50" s="173">
        <v>50.88</v>
      </c>
      <c r="V50" s="202">
        <f t="shared" si="16"/>
        <v>-12.93</v>
      </c>
      <c r="W50" s="201">
        <v>48.386666666666663</v>
      </c>
      <c r="X50" s="173">
        <v>42.2</v>
      </c>
      <c r="Y50" s="202">
        <f t="shared" si="17"/>
        <v>-6.1866666666666603</v>
      </c>
      <c r="Z50" s="201">
        <v>49.013333333333328</v>
      </c>
      <c r="AA50" s="173">
        <v>53.758000000000003</v>
      </c>
      <c r="AB50" s="202">
        <f t="shared" si="18"/>
        <v>4.7446666666666744</v>
      </c>
      <c r="AC50" s="202">
        <f t="shared" si="19"/>
        <v>44.109583333333333</v>
      </c>
      <c r="AD50" s="201">
        <f t="shared" si="20"/>
        <v>45.395249999999997</v>
      </c>
      <c r="AE50" s="205">
        <f t="shared" si="21"/>
        <v>1.2856666666666641</v>
      </c>
      <c r="AF50" s="206">
        <v>4</v>
      </c>
    </row>
    <row r="51" spans="1:32" ht="18.75">
      <c r="A51" s="181">
        <v>2</v>
      </c>
      <c r="B51" s="199">
        <v>97</v>
      </c>
      <c r="C51" s="207" t="s">
        <v>117</v>
      </c>
      <c r="D51" s="172">
        <v>27</v>
      </c>
      <c r="E51" s="173">
        <v>54.05</v>
      </c>
      <c r="F51" s="173">
        <v>50.74</v>
      </c>
      <c r="G51" s="173">
        <f t="shared" si="11"/>
        <v>-3.3099999999999952</v>
      </c>
      <c r="H51" s="173">
        <v>45.15</v>
      </c>
      <c r="I51" s="173">
        <v>59.46</v>
      </c>
      <c r="J51" s="202">
        <f t="shared" si="12"/>
        <v>14.310000000000002</v>
      </c>
      <c r="K51" s="173">
        <v>42.24</v>
      </c>
      <c r="L51" s="173">
        <v>49.19</v>
      </c>
      <c r="M51" s="202">
        <f t="shared" si="13"/>
        <v>6.9499999999999957</v>
      </c>
      <c r="N51" s="214">
        <v>65.81</v>
      </c>
      <c r="O51" s="173">
        <v>56.56</v>
      </c>
      <c r="P51" s="202">
        <f t="shared" si="14"/>
        <v>-9.25</v>
      </c>
      <c r="Q51" s="173">
        <v>42.01</v>
      </c>
      <c r="R51" s="173">
        <v>50.81</v>
      </c>
      <c r="S51" s="202">
        <f t="shared" si="15"/>
        <v>8.8000000000000043</v>
      </c>
      <c r="T51" s="203">
        <v>71.89</v>
      </c>
      <c r="U51" s="173">
        <v>61.45</v>
      </c>
      <c r="V51" s="202">
        <f t="shared" si="16"/>
        <v>-10.439999999999998</v>
      </c>
      <c r="W51" s="173">
        <v>53.09</v>
      </c>
      <c r="X51" s="173">
        <v>54.04</v>
      </c>
      <c r="Y51" s="202">
        <f t="shared" si="17"/>
        <v>0.94999999999999574</v>
      </c>
      <c r="Z51" s="173">
        <v>61.36</v>
      </c>
      <c r="AA51" s="173">
        <v>63.5</v>
      </c>
      <c r="AB51" s="202">
        <f t="shared" si="18"/>
        <v>2.1400000000000006</v>
      </c>
      <c r="AC51" s="202">
        <f t="shared" si="19"/>
        <v>54.45</v>
      </c>
      <c r="AD51" s="201">
        <f t="shared" si="20"/>
        <v>55.71875</v>
      </c>
      <c r="AE51" s="205">
        <f t="shared" si="21"/>
        <v>1.2687499999999972</v>
      </c>
      <c r="AF51" s="206">
        <v>5</v>
      </c>
    </row>
    <row r="52" spans="1:32" ht="18.75">
      <c r="A52" s="181">
        <v>6</v>
      </c>
      <c r="B52" s="199">
        <v>94</v>
      </c>
      <c r="C52" s="207" t="s">
        <v>115</v>
      </c>
      <c r="D52" s="172">
        <v>8</v>
      </c>
      <c r="E52" s="173">
        <v>43.33</v>
      </c>
      <c r="F52" s="173">
        <v>51.5</v>
      </c>
      <c r="G52" s="173">
        <f t="shared" si="11"/>
        <v>8.1700000000000017</v>
      </c>
      <c r="H52" s="173">
        <v>43.11</v>
      </c>
      <c r="I52" s="173">
        <v>56</v>
      </c>
      <c r="J52" s="202">
        <f t="shared" si="12"/>
        <v>12.89</v>
      </c>
      <c r="K52" s="173">
        <v>26.67</v>
      </c>
      <c r="L52" s="173">
        <v>25.94</v>
      </c>
      <c r="M52" s="202">
        <f t="shared" si="13"/>
        <v>-0.73000000000000043</v>
      </c>
      <c r="N52" s="214">
        <v>46.67</v>
      </c>
      <c r="O52" s="173">
        <v>34.380000000000003</v>
      </c>
      <c r="P52" s="202">
        <f t="shared" si="14"/>
        <v>-12.29</v>
      </c>
      <c r="Q52" s="173">
        <v>38.83</v>
      </c>
      <c r="R52" s="173">
        <v>43.25</v>
      </c>
      <c r="S52" s="202">
        <f t="shared" si="15"/>
        <v>4.4200000000000017</v>
      </c>
      <c r="T52" s="203">
        <v>69.78</v>
      </c>
      <c r="U52" s="173">
        <v>52.5</v>
      </c>
      <c r="V52" s="202">
        <f t="shared" si="16"/>
        <v>-17.28</v>
      </c>
      <c r="W52" s="173">
        <v>49.44</v>
      </c>
      <c r="X52" s="173">
        <v>53.13</v>
      </c>
      <c r="Y52" s="202">
        <f t="shared" si="17"/>
        <v>3.6900000000000048</v>
      </c>
      <c r="Z52" s="173">
        <v>55.56</v>
      </c>
      <c r="AA52" s="173">
        <v>64</v>
      </c>
      <c r="AB52" s="202">
        <f t="shared" si="18"/>
        <v>8.4399999999999977</v>
      </c>
      <c r="AC52" s="202">
        <f t="shared" si="19"/>
        <v>46.673749999999998</v>
      </c>
      <c r="AD52" s="201">
        <f t="shared" si="20"/>
        <v>47.587499999999999</v>
      </c>
      <c r="AE52" s="205">
        <f t="shared" si="21"/>
        <v>0.91375000000000028</v>
      </c>
      <c r="AF52" s="206">
        <v>5</v>
      </c>
    </row>
    <row r="53" spans="1:32" ht="18.75">
      <c r="A53" s="181">
        <v>3</v>
      </c>
      <c r="B53" s="199">
        <v>19</v>
      </c>
      <c r="C53" s="207" t="s">
        <v>33</v>
      </c>
      <c r="D53" s="172">
        <v>2</v>
      </c>
      <c r="E53" s="173">
        <v>50.5</v>
      </c>
      <c r="F53" s="173">
        <v>42</v>
      </c>
      <c r="G53" s="173">
        <f t="shared" si="11"/>
        <v>-8.5</v>
      </c>
      <c r="H53" s="173">
        <v>43</v>
      </c>
      <c r="I53" s="173">
        <v>49</v>
      </c>
      <c r="J53" s="202">
        <f t="shared" si="12"/>
        <v>6</v>
      </c>
      <c r="K53" s="173">
        <v>31.25</v>
      </c>
      <c r="L53" s="173">
        <v>32.5</v>
      </c>
      <c r="M53" s="202">
        <f t="shared" si="13"/>
        <v>1.25</v>
      </c>
      <c r="N53" s="214">
        <v>43.75</v>
      </c>
      <c r="O53" s="173">
        <v>45</v>
      </c>
      <c r="P53" s="202">
        <f t="shared" si="14"/>
        <v>1.25</v>
      </c>
      <c r="Q53" s="173">
        <v>41.13</v>
      </c>
      <c r="R53" s="173">
        <v>39.5</v>
      </c>
      <c r="S53" s="202">
        <f t="shared" si="15"/>
        <v>-1.6300000000000026</v>
      </c>
      <c r="T53" s="203">
        <v>63</v>
      </c>
      <c r="U53" s="173">
        <v>54</v>
      </c>
      <c r="V53" s="202">
        <f t="shared" si="16"/>
        <v>-9</v>
      </c>
      <c r="W53" s="173">
        <v>47.5</v>
      </c>
      <c r="X53" s="173">
        <v>42.5</v>
      </c>
      <c r="Y53" s="202">
        <f t="shared" si="17"/>
        <v>-5</v>
      </c>
      <c r="Z53" s="173">
        <v>50</v>
      </c>
      <c r="AA53" s="173">
        <v>68</v>
      </c>
      <c r="AB53" s="202">
        <f t="shared" si="18"/>
        <v>18</v>
      </c>
      <c r="AC53" s="202">
        <f t="shared" si="19"/>
        <v>46.266249999999999</v>
      </c>
      <c r="AD53" s="201">
        <f t="shared" si="20"/>
        <v>46.5625</v>
      </c>
      <c r="AE53" s="205">
        <f t="shared" si="21"/>
        <v>0.29625000000000057</v>
      </c>
      <c r="AF53" s="206">
        <v>4</v>
      </c>
    </row>
    <row r="54" spans="1:32" ht="18.75">
      <c r="A54" s="181">
        <v>5</v>
      </c>
      <c r="B54" s="199">
        <v>44</v>
      </c>
      <c r="C54" s="207" t="s">
        <v>63</v>
      </c>
      <c r="D54" s="172">
        <v>10</v>
      </c>
      <c r="E54" s="173">
        <v>54</v>
      </c>
      <c r="F54" s="173">
        <v>49.2</v>
      </c>
      <c r="G54" s="173">
        <f t="shared" si="11"/>
        <v>-4.7999999999999972</v>
      </c>
      <c r="H54" s="173">
        <v>40.5</v>
      </c>
      <c r="I54" s="173">
        <v>58</v>
      </c>
      <c r="J54" s="202">
        <f t="shared" si="12"/>
        <v>17.5</v>
      </c>
      <c r="K54" s="173">
        <v>34.69</v>
      </c>
      <c r="L54" s="173">
        <v>44.25</v>
      </c>
      <c r="M54" s="202">
        <f t="shared" si="13"/>
        <v>9.5600000000000023</v>
      </c>
      <c r="N54" s="214">
        <v>43.75</v>
      </c>
      <c r="O54" s="173">
        <v>47.5</v>
      </c>
      <c r="P54" s="202">
        <f t="shared" si="14"/>
        <v>3.75</v>
      </c>
      <c r="Q54" s="173">
        <v>49.13</v>
      </c>
      <c r="R54" s="173">
        <v>44.35</v>
      </c>
      <c r="S54" s="202">
        <f t="shared" si="15"/>
        <v>-4.7800000000000011</v>
      </c>
      <c r="T54" s="203">
        <v>80.5</v>
      </c>
      <c r="U54" s="173">
        <v>61.2</v>
      </c>
      <c r="V54" s="202">
        <f t="shared" si="16"/>
        <v>-19.299999999999997</v>
      </c>
      <c r="W54" s="173">
        <v>53.13</v>
      </c>
      <c r="X54" s="173">
        <v>50</v>
      </c>
      <c r="Y54" s="202">
        <f t="shared" si="17"/>
        <v>-3.1300000000000026</v>
      </c>
      <c r="Z54" s="173">
        <v>60.5</v>
      </c>
      <c r="AA54" s="173">
        <v>63.6</v>
      </c>
      <c r="AB54" s="202">
        <f t="shared" si="18"/>
        <v>3.1000000000000014</v>
      </c>
      <c r="AC54" s="202">
        <f t="shared" si="19"/>
        <v>52.024999999999999</v>
      </c>
      <c r="AD54" s="201">
        <f t="shared" si="20"/>
        <v>52.262500000000003</v>
      </c>
      <c r="AE54" s="205">
        <f t="shared" si="21"/>
        <v>0.23750000000000426</v>
      </c>
      <c r="AF54" s="206">
        <v>4</v>
      </c>
    </row>
    <row r="55" spans="1:32" ht="18.75">
      <c r="A55" s="181">
        <v>4</v>
      </c>
      <c r="B55" s="199">
        <v>45</v>
      </c>
      <c r="C55" s="207" t="s">
        <v>64</v>
      </c>
      <c r="D55" s="172">
        <v>12</v>
      </c>
      <c r="E55" s="173">
        <v>43.9</v>
      </c>
      <c r="F55" s="173">
        <v>44.67</v>
      </c>
      <c r="G55" s="173">
        <f t="shared" si="11"/>
        <v>0.77000000000000313</v>
      </c>
      <c r="H55" s="173">
        <v>33.1</v>
      </c>
      <c r="I55" s="173">
        <v>48.17</v>
      </c>
      <c r="J55" s="202">
        <f t="shared" si="12"/>
        <v>15.07</v>
      </c>
      <c r="K55" s="173">
        <v>33.880000000000003</v>
      </c>
      <c r="L55" s="173">
        <v>32.29</v>
      </c>
      <c r="M55" s="202">
        <f t="shared" si="13"/>
        <v>-1.5900000000000034</v>
      </c>
      <c r="N55" s="214">
        <v>37.5</v>
      </c>
      <c r="O55" s="173">
        <v>30.83</v>
      </c>
      <c r="P55" s="202">
        <f t="shared" si="14"/>
        <v>-6.6700000000000017</v>
      </c>
      <c r="Q55" s="173">
        <v>36.53</v>
      </c>
      <c r="R55" s="173">
        <v>36.46</v>
      </c>
      <c r="S55" s="202">
        <f t="shared" si="15"/>
        <v>-7.0000000000000284E-2</v>
      </c>
      <c r="T55" s="203">
        <v>61.6</v>
      </c>
      <c r="U55" s="173">
        <v>47.67</v>
      </c>
      <c r="V55" s="202">
        <f t="shared" si="16"/>
        <v>-13.93</v>
      </c>
      <c r="W55" s="173">
        <v>42</v>
      </c>
      <c r="X55" s="173">
        <v>47.92</v>
      </c>
      <c r="Y55" s="202">
        <f t="shared" si="17"/>
        <v>5.9200000000000017</v>
      </c>
      <c r="Z55" s="173">
        <v>51.8</v>
      </c>
      <c r="AA55" s="173">
        <v>53.33</v>
      </c>
      <c r="AB55" s="202">
        <f t="shared" si="18"/>
        <v>1.5300000000000011</v>
      </c>
      <c r="AC55" s="202">
        <f t="shared" si="19"/>
        <v>42.53875</v>
      </c>
      <c r="AD55" s="201">
        <f t="shared" si="20"/>
        <v>42.667499999999997</v>
      </c>
      <c r="AE55" s="205">
        <f t="shared" si="21"/>
        <v>0.12874999999999659</v>
      </c>
      <c r="AF55" s="206">
        <v>4</v>
      </c>
    </row>
    <row r="56" spans="1:32" ht="18.75">
      <c r="A56" s="181">
        <v>5</v>
      </c>
      <c r="B56" s="199">
        <v>100</v>
      </c>
      <c r="C56" s="207" t="s">
        <v>120</v>
      </c>
      <c r="D56" s="172">
        <v>15</v>
      </c>
      <c r="E56" s="173">
        <v>50.53</v>
      </c>
      <c r="F56" s="173">
        <v>48.93</v>
      </c>
      <c r="G56" s="173">
        <f t="shared" si="11"/>
        <v>-1.6000000000000014</v>
      </c>
      <c r="H56" s="173">
        <v>42.53</v>
      </c>
      <c r="I56" s="173">
        <v>52.13</v>
      </c>
      <c r="J56" s="202">
        <f t="shared" si="12"/>
        <v>9.6000000000000014</v>
      </c>
      <c r="K56" s="173">
        <v>29.5</v>
      </c>
      <c r="L56" s="173">
        <v>31.5</v>
      </c>
      <c r="M56" s="202">
        <f t="shared" si="13"/>
        <v>2</v>
      </c>
      <c r="N56" s="214">
        <v>40</v>
      </c>
      <c r="O56" s="173">
        <v>38.33</v>
      </c>
      <c r="P56" s="202">
        <f t="shared" si="14"/>
        <v>-1.6700000000000017</v>
      </c>
      <c r="Q56" s="173">
        <v>34.799999999999997</v>
      </c>
      <c r="R56" s="173">
        <v>41.63</v>
      </c>
      <c r="S56" s="202">
        <f t="shared" si="15"/>
        <v>6.8300000000000054</v>
      </c>
      <c r="T56" s="203">
        <v>64.27</v>
      </c>
      <c r="U56" s="173">
        <v>55.47</v>
      </c>
      <c r="V56" s="202">
        <f t="shared" si="16"/>
        <v>-8.7999999999999972</v>
      </c>
      <c r="W56" s="173">
        <v>53</v>
      </c>
      <c r="X56" s="173">
        <v>45</v>
      </c>
      <c r="Y56" s="202">
        <f t="shared" si="17"/>
        <v>-8</v>
      </c>
      <c r="Z56" s="173">
        <v>61.6</v>
      </c>
      <c r="AA56" s="173">
        <v>62.4</v>
      </c>
      <c r="AB56" s="202">
        <f t="shared" si="18"/>
        <v>0.79999999999999716</v>
      </c>
      <c r="AC56" s="202">
        <f t="shared" si="19"/>
        <v>47.028750000000002</v>
      </c>
      <c r="AD56" s="201">
        <f t="shared" si="20"/>
        <v>46.923749999999998</v>
      </c>
      <c r="AE56" s="205">
        <f t="shared" si="21"/>
        <v>-0.10500000000000398</v>
      </c>
      <c r="AF56" s="206">
        <v>4</v>
      </c>
    </row>
    <row r="57" spans="1:32" ht="18.75">
      <c r="A57" s="181">
        <v>2</v>
      </c>
      <c r="B57" s="207">
        <v>86</v>
      </c>
      <c r="C57" s="207" t="s">
        <v>107</v>
      </c>
      <c r="D57" s="172">
        <v>10</v>
      </c>
      <c r="E57" s="173">
        <v>49.67</v>
      </c>
      <c r="F57" s="173">
        <v>44.4</v>
      </c>
      <c r="G57" s="173">
        <f t="shared" si="11"/>
        <v>-5.2700000000000031</v>
      </c>
      <c r="H57" s="173">
        <v>41.17</v>
      </c>
      <c r="I57" s="173">
        <v>53.4</v>
      </c>
      <c r="J57" s="202">
        <f t="shared" si="12"/>
        <v>12.229999999999997</v>
      </c>
      <c r="K57" s="173">
        <v>25.21</v>
      </c>
      <c r="L57" s="173">
        <v>33.25</v>
      </c>
      <c r="M57" s="202">
        <f t="shared" si="13"/>
        <v>8.0399999999999991</v>
      </c>
      <c r="N57" s="214">
        <v>34.17</v>
      </c>
      <c r="O57" s="173">
        <v>32.5</v>
      </c>
      <c r="P57" s="202">
        <f t="shared" si="14"/>
        <v>-1.6700000000000017</v>
      </c>
      <c r="Q57" s="173">
        <v>42.83</v>
      </c>
      <c r="R57" s="173">
        <v>42.8</v>
      </c>
      <c r="S57" s="202">
        <f t="shared" si="15"/>
        <v>-3.0000000000001137E-2</v>
      </c>
      <c r="T57" s="203">
        <v>69.33</v>
      </c>
      <c r="U57" s="173">
        <v>54.4</v>
      </c>
      <c r="V57" s="202">
        <f t="shared" si="16"/>
        <v>-14.93</v>
      </c>
      <c r="W57" s="173">
        <v>50</v>
      </c>
      <c r="X57" s="173">
        <v>44.5</v>
      </c>
      <c r="Y57" s="202">
        <f t="shared" si="17"/>
        <v>-5.5</v>
      </c>
      <c r="Z57" s="173">
        <v>55</v>
      </c>
      <c r="AA57" s="173">
        <v>60</v>
      </c>
      <c r="AB57" s="202">
        <f t="shared" si="18"/>
        <v>5</v>
      </c>
      <c r="AC57" s="202">
        <f t="shared" si="19"/>
        <v>45.922499999999999</v>
      </c>
      <c r="AD57" s="201">
        <f t="shared" si="20"/>
        <v>45.65625</v>
      </c>
      <c r="AE57" s="205">
        <f t="shared" si="21"/>
        <v>-0.26624999999999943</v>
      </c>
      <c r="AF57" s="206">
        <v>3</v>
      </c>
    </row>
    <row r="58" spans="1:32" ht="18.75">
      <c r="A58" s="181">
        <v>3</v>
      </c>
      <c r="B58" s="199">
        <v>11</v>
      </c>
      <c r="C58" s="207" t="s">
        <v>24</v>
      </c>
      <c r="D58" s="172">
        <v>28</v>
      </c>
      <c r="E58" s="173">
        <v>40.53</v>
      </c>
      <c r="F58" s="173">
        <v>43.71</v>
      </c>
      <c r="G58" s="173">
        <f t="shared" si="11"/>
        <v>3.1799999999999997</v>
      </c>
      <c r="H58" s="173">
        <v>35.26</v>
      </c>
      <c r="I58" s="173">
        <v>46.57</v>
      </c>
      <c r="J58" s="202">
        <f t="shared" si="12"/>
        <v>11.310000000000002</v>
      </c>
      <c r="K58" s="173">
        <v>29.74</v>
      </c>
      <c r="L58" s="173">
        <v>33.75</v>
      </c>
      <c r="M58" s="202">
        <f t="shared" si="13"/>
        <v>4.0100000000000016</v>
      </c>
      <c r="N58" s="214">
        <v>30.53</v>
      </c>
      <c r="O58" s="173">
        <v>35.18</v>
      </c>
      <c r="P58" s="202">
        <f t="shared" si="14"/>
        <v>4.6499999999999986</v>
      </c>
      <c r="Q58" s="173">
        <v>33.659999999999997</v>
      </c>
      <c r="R58" s="173">
        <v>37.729999999999997</v>
      </c>
      <c r="S58" s="202">
        <f t="shared" si="15"/>
        <v>4.07</v>
      </c>
      <c r="T58" s="203">
        <v>70.11</v>
      </c>
      <c r="U58" s="173">
        <v>49.29</v>
      </c>
      <c r="V58" s="202">
        <f t="shared" si="16"/>
        <v>-20.82</v>
      </c>
      <c r="W58" s="173">
        <v>50.79</v>
      </c>
      <c r="X58" s="173">
        <v>45.71</v>
      </c>
      <c r="Y58" s="202">
        <f t="shared" si="17"/>
        <v>-5.0799999999999983</v>
      </c>
      <c r="Z58" s="173">
        <v>56</v>
      </c>
      <c r="AA58" s="173">
        <v>52.29</v>
      </c>
      <c r="AB58" s="202">
        <f t="shared" si="18"/>
        <v>-3.7100000000000009</v>
      </c>
      <c r="AC58" s="202">
        <f t="shared" si="19"/>
        <v>43.327500000000001</v>
      </c>
      <c r="AD58" s="201">
        <f t="shared" si="20"/>
        <v>43.028750000000002</v>
      </c>
      <c r="AE58" s="205">
        <f t="shared" si="21"/>
        <v>-0.29874999999999829</v>
      </c>
      <c r="AF58" s="206">
        <v>5</v>
      </c>
    </row>
    <row r="59" spans="1:32" ht="18.75">
      <c r="A59" s="208">
        <v>4</v>
      </c>
      <c r="B59" s="199">
        <v>37</v>
      </c>
      <c r="C59" s="209" t="s">
        <v>55</v>
      </c>
      <c r="D59" s="208">
        <v>8</v>
      </c>
      <c r="E59" s="210">
        <v>38.75</v>
      </c>
      <c r="F59" s="173">
        <v>43.25</v>
      </c>
      <c r="G59" s="173">
        <f t="shared" si="11"/>
        <v>4.5</v>
      </c>
      <c r="H59" s="210">
        <v>31.75</v>
      </c>
      <c r="I59" s="173">
        <v>46.5</v>
      </c>
      <c r="J59" s="202">
        <f t="shared" si="12"/>
        <v>14.75</v>
      </c>
      <c r="K59" s="210">
        <v>26.88</v>
      </c>
      <c r="L59" s="173">
        <v>33.44</v>
      </c>
      <c r="M59" s="202">
        <f t="shared" si="13"/>
        <v>6.5599999999999987</v>
      </c>
      <c r="N59" s="216">
        <v>41.88</v>
      </c>
      <c r="O59" s="173">
        <v>28.75</v>
      </c>
      <c r="P59" s="202">
        <f t="shared" si="14"/>
        <v>-13.130000000000003</v>
      </c>
      <c r="Q59" s="210">
        <v>27.31</v>
      </c>
      <c r="R59" s="173">
        <v>39.630000000000003</v>
      </c>
      <c r="S59" s="202">
        <f t="shared" si="15"/>
        <v>12.320000000000004</v>
      </c>
      <c r="T59" s="211">
        <v>60</v>
      </c>
      <c r="U59" s="173">
        <v>49.5</v>
      </c>
      <c r="V59" s="202">
        <f t="shared" si="16"/>
        <v>-10.5</v>
      </c>
      <c r="W59" s="210">
        <v>49.38</v>
      </c>
      <c r="X59" s="173">
        <v>39.380000000000003</v>
      </c>
      <c r="Y59" s="202">
        <f t="shared" si="17"/>
        <v>-10</v>
      </c>
      <c r="Z59" s="210">
        <v>50.5</v>
      </c>
      <c r="AA59" s="173">
        <v>43.5</v>
      </c>
      <c r="AB59" s="202">
        <f t="shared" si="18"/>
        <v>-7</v>
      </c>
      <c r="AC59" s="202">
        <f t="shared" si="19"/>
        <v>40.806249999999999</v>
      </c>
      <c r="AD59" s="201">
        <f t="shared" si="20"/>
        <v>40.493749999999999</v>
      </c>
      <c r="AE59" s="205">
        <f t="shared" si="21"/>
        <v>-0.3125</v>
      </c>
      <c r="AF59" s="206">
        <v>4</v>
      </c>
    </row>
    <row r="60" spans="1:32" ht="18.75">
      <c r="A60" s="181">
        <v>4</v>
      </c>
      <c r="B60" s="199">
        <v>31</v>
      </c>
      <c r="C60" s="207" t="s">
        <v>48</v>
      </c>
      <c r="D60" s="172">
        <v>6</v>
      </c>
      <c r="E60" s="173">
        <v>47.85</v>
      </c>
      <c r="F60" s="173">
        <v>47.67</v>
      </c>
      <c r="G60" s="173">
        <f t="shared" si="11"/>
        <v>-0.17999999999999972</v>
      </c>
      <c r="H60" s="173">
        <v>33.229999999999997</v>
      </c>
      <c r="I60" s="173">
        <v>43.33</v>
      </c>
      <c r="J60" s="202">
        <f t="shared" si="12"/>
        <v>10.100000000000001</v>
      </c>
      <c r="K60" s="173">
        <v>32.31</v>
      </c>
      <c r="L60" s="173">
        <v>37.08</v>
      </c>
      <c r="M60" s="202">
        <f t="shared" si="13"/>
        <v>4.769999999999996</v>
      </c>
      <c r="N60" s="214">
        <v>48.46</v>
      </c>
      <c r="O60" s="173">
        <v>41.67</v>
      </c>
      <c r="P60" s="202">
        <f t="shared" si="14"/>
        <v>-6.7899999999999991</v>
      </c>
      <c r="Q60" s="173">
        <v>36.04</v>
      </c>
      <c r="R60" s="173">
        <v>45.42</v>
      </c>
      <c r="S60" s="202">
        <f t="shared" si="15"/>
        <v>9.3800000000000026</v>
      </c>
      <c r="T60" s="203">
        <v>62.15</v>
      </c>
      <c r="U60" s="173">
        <v>48.67</v>
      </c>
      <c r="V60" s="202">
        <f t="shared" si="16"/>
        <v>-13.479999999999997</v>
      </c>
      <c r="W60" s="173">
        <v>48.08</v>
      </c>
      <c r="X60" s="173">
        <v>44.17</v>
      </c>
      <c r="Y60" s="202">
        <f t="shared" si="17"/>
        <v>-3.9099999999999966</v>
      </c>
      <c r="Z60" s="173">
        <v>53.23</v>
      </c>
      <c r="AA60" s="173">
        <v>50.67</v>
      </c>
      <c r="AB60" s="202">
        <f t="shared" si="18"/>
        <v>-2.5599999999999952</v>
      </c>
      <c r="AC60" s="202">
        <f t="shared" si="19"/>
        <v>45.168749999999996</v>
      </c>
      <c r="AD60" s="201">
        <f t="shared" si="20"/>
        <v>44.835000000000008</v>
      </c>
      <c r="AE60" s="205">
        <f t="shared" si="21"/>
        <v>-0.33374999999998778</v>
      </c>
      <c r="AF60" s="206">
        <v>3</v>
      </c>
    </row>
    <row r="61" spans="1:32" ht="18.75">
      <c r="A61" s="181">
        <v>6</v>
      </c>
      <c r="B61" s="199">
        <v>88</v>
      </c>
      <c r="C61" s="207" t="s">
        <v>109</v>
      </c>
      <c r="D61" s="172">
        <v>8</v>
      </c>
      <c r="E61" s="173">
        <v>48.4</v>
      </c>
      <c r="F61" s="173">
        <v>53.5</v>
      </c>
      <c r="G61" s="173">
        <f t="shared" si="11"/>
        <v>5.1000000000000014</v>
      </c>
      <c r="H61" s="173">
        <v>47.2</v>
      </c>
      <c r="I61" s="173">
        <v>53.75</v>
      </c>
      <c r="J61" s="202">
        <f t="shared" si="12"/>
        <v>6.5499999999999972</v>
      </c>
      <c r="K61" s="173">
        <v>23</v>
      </c>
      <c r="L61" s="173">
        <v>30</v>
      </c>
      <c r="M61" s="202">
        <f t="shared" si="13"/>
        <v>7</v>
      </c>
      <c r="N61" s="214">
        <v>55</v>
      </c>
      <c r="O61" s="173">
        <v>37.5</v>
      </c>
      <c r="P61" s="202">
        <f t="shared" si="14"/>
        <v>-17.5</v>
      </c>
      <c r="Q61" s="173">
        <v>39.1</v>
      </c>
      <c r="R61" s="173">
        <v>47</v>
      </c>
      <c r="S61" s="202">
        <f t="shared" si="15"/>
        <v>7.8999999999999986</v>
      </c>
      <c r="T61" s="203">
        <v>68.8</v>
      </c>
      <c r="U61" s="173">
        <v>57</v>
      </c>
      <c r="V61" s="202">
        <f t="shared" si="16"/>
        <v>-11.799999999999997</v>
      </c>
      <c r="W61" s="173">
        <v>55</v>
      </c>
      <c r="X61" s="173">
        <v>48.75</v>
      </c>
      <c r="Y61" s="202">
        <f t="shared" si="17"/>
        <v>-6.25</v>
      </c>
      <c r="Z61" s="173">
        <v>59.2</v>
      </c>
      <c r="AA61" s="173">
        <v>63</v>
      </c>
      <c r="AB61" s="202">
        <f t="shared" si="18"/>
        <v>3.7999999999999972</v>
      </c>
      <c r="AC61" s="202">
        <f t="shared" si="19"/>
        <v>49.462499999999999</v>
      </c>
      <c r="AD61" s="201">
        <f t="shared" si="20"/>
        <v>48.8125</v>
      </c>
      <c r="AE61" s="205">
        <f t="shared" si="21"/>
        <v>-0.64999999999999858</v>
      </c>
      <c r="AF61" s="206">
        <v>5</v>
      </c>
    </row>
    <row r="62" spans="1:32" ht="18.75">
      <c r="A62" s="181">
        <v>1</v>
      </c>
      <c r="B62" s="199">
        <v>7</v>
      </c>
      <c r="C62" s="207" t="s">
        <v>188</v>
      </c>
      <c r="D62" s="172">
        <v>5</v>
      </c>
      <c r="E62" s="173">
        <v>47.8</v>
      </c>
      <c r="F62" s="173">
        <v>40.799999999999997</v>
      </c>
      <c r="G62" s="173">
        <f t="shared" si="11"/>
        <v>-7</v>
      </c>
      <c r="H62" s="173">
        <v>37</v>
      </c>
      <c r="I62" s="173">
        <v>54.4</v>
      </c>
      <c r="J62" s="202">
        <f t="shared" si="12"/>
        <v>17.399999999999999</v>
      </c>
      <c r="K62" s="173">
        <v>33</v>
      </c>
      <c r="L62" s="173">
        <v>22</v>
      </c>
      <c r="M62" s="202">
        <f t="shared" si="13"/>
        <v>-11</v>
      </c>
      <c r="N62" s="214">
        <v>42.5</v>
      </c>
      <c r="O62" s="173">
        <v>41</v>
      </c>
      <c r="P62" s="202">
        <f t="shared" si="14"/>
        <v>-1.5</v>
      </c>
      <c r="Q62" s="173">
        <v>39.5</v>
      </c>
      <c r="R62" s="173">
        <v>40.6</v>
      </c>
      <c r="S62" s="202">
        <f t="shared" si="15"/>
        <v>1.1000000000000014</v>
      </c>
      <c r="T62" s="203">
        <v>59.6</v>
      </c>
      <c r="U62" s="173">
        <v>55.2</v>
      </c>
      <c r="V62" s="202">
        <f t="shared" si="16"/>
        <v>-4.3999999999999986</v>
      </c>
      <c r="W62" s="173">
        <v>56</v>
      </c>
      <c r="X62" s="173">
        <v>50</v>
      </c>
      <c r="Y62" s="202">
        <f t="shared" si="17"/>
        <v>-6</v>
      </c>
      <c r="Z62" s="173">
        <v>56.8</v>
      </c>
      <c r="AA62" s="173">
        <v>61.6</v>
      </c>
      <c r="AB62" s="202">
        <f t="shared" si="18"/>
        <v>4.8000000000000043</v>
      </c>
      <c r="AC62" s="202">
        <f t="shared" si="19"/>
        <v>46.525000000000006</v>
      </c>
      <c r="AD62" s="201">
        <f t="shared" si="20"/>
        <v>45.7</v>
      </c>
      <c r="AE62" s="205">
        <f t="shared" si="21"/>
        <v>-0.82500000000000284</v>
      </c>
      <c r="AF62" s="206">
        <v>3</v>
      </c>
    </row>
    <row r="63" spans="1:32" ht="18.75">
      <c r="A63" s="181">
        <v>1</v>
      </c>
      <c r="B63" s="199">
        <v>49</v>
      </c>
      <c r="C63" s="207" t="s">
        <v>69</v>
      </c>
      <c r="D63" s="172">
        <v>16</v>
      </c>
      <c r="E63" s="173">
        <v>43.43</v>
      </c>
      <c r="F63" s="173">
        <v>42.13</v>
      </c>
      <c r="G63" s="173">
        <f t="shared" si="11"/>
        <v>-1.2999999999999972</v>
      </c>
      <c r="H63" s="173">
        <v>39.14</v>
      </c>
      <c r="I63" s="173">
        <v>45.25</v>
      </c>
      <c r="J63" s="202">
        <f t="shared" si="12"/>
        <v>6.1099999999999994</v>
      </c>
      <c r="K63" s="173">
        <v>26.79</v>
      </c>
      <c r="L63" s="173">
        <v>27.81</v>
      </c>
      <c r="M63" s="202">
        <f t="shared" si="13"/>
        <v>1.0199999999999996</v>
      </c>
      <c r="N63" s="214">
        <v>33.57</v>
      </c>
      <c r="O63" s="173">
        <v>32.19</v>
      </c>
      <c r="P63" s="202">
        <f t="shared" si="14"/>
        <v>-1.3800000000000026</v>
      </c>
      <c r="Q63" s="173">
        <v>30.89</v>
      </c>
      <c r="R63" s="173">
        <v>36.409999999999997</v>
      </c>
      <c r="S63" s="202">
        <f t="shared" si="15"/>
        <v>5.519999999999996</v>
      </c>
      <c r="T63" s="203">
        <v>62.29</v>
      </c>
      <c r="U63" s="173">
        <v>48</v>
      </c>
      <c r="V63" s="202">
        <f t="shared" si="16"/>
        <v>-14.29</v>
      </c>
      <c r="W63" s="173">
        <v>42.14</v>
      </c>
      <c r="X63" s="173">
        <v>40.31</v>
      </c>
      <c r="Y63" s="202">
        <f t="shared" si="17"/>
        <v>-1.8299999999999983</v>
      </c>
      <c r="Z63" s="173">
        <v>57.14</v>
      </c>
      <c r="AA63" s="173">
        <v>56</v>
      </c>
      <c r="AB63" s="202">
        <f t="shared" si="18"/>
        <v>-1.1400000000000006</v>
      </c>
      <c r="AC63" s="202">
        <f t="shared" si="19"/>
        <v>41.923749999999998</v>
      </c>
      <c r="AD63" s="201">
        <f t="shared" si="20"/>
        <v>41.012500000000003</v>
      </c>
      <c r="AE63" s="205">
        <f t="shared" si="21"/>
        <v>-0.91124999999999545</v>
      </c>
      <c r="AF63" s="206">
        <v>3</v>
      </c>
    </row>
    <row r="64" spans="1:32" ht="18.75">
      <c r="A64" s="181">
        <v>4</v>
      </c>
      <c r="B64" s="207">
        <v>59</v>
      </c>
      <c r="C64" s="207" t="s">
        <v>79</v>
      </c>
      <c r="D64" s="172">
        <v>4</v>
      </c>
      <c r="E64" s="173">
        <v>45.5</v>
      </c>
      <c r="F64" s="173">
        <v>45.5</v>
      </c>
      <c r="G64" s="173">
        <f t="shared" si="11"/>
        <v>0</v>
      </c>
      <c r="H64" s="173">
        <v>38</v>
      </c>
      <c r="I64" s="173">
        <v>46</v>
      </c>
      <c r="J64" s="202">
        <f t="shared" si="12"/>
        <v>8</v>
      </c>
      <c r="K64" s="173">
        <v>27.5</v>
      </c>
      <c r="L64" s="173">
        <v>24.38</v>
      </c>
      <c r="M64" s="202">
        <f t="shared" si="13"/>
        <v>-3.120000000000001</v>
      </c>
      <c r="N64" s="214">
        <v>51.25</v>
      </c>
      <c r="O64" s="173">
        <v>41.25</v>
      </c>
      <c r="P64" s="202">
        <f t="shared" si="14"/>
        <v>-10</v>
      </c>
      <c r="Q64" s="173">
        <v>43.13</v>
      </c>
      <c r="R64" s="173">
        <v>42.25</v>
      </c>
      <c r="S64" s="202">
        <f t="shared" si="15"/>
        <v>-0.88000000000000256</v>
      </c>
      <c r="T64" s="203">
        <v>62</v>
      </c>
      <c r="U64" s="173">
        <v>47</v>
      </c>
      <c r="V64" s="202">
        <f t="shared" si="16"/>
        <v>-15</v>
      </c>
      <c r="W64" s="173">
        <v>48.75</v>
      </c>
      <c r="X64" s="173">
        <v>36.25</v>
      </c>
      <c r="Y64" s="202">
        <f t="shared" si="17"/>
        <v>-12.5</v>
      </c>
      <c r="Z64" s="173">
        <v>47</v>
      </c>
      <c r="AA64" s="173">
        <v>71</v>
      </c>
      <c r="AB64" s="202">
        <f t="shared" si="18"/>
        <v>24</v>
      </c>
      <c r="AC64" s="202">
        <f t="shared" si="19"/>
        <v>45.391249999999999</v>
      </c>
      <c r="AD64" s="201">
        <f t="shared" si="20"/>
        <v>44.203749999999999</v>
      </c>
      <c r="AE64" s="205">
        <f t="shared" si="21"/>
        <v>-1.1875</v>
      </c>
      <c r="AF64" s="206">
        <v>3</v>
      </c>
    </row>
    <row r="65" spans="1:32" ht="18.75">
      <c r="A65" s="181">
        <v>6</v>
      </c>
      <c r="B65" s="199">
        <v>10</v>
      </c>
      <c r="C65" s="207" t="s">
        <v>23</v>
      </c>
      <c r="D65" s="172">
        <v>5</v>
      </c>
      <c r="E65" s="173">
        <v>46.55</v>
      </c>
      <c r="F65" s="173">
        <v>38.4</v>
      </c>
      <c r="G65" s="173">
        <f t="shared" si="11"/>
        <v>-8.1499999999999986</v>
      </c>
      <c r="H65" s="173">
        <v>36.549999999999997</v>
      </c>
      <c r="I65" s="173">
        <v>42</v>
      </c>
      <c r="J65" s="202">
        <f t="shared" si="12"/>
        <v>5.4500000000000028</v>
      </c>
      <c r="K65" s="173">
        <v>27.27</v>
      </c>
      <c r="L65" s="173">
        <v>31</v>
      </c>
      <c r="M65" s="202">
        <f t="shared" si="13"/>
        <v>3.7300000000000004</v>
      </c>
      <c r="N65" s="214">
        <v>41.36</v>
      </c>
      <c r="O65" s="173">
        <v>41</v>
      </c>
      <c r="P65" s="202">
        <f t="shared" si="14"/>
        <v>-0.35999999999999943</v>
      </c>
      <c r="Q65" s="173">
        <v>30.5</v>
      </c>
      <c r="R65" s="173">
        <v>41.4</v>
      </c>
      <c r="S65" s="202">
        <f t="shared" si="15"/>
        <v>10.899999999999999</v>
      </c>
      <c r="T65" s="203">
        <v>64.36</v>
      </c>
      <c r="U65" s="173">
        <v>50.4</v>
      </c>
      <c r="V65" s="202">
        <f t="shared" si="16"/>
        <v>-13.96</v>
      </c>
      <c r="W65" s="173">
        <v>45.45</v>
      </c>
      <c r="X65" s="173">
        <v>40</v>
      </c>
      <c r="Y65" s="202">
        <f t="shared" si="17"/>
        <v>-5.4500000000000028</v>
      </c>
      <c r="Z65" s="173">
        <v>59.64</v>
      </c>
      <c r="AA65" s="173">
        <v>56.8</v>
      </c>
      <c r="AB65" s="202">
        <f t="shared" si="18"/>
        <v>-2.8400000000000034</v>
      </c>
      <c r="AC65" s="202">
        <f t="shared" si="19"/>
        <v>43.959999999999994</v>
      </c>
      <c r="AD65" s="201">
        <f t="shared" si="20"/>
        <v>42.625000000000007</v>
      </c>
      <c r="AE65" s="205">
        <f t="shared" si="21"/>
        <v>-1.3349999999999866</v>
      </c>
      <c r="AF65" s="206">
        <v>3</v>
      </c>
    </row>
    <row r="66" spans="1:32" ht="18.75">
      <c r="A66" s="181">
        <v>5</v>
      </c>
      <c r="B66" s="199">
        <v>67</v>
      </c>
      <c r="C66" s="207" t="s">
        <v>87</v>
      </c>
      <c r="D66" s="172">
        <v>16</v>
      </c>
      <c r="E66" s="173">
        <v>49.25</v>
      </c>
      <c r="F66" s="173">
        <v>48.75</v>
      </c>
      <c r="G66" s="173">
        <f t="shared" si="11"/>
        <v>-0.5</v>
      </c>
      <c r="H66" s="173">
        <v>44.13</v>
      </c>
      <c r="I66" s="173">
        <v>56.5</v>
      </c>
      <c r="J66" s="202">
        <f t="shared" si="12"/>
        <v>12.369999999999997</v>
      </c>
      <c r="K66" s="173">
        <v>33.130000000000003</v>
      </c>
      <c r="L66" s="173">
        <v>37.19</v>
      </c>
      <c r="M66" s="202">
        <f t="shared" si="13"/>
        <v>4.0599999999999952</v>
      </c>
      <c r="N66" s="214">
        <v>59.38</v>
      </c>
      <c r="O66" s="173">
        <v>44.69</v>
      </c>
      <c r="P66" s="202">
        <f t="shared" si="14"/>
        <v>-14.690000000000005</v>
      </c>
      <c r="Q66" s="173">
        <v>40.94</v>
      </c>
      <c r="R66" s="173">
        <v>46.47</v>
      </c>
      <c r="S66" s="202">
        <f t="shared" si="15"/>
        <v>5.5300000000000011</v>
      </c>
      <c r="T66" s="203">
        <v>71.25</v>
      </c>
      <c r="U66" s="173">
        <v>58.25</v>
      </c>
      <c r="V66" s="202">
        <f t="shared" si="16"/>
        <v>-13</v>
      </c>
      <c r="W66" s="173">
        <v>52.5</v>
      </c>
      <c r="X66" s="173">
        <v>51.88</v>
      </c>
      <c r="Y66" s="202">
        <f t="shared" si="17"/>
        <v>-0.61999999999999744</v>
      </c>
      <c r="Z66" s="173">
        <v>64.5</v>
      </c>
      <c r="AA66" s="173">
        <v>60.25</v>
      </c>
      <c r="AB66" s="202">
        <f t="shared" si="18"/>
        <v>-4.25</v>
      </c>
      <c r="AC66" s="202">
        <f t="shared" si="19"/>
        <v>51.884999999999998</v>
      </c>
      <c r="AD66" s="201">
        <f t="shared" si="20"/>
        <v>50.497500000000002</v>
      </c>
      <c r="AE66" s="205">
        <f t="shared" si="21"/>
        <v>-1.3874999999999957</v>
      </c>
      <c r="AF66" s="206">
        <v>3</v>
      </c>
    </row>
    <row r="67" spans="1:32" ht="18.75">
      <c r="A67" s="181">
        <v>5</v>
      </c>
      <c r="B67" s="199">
        <v>55</v>
      </c>
      <c r="C67" s="207" t="s">
        <v>74</v>
      </c>
      <c r="D67" s="172">
        <v>15</v>
      </c>
      <c r="E67" s="173">
        <v>52.12</v>
      </c>
      <c r="F67" s="173">
        <v>46.53</v>
      </c>
      <c r="G67" s="173">
        <f t="shared" si="11"/>
        <v>-5.5899999999999963</v>
      </c>
      <c r="H67" s="173">
        <v>40</v>
      </c>
      <c r="I67" s="173">
        <v>50.93</v>
      </c>
      <c r="J67" s="202">
        <f t="shared" si="12"/>
        <v>10.93</v>
      </c>
      <c r="K67" s="173">
        <v>32.79</v>
      </c>
      <c r="L67" s="173">
        <v>30.83</v>
      </c>
      <c r="M67" s="202">
        <f t="shared" si="13"/>
        <v>-1.9600000000000009</v>
      </c>
      <c r="N67" s="214">
        <v>52.94</v>
      </c>
      <c r="O67" s="173">
        <v>42</v>
      </c>
      <c r="P67" s="202">
        <f t="shared" si="14"/>
        <v>-10.939999999999998</v>
      </c>
      <c r="Q67" s="173">
        <v>42.94</v>
      </c>
      <c r="R67" s="173">
        <v>46.3</v>
      </c>
      <c r="S67" s="202">
        <f t="shared" si="15"/>
        <v>3.3599999999999994</v>
      </c>
      <c r="T67" s="203">
        <v>68</v>
      </c>
      <c r="U67" s="173">
        <v>60.53</v>
      </c>
      <c r="V67" s="202">
        <f t="shared" si="16"/>
        <v>-7.4699999999999989</v>
      </c>
      <c r="W67" s="173">
        <v>55.29</v>
      </c>
      <c r="X67" s="173">
        <v>49</v>
      </c>
      <c r="Y67" s="202">
        <f t="shared" si="17"/>
        <v>-6.2899999999999991</v>
      </c>
      <c r="Z67" s="173">
        <v>55.76</v>
      </c>
      <c r="AA67" s="173">
        <v>60.27</v>
      </c>
      <c r="AB67" s="202">
        <f t="shared" si="18"/>
        <v>4.5100000000000051</v>
      </c>
      <c r="AC67" s="202">
        <f t="shared" si="19"/>
        <v>49.98</v>
      </c>
      <c r="AD67" s="201">
        <f t="shared" si="20"/>
        <v>48.298749999999998</v>
      </c>
      <c r="AE67" s="205">
        <f t="shared" si="21"/>
        <v>-1.6812499999999986</v>
      </c>
      <c r="AF67" s="206">
        <v>3</v>
      </c>
    </row>
    <row r="68" spans="1:32" ht="18.75">
      <c r="A68" s="181">
        <v>2</v>
      </c>
      <c r="B68" s="199">
        <v>20</v>
      </c>
      <c r="C68" s="207" t="s">
        <v>34</v>
      </c>
      <c r="D68" s="172">
        <v>1</v>
      </c>
      <c r="E68" s="173">
        <v>49.8</v>
      </c>
      <c r="F68" s="173">
        <v>48</v>
      </c>
      <c r="G68" s="173">
        <f t="shared" si="11"/>
        <v>-1.7999999999999972</v>
      </c>
      <c r="H68" s="173">
        <v>37.6</v>
      </c>
      <c r="I68" s="173">
        <v>52</v>
      </c>
      <c r="J68" s="202">
        <f t="shared" si="12"/>
        <v>14.399999999999999</v>
      </c>
      <c r="K68" s="173">
        <v>36.75</v>
      </c>
      <c r="L68" s="173">
        <v>40</v>
      </c>
      <c r="M68" s="202">
        <f t="shared" si="13"/>
        <v>3.25</v>
      </c>
      <c r="N68" s="214">
        <v>45.5</v>
      </c>
      <c r="O68" s="173">
        <v>40</v>
      </c>
      <c r="P68" s="202">
        <f t="shared" si="14"/>
        <v>-5.5</v>
      </c>
      <c r="Q68" s="173">
        <v>40.25</v>
      </c>
      <c r="R68" s="173">
        <v>45</v>
      </c>
      <c r="S68" s="202">
        <f t="shared" si="15"/>
        <v>4.75</v>
      </c>
      <c r="T68" s="203">
        <v>78</v>
      </c>
      <c r="U68" s="173">
        <v>44</v>
      </c>
      <c r="V68" s="202">
        <f t="shared" si="16"/>
        <v>-34</v>
      </c>
      <c r="W68" s="173">
        <v>55.5</v>
      </c>
      <c r="X68" s="173">
        <v>55</v>
      </c>
      <c r="Y68" s="202">
        <f t="shared" si="17"/>
        <v>-0.5</v>
      </c>
      <c r="Z68" s="173">
        <v>61.6</v>
      </c>
      <c r="AA68" s="173">
        <v>64</v>
      </c>
      <c r="AB68" s="202">
        <f t="shared" si="18"/>
        <v>2.3999999999999986</v>
      </c>
      <c r="AC68" s="202">
        <f t="shared" si="19"/>
        <v>50.625</v>
      </c>
      <c r="AD68" s="201">
        <f t="shared" si="20"/>
        <v>48.5</v>
      </c>
      <c r="AE68" s="205">
        <f t="shared" si="21"/>
        <v>-2.125</v>
      </c>
      <c r="AF68" s="206">
        <v>4</v>
      </c>
    </row>
    <row r="69" spans="1:32" ht="18.75">
      <c r="A69" s="181">
        <v>6</v>
      </c>
      <c r="B69" s="199">
        <v>76</v>
      </c>
      <c r="C69" s="207" t="s">
        <v>96</v>
      </c>
      <c r="D69" s="172">
        <v>2</v>
      </c>
      <c r="E69" s="173">
        <v>44</v>
      </c>
      <c r="F69" s="173">
        <v>42</v>
      </c>
      <c r="G69" s="173">
        <f t="shared" si="11"/>
        <v>-2</v>
      </c>
      <c r="H69" s="173">
        <v>32</v>
      </c>
      <c r="I69" s="173">
        <v>50</v>
      </c>
      <c r="J69" s="202">
        <f t="shared" si="12"/>
        <v>18</v>
      </c>
      <c r="K69" s="173">
        <v>20</v>
      </c>
      <c r="L69" s="173">
        <v>25</v>
      </c>
      <c r="M69" s="202">
        <f t="shared" si="13"/>
        <v>5</v>
      </c>
      <c r="N69" s="214">
        <v>40</v>
      </c>
      <c r="O69" s="173">
        <v>27.5</v>
      </c>
      <c r="P69" s="202">
        <f t="shared" si="14"/>
        <v>-12.5</v>
      </c>
      <c r="Q69" s="173">
        <v>41</v>
      </c>
      <c r="R69" s="173">
        <v>43</v>
      </c>
      <c r="S69" s="202">
        <f t="shared" si="15"/>
        <v>2</v>
      </c>
      <c r="T69" s="203">
        <v>68</v>
      </c>
      <c r="U69" s="173">
        <v>42</v>
      </c>
      <c r="V69" s="202">
        <f t="shared" si="16"/>
        <v>-26</v>
      </c>
      <c r="W69" s="173">
        <v>55</v>
      </c>
      <c r="X69" s="173">
        <v>50</v>
      </c>
      <c r="Y69" s="202">
        <f t="shared" si="17"/>
        <v>-5</v>
      </c>
      <c r="Z69" s="173">
        <v>52</v>
      </c>
      <c r="AA69" s="173">
        <v>52</v>
      </c>
      <c r="AB69" s="202">
        <f t="shared" si="18"/>
        <v>0</v>
      </c>
      <c r="AC69" s="202">
        <f t="shared" si="19"/>
        <v>44</v>
      </c>
      <c r="AD69" s="201">
        <f t="shared" si="20"/>
        <v>41.4375</v>
      </c>
      <c r="AE69" s="205">
        <f t="shared" si="21"/>
        <v>-2.5625</v>
      </c>
      <c r="AF69" s="206">
        <v>4</v>
      </c>
    </row>
    <row r="70" spans="1:32" ht="18.75">
      <c r="A70" s="181">
        <v>5</v>
      </c>
      <c r="B70" s="199">
        <v>71</v>
      </c>
      <c r="C70" s="207" t="s">
        <v>91</v>
      </c>
      <c r="D70" s="172">
        <v>2</v>
      </c>
      <c r="E70" s="173">
        <v>50.5</v>
      </c>
      <c r="F70" s="173">
        <v>46</v>
      </c>
      <c r="G70" s="173">
        <f t="shared" ref="G70:G91" si="22">F70-E70</f>
        <v>-4.5</v>
      </c>
      <c r="H70" s="173">
        <v>33</v>
      </c>
      <c r="I70" s="173">
        <v>46</v>
      </c>
      <c r="J70" s="202">
        <f t="shared" ref="J70:J91" si="23">I70-H70</f>
        <v>13</v>
      </c>
      <c r="K70" s="173">
        <v>26.88</v>
      </c>
      <c r="L70" s="173">
        <v>36.25</v>
      </c>
      <c r="M70" s="202">
        <f t="shared" ref="M70:M91" si="24">L70-K70</f>
        <v>9.370000000000001</v>
      </c>
      <c r="N70" s="214">
        <v>35</v>
      </c>
      <c r="O70" s="173">
        <v>40</v>
      </c>
      <c r="P70" s="202">
        <f t="shared" ref="P70:P91" si="25">O70-N70</f>
        <v>5</v>
      </c>
      <c r="Q70" s="173">
        <v>39</v>
      </c>
      <c r="R70" s="173">
        <v>34.5</v>
      </c>
      <c r="S70" s="202">
        <f t="shared" ref="S70:S91" si="26">R70-Q70</f>
        <v>-4.5</v>
      </c>
      <c r="T70" s="203">
        <v>71</v>
      </c>
      <c r="U70" s="173">
        <v>58</v>
      </c>
      <c r="V70" s="202">
        <f t="shared" ref="V70:V91" si="27">U70-T70</f>
        <v>-13</v>
      </c>
      <c r="W70" s="173">
        <v>66.25</v>
      </c>
      <c r="X70" s="173">
        <v>42.5</v>
      </c>
      <c r="Y70" s="202">
        <f t="shared" ref="Y70:Y91" si="28">X70-W70</f>
        <v>-23.75</v>
      </c>
      <c r="Z70" s="173">
        <v>59</v>
      </c>
      <c r="AA70" s="173">
        <v>56</v>
      </c>
      <c r="AB70" s="202">
        <f t="shared" ref="AB70:AB74" si="29">AA70-Z70</f>
        <v>-3</v>
      </c>
      <c r="AC70" s="202">
        <f t="shared" ref="AC70:AC91" si="30">(E70+H70+K70+N70+Q70+T70+W70+Z70)/8</f>
        <v>47.578749999999999</v>
      </c>
      <c r="AD70" s="201">
        <f t="shared" ref="AD70:AD91" si="31">(F70+I70+L70+O70+R70+U70+X70+AA70)/8</f>
        <v>44.90625</v>
      </c>
      <c r="AE70" s="205">
        <f t="shared" ref="AE70:AE91" si="32">AD70-AC70</f>
        <v>-2.6724999999999994</v>
      </c>
      <c r="AF70" s="206">
        <v>3</v>
      </c>
    </row>
    <row r="71" spans="1:32" ht="18.75">
      <c r="A71" s="181">
        <v>6</v>
      </c>
      <c r="B71" s="207">
        <v>60</v>
      </c>
      <c r="C71" s="207" t="s">
        <v>80</v>
      </c>
      <c r="D71" s="172">
        <v>2</v>
      </c>
      <c r="E71" s="173">
        <v>51.33</v>
      </c>
      <c r="F71" s="173">
        <v>51</v>
      </c>
      <c r="G71" s="173">
        <f t="shared" si="22"/>
        <v>-0.32999999999999829</v>
      </c>
      <c r="H71" s="173">
        <v>38.67</v>
      </c>
      <c r="I71" s="173">
        <v>44</v>
      </c>
      <c r="J71" s="202">
        <f t="shared" si="23"/>
        <v>5.3299999999999983</v>
      </c>
      <c r="K71" s="173">
        <v>27.92</v>
      </c>
      <c r="L71" s="173">
        <v>26.25</v>
      </c>
      <c r="M71" s="202">
        <f t="shared" si="24"/>
        <v>-1.6700000000000017</v>
      </c>
      <c r="N71" s="214">
        <v>40</v>
      </c>
      <c r="O71" s="173">
        <v>22.5</v>
      </c>
      <c r="P71" s="202">
        <f t="shared" si="25"/>
        <v>-17.5</v>
      </c>
      <c r="Q71" s="173">
        <v>42.92</v>
      </c>
      <c r="R71" s="173">
        <v>52.75</v>
      </c>
      <c r="S71" s="202">
        <f t="shared" si="26"/>
        <v>9.8299999999999983</v>
      </c>
      <c r="T71" s="203">
        <v>67.33</v>
      </c>
      <c r="U71" s="173">
        <v>52</v>
      </c>
      <c r="V71" s="202">
        <f t="shared" si="27"/>
        <v>-15.329999999999998</v>
      </c>
      <c r="W71" s="173">
        <v>51.67</v>
      </c>
      <c r="X71" s="173">
        <v>47.5</v>
      </c>
      <c r="Y71" s="202">
        <f t="shared" si="28"/>
        <v>-4.1700000000000017</v>
      </c>
      <c r="Z71" s="173">
        <v>54.67</v>
      </c>
      <c r="AA71" s="173">
        <v>56</v>
      </c>
      <c r="AB71" s="202">
        <f t="shared" si="29"/>
        <v>1.3299999999999983</v>
      </c>
      <c r="AC71" s="202">
        <f t="shared" si="30"/>
        <v>46.813750000000006</v>
      </c>
      <c r="AD71" s="201">
        <f t="shared" si="31"/>
        <v>44</v>
      </c>
      <c r="AE71" s="205">
        <f t="shared" si="32"/>
        <v>-2.813750000000006</v>
      </c>
      <c r="AF71" s="206">
        <v>3</v>
      </c>
    </row>
    <row r="72" spans="1:32" ht="18.75">
      <c r="A72" s="181">
        <v>5</v>
      </c>
      <c r="B72" s="199">
        <v>87</v>
      </c>
      <c r="C72" s="207" t="s">
        <v>108</v>
      </c>
      <c r="D72" s="172">
        <v>17</v>
      </c>
      <c r="E72" s="173">
        <v>60.17</v>
      </c>
      <c r="F72" s="173">
        <v>54.35</v>
      </c>
      <c r="G72" s="173">
        <f t="shared" si="22"/>
        <v>-5.82</v>
      </c>
      <c r="H72" s="173">
        <v>51.5</v>
      </c>
      <c r="I72" s="173">
        <v>63.18</v>
      </c>
      <c r="J72" s="202">
        <f t="shared" si="23"/>
        <v>11.68</v>
      </c>
      <c r="K72" s="173">
        <v>46.46</v>
      </c>
      <c r="L72" s="173">
        <v>50.88</v>
      </c>
      <c r="M72" s="202">
        <f t="shared" si="24"/>
        <v>4.4200000000000017</v>
      </c>
      <c r="N72" s="214">
        <v>55.42</v>
      </c>
      <c r="O72" s="173">
        <v>54.41</v>
      </c>
      <c r="P72" s="202">
        <f t="shared" si="25"/>
        <v>-1.0100000000000051</v>
      </c>
      <c r="Q72" s="173">
        <v>49.33</v>
      </c>
      <c r="R72" s="173">
        <v>48.29</v>
      </c>
      <c r="S72" s="202">
        <f t="shared" si="26"/>
        <v>-1.0399999999999991</v>
      </c>
      <c r="T72" s="203">
        <v>78</v>
      </c>
      <c r="U72" s="173">
        <v>63.76</v>
      </c>
      <c r="V72" s="202">
        <f t="shared" si="27"/>
        <v>-14.240000000000002</v>
      </c>
      <c r="W72" s="173">
        <v>65.42</v>
      </c>
      <c r="X72" s="173">
        <v>54.71</v>
      </c>
      <c r="Y72" s="202">
        <f t="shared" si="28"/>
        <v>-10.71</v>
      </c>
      <c r="Z72" s="173">
        <v>72.33</v>
      </c>
      <c r="AA72" s="173">
        <v>65.180000000000007</v>
      </c>
      <c r="AB72" s="202">
        <f t="shared" si="29"/>
        <v>-7.1499999999999915</v>
      </c>
      <c r="AC72" s="202">
        <f t="shared" si="30"/>
        <v>59.828749999999999</v>
      </c>
      <c r="AD72" s="201">
        <f t="shared" si="31"/>
        <v>56.844999999999999</v>
      </c>
      <c r="AE72" s="205">
        <f t="shared" si="32"/>
        <v>-2.9837500000000006</v>
      </c>
      <c r="AF72" s="206">
        <v>2</v>
      </c>
    </row>
    <row r="73" spans="1:32" ht="18.75">
      <c r="A73" s="181">
        <v>1</v>
      </c>
      <c r="B73" s="199">
        <v>80</v>
      </c>
      <c r="C73" s="207" t="s">
        <v>101</v>
      </c>
      <c r="D73" s="172">
        <v>15</v>
      </c>
      <c r="E73" s="173">
        <v>61.33</v>
      </c>
      <c r="F73" s="173">
        <v>48</v>
      </c>
      <c r="G73" s="173">
        <f t="shared" si="22"/>
        <v>-13.329999999999998</v>
      </c>
      <c r="H73" s="173">
        <v>43.67</v>
      </c>
      <c r="I73" s="173">
        <v>59.6</v>
      </c>
      <c r="J73" s="202">
        <f t="shared" si="23"/>
        <v>15.93</v>
      </c>
      <c r="K73" s="173">
        <v>62.08</v>
      </c>
      <c r="L73" s="173">
        <v>51.33</v>
      </c>
      <c r="M73" s="202">
        <f t="shared" si="24"/>
        <v>-10.75</v>
      </c>
      <c r="N73" s="214">
        <v>60</v>
      </c>
      <c r="O73" s="173">
        <v>42.67</v>
      </c>
      <c r="P73" s="202">
        <f t="shared" si="25"/>
        <v>-17.329999999999998</v>
      </c>
      <c r="Q73" s="173">
        <v>32.92</v>
      </c>
      <c r="R73" s="173">
        <v>46.03</v>
      </c>
      <c r="S73" s="202">
        <f t="shared" si="26"/>
        <v>13.11</v>
      </c>
      <c r="T73" s="203">
        <v>66.67</v>
      </c>
      <c r="U73" s="173">
        <v>58.13</v>
      </c>
      <c r="V73" s="202">
        <f t="shared" si="27"/>
        <v>-8.5399999999999991</v>
      </c>
      <c r="W73" s="173">
        <v>51.67</v>
      </c>
      <c r="X73" s="173">
        <v>48.67</v>
      </c>
      <c r="Y73" s="202">
        <f t="shared" si="28"/>
        <v>-3</v>
      </c>
      <c r="Z73" s="173">
        <v>64.67</v>
      </c>
      <c r="AA73" s="173">
        <v>64</v>
      </c>
      <c r="AB73" s="202">
        <f t="shared" si="29"/>
        <v>-0.67000000000000171</v>
      </c>
      <c r="AC73" s="202">
        <f t="shared" si="30"/>
        <v>55.376250000000006</v>
      </c>
      <c r="AD73" s="201">
        <f t="shared" si="31"/>
        <v>52.303750000000008</v>
      </c>
      <c r="AE73" s="205">
        <f t="shared" si="32"/>
        <v>-3.072499999999998</v>
      </c>
      <c r="AF73" s="206">
        <v>2</v>
      </c>
    </row>
    <row r="74" spans="1:32" ht="18.75">
      <c r="A74" s="181">
        <v>4</v>
      </c>
      <c r="B74" s="199">
        <v>40</v>
      </c>
      <c r="C74" s="207" t="s">
        <v>58</v>
      </c>
      <c r="D74" s="172">
        <v>3</v>
      </c>
      <c r="E74" s="173">
        <v>40.799999999999997</v>
      </c>
      <c r="F74" s="173">
        <v>34.67</v>
      </c>
      <c r="G74" s="173">
        <f t="shared" si="22"/>
        <v>-6.1299999999999955</v>
      </c>
      <c r="H74" s="173">
        <v>29.6</v>
      </c>
      <c r="I74" s="173">
        <v>28.67</v>
      </c>
      <c r="J74" s="202">
        <f t="shared" si="23"/>
        <v>-0.92999999999999972</v>
      </c>
      <c r="K74" s="173">
        <v>33</v>
      </c>
      <c r="L74" s="173">
        <v>21.67</v>
      </c>
      <c r="M74" s="202">
        <f t="shared" si="24"/>
        <v>-11.329999999999998</v>
      </c>
      <c r="N74" s="214">
        <v>33</v>
      </c>
      <c r="O74" s="173">
        <v>35</v>
      </c>
      <c r="P74" s="202">
        <f t="shared" si="25"/>
        <v>2</v>
      </c>
      <c r="Q74" s="173">
        <v>36.1</v>
      </c>
      <c r="R74" s="173">
        <v>30.67</v>
      </c>
      <c r="S74" s="202">
        <f t="shared" si="26"/>
        <v>-5.43</v>
      </c>
      <c r="T74" s="203">
        <v>57.6</v>
      </c>
      <c r="U74" s="173">
        <v>46.67</v>
      </c>
      <c r="V74" s="202">
        <f t="shared" si="27"/>
        <v>-10.93</v>
      </c>
      <c r="W74" s="173">
        <v>36</v>
      </c>
      <c r="X74" s="173">
        <v>41.67</v>
      </c>
      <c r="Y74" s="202">
        <f t="shared" si="28"/>
        <v>5.6700000000000017</v>
      </c>
      <c r="Z74" s="173">
        <v>49.6</v>
      </c>
      <c r="AA74" s="173">
        <v>52</v>
      </c>
      <c r="AB74" s="202">
        <f t="shared" si="29"/>
        <v>2.3999999999999986</v>
      </c>
      <c r="AC74" s="202">
        <f t="shared" si="30"/>
        <v>39.462500000000006</v>
      </c>
      <c r="AD74" s="201">
        <f t="shared" si="31"/>
        <v>36.377500000000005</v>
      </c>
      <c r="AE74" s="205">
        <f t="shared" si="32"/>
        <v>-3.0850000000000009</v>
      </c>
      <c r="AF74" s="206">
        <v>3</v>
      </c>
    </row>
    <row r="75" spans="1:32" ht="18.75">
      <c r="A75" s="181">
        <v>3</v>
      </c>
      <c r="B75" s="199">
        <v>8</v>
      </c>
      <c r="C75" s="207" t="s">
        <v>187</v>
      </c>
      <c r="D75" s="172">
        <v>37</v>
      </c>
      <c r="E75" s="201">
        <v>44.725000000000001</v>
      </c>
      <c r="F75" s="173">
        <v>42.216216216216218</v>
      </c>
      <c r="G75" s="173">
        <f t="shared" si="22"/>
        <v>-2.5087837837837839</v>
      </c>
      <c r="H75" s="201">
        <v>41.225000000000001</v>
      </c>
      <c r="I75" s="173">
        <v>49.780810810810813</v>
      </c>
      <c r="J75" s="202">
        <f t="shared" si="23"/>
        <v>8.5558108108108115</v>
      </c>
      <c r="K75" s="201">
        <v>36.47</v>
      </c>
      <c r="L75" s="173">
        <v>32.976486486486486</v>
      </c>
      <c r="M75" s="202">
        <f t="shared" si="24"/>
        <v>-3.4935135135135127</v>
      </c>
      <c r="N75" s="215">
        <v>41.064999999999998</v>
      </c>
      <c r="O75" s="173">
        <v>36.891081081081083</v>
      </c>
      <c r="P75" s="202">
        <f t="shared" si="25"/>
        <v>-4.1739189189189148</v>
      </c>
      <c r="Q75" s="201">
        <v>34.79</v>
      </c>
      <c r="R75" s="173">
        <v>42.279999999999994</v>
      </c>
      <c r="S75" s="202">
        <f t="shared" si="26"/>
        <v>7.4899999999999949</v>
      </c>
      <c r="T75" s="201">
        <v>78.7</v>
      </c>
      <c r="U75" s="173">
        <v>53.403783783783787</v>
      </c>
      <c r="V75" s="202">
        <f t="shared" si="27"/>
        <v>-25.296216216216216</v>
      </c>
      <c r="W75" s="201">
        <v>48.064999999999998</v>
      </c>
      <c r="X75" s="173">
        <v>45.8154054054054</v>
      </c>
      <c r="Y75" s="202">
        <f t="shared" si="28"/>
        <v>-2.2495945945945977</v>
      </c>
      <c r="Z75" s="201">
        <v>58.05</v>
      </c>
      <c r="AA75" s="173">
        <v>55.027837837837836</v>
      </c>
      <c r="AB75" s="205">
        <v>-3.125</v>
      </c>
      <c r="AC75" s="202">
        <f t="shared" si="30"/>
        <v>47.886250000000004</v>
      </c>
      <c r="AD75" s="201">
        <f t="shared" si="31"/>
        <v>44.798952702702707</v>
      </c>
      <c r="AE75" s="205">
        <f t="shared" si="32"/>
        <v>-3.0872972972972974</v>
      </c>
      <c r="AF75" s="206">
        <v>2</v>
      </c>
    </row>
    <row r="76" spans="1:32" ht="18.75">
      <c r="A76" s="181">
        <v>1</v>
      </c>
      <c r="B76" s="199">
        <v>47</v>
      </c>
      <c r="C76" s="207" t="s">
        <v>66</v>
      </c>
      <c r="D76" s="172">
        <v>8</v>
      </c>
      <c r="E76" s="173">
        <v>50.5</v>
      </c>
      <c r="F76" s="173">
        <v>44</v>
      </c>
      <c r="G76" s="173">
        <f t="shared" si="22"/>
        <v>-6.5</v>
      </c>
      <c r="H76" s="173">
        <v>44.5</v>
      </c>
      <c r="I76" s="173">
        <v>53.5</v>
      </c>
      <c r="J76" s="202">
        <f t="shared" si="23"/>
        <v>9</v>
      </c>
      <c r="K76" s="173">
        <v>42.5</v>
      </c>
      <c r="L76" s="173">
        <v>50</v>
      </c>
      <c r="M76" s="202">
        <f t="shared" si="24"/>
        <v>7.5</v>
      </c>
      <c r="N76" s="214">
        <v>67.5</v>
      </c>
      <c r="O76" s="173">
        <v>46.88</v>
      </c>
      <c r="P76" s="202">
        <f t="shared" si="25"/>
        <v>-20.619999999999997</v>
      </c>
      <c r="Q76" s="173">
        <v>43.5</v>
      </c>
      <c r="R76" s="173">
        <v>50.38</v>
      </c>
      <c r="S76" s="202">
        <f t="shared" si="26"/>
        <v>6.8800000000000026</v>
      </c>
      <c r="T76" s="203">
        <v>71</v>
      </c>
      <c r="U76" s="173">
        <v>52.5</v>
      </c>
      <c r="V76" s="202">
        <f t="shared" si="27"/>
        <v>-18.5</v>
      </c>
      <c r="W76" s="173">
        <v>53.75</v>
      </c>
      <c r="X76" s="173">
        <v>46.88</v>
      </c>
      <c r="Y76" s="202">
        <f t="shared" si="28"/>
        <v>-6.8699999999999974</v>
      </c>
      <c r="Z76" s="173">
        <v>61</v>
      </c>
      <c r="AA76" s="173">
        <v>64</v>
      </c>
      <c r="AB76" s="202">
        <f t="shared" ref="AB76:AB91" si="33">AA76-Z76</f>
        <v>3</v>
      </c>
      <c r="AC76" s="202">
        <f t="shared" si="30"/>
        <v>54.28125</v>
      </c>
      <c r="AD76" s="201">
        <f t="shared" si="31"/>
        <v>51.017499999999998</v>
      </c>
      <c r="AE76" s="205">
        <f t="shared" si="32"/>
        <v>-3.2637500000000017</v>
      </c>
      <c r="AF76" s="206">
        <v>4</v>
      </c>
    </row>
    <row r="77" spans="1:32" ht="18.75">
      <c r="A77" s="181">
        <v>6</v>
      </c>
      <c r="B77" s="207">
        <v>85</v>
      </c>
      <c r="C77" s="207" t="s">
        <v>136</v>
      </c>
      <c r="D77" s="172">
        <v>7</v>
      </c>
      <c r="E77" s="201">
        <v>49</v>
      </c>
      <c r="F77" s="173">
        <v>40.855714285714285</v>
      </c>
      <c r="G77" s="173">
        <f t="shared" si="22"/>
        <v>-8.144285714285715</v>
      </c>
      <c r="H77" s="201">
        <v>36.5</v>
      </c>
      <c r="I77" s="173">
        <v>40</v>
      </c>
      <c r="J77" s="202">
        <f t="shared" si="23"/>
        <v>3.5</v>
      </c>
      <c r="K77" s="201">
        <v>27.189999999999998</v>
      </c>
      <c r="L77" s="173">
        <v>30.717142857142857</v>
      </c>
      <c r="M77" s="202">
        <f t="shared" si="24"/>
        <v>3.5271428571428594</v>
      </c>
      <c r="N77" s="215">
        <v>31.25</v>
      </c>
      <c r="O77" s="173">
        <v>35.001428571428569</v>
      </c>
      <c r="P77" s="202">
        <f t="shared" si="25"/>
        <v>3.7514285714285691</v>
      </c>
      <c r="Q77" s="201">
        <v>40.03</v>
      </c>
      <c r="R77" s="173">
        <v>37.288571428571423</v>
      </c>
      <c r="S77" s="202">
        <f t="shared" si="26"/>
        <v>-2.7414285714285782</v>
      </c>
      <c r="T77" s="201">
        <v>69.25</v>
      </c>
      <c r="U77" s="173">
        <v>47.428571428571431</v>
      </c>
      <c r="V77" s="202">
        <f t="shared" si="27"/>
        <v>-21.821428571428569</v>
      </c>
      <c r="W77" s="201">
        <v>48.75</v>
      </c>
      <c r="X77" s="173">
        <v>43.572857142857139</v>
      </c>
      <c r="Y77" s="202">
        <f t="shared" si="28"/>
        <v>-5.1771428571428615</v>
      </c>
      <c r="Z77" s="201">
        <v>57.75</v>
      </c>
      <c r="AA77" s="173">
        <v>54.855714285714285</v>
      </c>
      <c r="AB77" s="202">
        <f t="shared" si="33"/>
        <v>-2.894285714285715</v>
      </c>
      <c r="AC77" s="202">
        <f t="shared" si="30"/>
        <v>44.965000000000003</v>
      </c>
      <c r="AD77" s="201">
        <f t="shared" si="31"/>
        <v>41.214999999999996</v>
      </c>
      <c r="AE77" s="205">
        <f t="shared" si="32"/>
        <v>-3.7500000000000071</v>
      </c>
      <c r="AF77" s="206">
        <v>3</v>
      </c>
    </row>
    <row r="78" spans="1:32" ht="18.75">
      <c r="A78" s="181">
        <v>3</v>
      </c>
      <c r="B78" s="199">
        <v>32</v>
      </c>
      <c r="C78" s="207" t="s">
        <v>50</v>
      </c>
      <c r="D78" s="172">
        <v>10</v>
      </c>
      <c r="E78" s="173">
        <v>52.22</v>
      </c>
      <c r="F78" s="173">
        <v>50.2</v>
      </c>
      <c r="G78" s="173">
        <f t="shared" si="22"/>
        <v>-2.019999999999996</v>
      </c>
      <c r="H78" s="173">
        <v>46.22</v>
      </c>
      <c r="I78" s="173">
        <v>67.8</v>
      </c>
      <c r="J78" s="202">
        <f t="shared" si="23"/>
        <v>21.58</v>
      </c>
      <c r="K78" s="173">
        <v>31.94</v>
      </c>
      <c r="L78" s="173">
        <v>32</v>
      </c>
      <c r="M78" s="202">
        <f t="shared" si="24"/>
        <v>5.9999999999998721E-2</v>
      </c>
      <c r="N78" s="214">
        <v>53.89</v>
      </c>
      <c r="O78" s="173">
        <v>37</v>
      </c>
      <c r="P78" s="202">
        <f t="shared" si="25"/>
        <v>-16.89</v>
      </c>
      <c r="Q78" s="173">
        <v>47.44</v>
      </c>
      <c r="R78" s="173">
        <v>42.75</v>
      </c>
      <c r="S78" s="202">
        <f t="shared" si="26"/>
        <v>-4.6899999999999977</v>
      </c>
      <c r="T78" s="203">
        <v>72.89</v>
      </c>
      <c r="U78" s="173">
        <v>55.2</v>
      </c>
      <c r="V78" s="202">
        <f t="shared" si="27"/>
        <v>-17.689999999999998</v>
      </c>
      <c r="W78" s="173">
        <v>55.56</v>
      </c>
      <c r="X78" s="173">
        <v>47</v>
      </c>
      <c r="Y78" s="202">
        <f t="shared" si="28"/>
        <v>-8.5600000000000023</v>
      </c>
      <c r="Z78" s="173">
        <v>66.67</v>
      </c>
      <c r="AA78" s="173">
        <v>63.6</v>
      </c>
      <c r="AB78" s="202">
        <f t="shared" si="33"/>
        <v>-3.0700000000000003</v>
      </c>
      <c r="AC78" s="202">
        <f t="shared" si="30"/>
        <v>53.353749999999998</v>
      </c>
      <c r="AD78" s="201">
        <f t="shared" si="31"/>
        <v>49.443750000000001</v>
      </c>
      <c r="AE78" s="205">
        <f t="shared" si="32"/>
        <v>-3.9099999999999966</v>
      </c>
      <c r="AF78" s="206">
        <v>2</v>
      </c>
    </row>
    <row r="79" spans="1:32" ht="18.75">
      <c r="A79" s="181">
        <v>1</v>
      </c>
      <c r="B79" s="199">
        <v>24</v>
      </c>
      <c r="C79" s="207" t="s">
        <v>38</v>
      </c>
      <c r="D79" s="172">
        <v>25</v>
      </c>
      <c r="E79" s="173">
        <v>50.56</v>
      </c>
      <c r="F79" s="173">
        <v>45.76</v>
      </c>
      <c r="G79" s="173">
        <f t="shared" si="22"/>
        <v>-4.8000000000000043</v>
      </c>
      <c r="H79" s="173">
        <v>38.78</v>
      </c>
      <c r="I79" s="173">
        <v>49.6</v>
      </c>
      <c r="J79" s="202">
        <f t="shared" si="23"/>
        <v>10.82</v>
      </c>
      <c r="K79" s="173">
        <v>34.44</v>
      </c>
      <c r="L79" s="173">
        <v>31.5</v>
      </c>
      <c r="M79" s="202">
        <f t="shared" si="24"/>
        <v>-2.9399999999999977</v>
      </c>
      <c r="N79" s="214">
        <v>59.72</v>
      </c>
      <c r="O79" s="173">
        <v>44.6</v>
      </c>
      <c r="P79" s="202">
        <f t="shared" si="25"/>
        <v>-15.119999999999997</v>
      </c>
      <c r="Q79" s="173">
        <v>36.75</v>
      </c>
      <c r="R79" s="173">
        <v>38.659999999999997</v>
      </c>
      <c r="S79" s="202">
        <f t="shared" si="26"/>
        <v>1.9099999999999966</v>
      </c>
      <c r="T79" s="203">
        <v>76.67</v>
      </c>
      <c r="U79" s="173">
        <v>54.56</v>
      </c>
      <c r="V79" s="202">
        <f t="shared" si="27"/>
        <v>-22.11</v>
      </c>
      <c r="W79" s="173">
        <v>52.78</v>
      </c>
      <c r="X79" s="173">
        <v>47.8</v>
      </c>
      <c r="Y79" s="202">
        <f t="shared" si="28"/>
        <v>-4.980000000000004</v>
      </c>
      <c r="Z79" s="173">
        <v>53.56</v>
      </c>
      <c r="AA79" s="173">
        <v>57.44</v>
      </c>
      <c r="AB79" s="202">
        <f t="shared" si="33"/>
        <v>3.8799999999999955</v>
      </c>
      <c r="AC79" s="202">
        <f t="shared" si="30"/>
        <v>50.407500000000006</v>
      </c>
      <c r="AD79" s="201">
        <f t="shared" si="31"/>
        <v>46.24</v>
      </c>
      <c r="AE79" s="205">
        <f t="shared" si="32"/>
        <v>-4.167500000000004</v>
      </c>
      <c r="AF79" s="206">
        <v>3</v>
      </c>
    </row>
    <row r="80" spans="1:32" ht="18.75">
      <c r="A80" s="181">
        <v>3</v>
      </c>
      <c r="B80" s="199">
        <v>63</v>
      </c>
      <c r="C80" s="207" t="s">
        <v>83</v>
      </c>
      <c r="D80" s="172">
        <v>11</v>
      </c>
      <c r="E80" s="173">
        <v>42</v>
      </c>
      <c r="F80" s="173">
        <v>40.909999999999997</v>
      </c>
      <c r="G80" s="173">
        <f t="shared" si="22"/>
        <v>-1.0900000000000034</v>
      </c>
      <c r="H80" s="173">
        <v>36.33</v>
      </c>
      <c r="I80" s="173">
        <v>51.45</v>
      </c>
      <c r="J80" s="202">
        <f t="shared" si="23"/>
        <v>15.120000000000005</v>
      </c>
      <c r="K80" s="173">
        <v>32.29</v>
      </c>
      <c r="L80" s="173">
        <v>30</v>
      </c>
      <c r="M80" s="202">
        <f t="shared" si="24"/>
        <v>-2.2899999999999991</v>
      </c>
      <c r="N80" s="214">
        <v>47.92</v>
      </c>
      <c r="O80" s="173">
        <v>34.090000000000003</v>
      </c>
      <c r="P80" s="202">
        <f t="shared" si="25"/>
        <v>-13.829999999999998</v>
      </c>
      <c r="Q80" s="173">
        <v>32.880000000000003</v>
      </c>
      <c r="R80" s="173">
        <v>39.68</v>
      </c>
      <c r="S80" s="202">
        <f t="shared" si="26"/>
        <v>6.7999999999999972</v>
      </c>
      <c r="T80" s="203">
        <v>64.67</v>
      </c>
      <c r="U80" s="173">
        <v>48.73</v>
      </c>
      <c r="V80" s="202">
        <f t="shared" si="27"/>
        <v>-15.940000000000005</v>
      </c>
      <c r="W80" s="173">
        <v>47.5</v>
      </c>
      <c r="X80" s="173">
        <v>36.36</v>
      </c>
      <c r="Y80" s="202">
        <f t="shared" si="28"/>
        <v>-11.14</v>
      </c>
      <c r="Z80" s="173">
        <v>61.33</v>
      </c>
      <c r="AA80" s="173">
        <v>49.82</v>
      </c>
      <c r="AB80" s="202">
        <f t="shared" si="33"/>
        <v>-11.509999999999998</v>
      </c>
      <c r="AC80" s="202">
        <f t="shared" si="30"/>
        <v>45.615000000000002</v>
      </c>
      <c r="AD80" s="201">
        <f t="shared" si="31"/>
        <v>41.379999999999995</v>
      </c>
      <c r="AE80" s="205">
        <f t="shared" si="32"/>
        <v>-4.2350000000000065</v>
      </c>
      <c r="AF80" s="206">
        <v>2</v>
      </c>
    </row>
    <row r="81" spans="1:32" ht="18.75">
      <c r="A81" s="181">
        <v>2</v>
      </c>
      <c r="B81" s="199">
        <v>57</v>
      </c>
      <c r="C81" s="207" t="s">
        <v>76</v>
      </c>
      <c r="D81" s="172">
        <v>6</v>
      </c>
      <c r="E81" s="173">
        <v>48.57</v>
      </c>
      <c r="F81" s="173">
        <v>49.67</v>
      </c>
      <c r="G81" s="173">
        <f t="shared" si="22"/>
        <v>1.1000000000000014</v>
      </c>
      <c r="H81" s="173">
        <v>45.14</v>
      </c>
      <c r="I81" s="173">
        <v>44.67</v>
      </c>
      <c r="J81" s="202">
        <f t="shared" si="23"/>
        <v>-0.46999999999999886</v>
      </c>
      <c r="K81" s="173">
        <v>47.86</v>
      </c>
      <c r="L81" s="173">
        <v>42.5</v>
      </c>
      <c r="M81" s="202">
        <f t="shared" si="24"/>
        <v>-5.3599999999999994</v>
      </c>
      <c r="N81" s="214">
        <v>57.86</v>
      </c>
      <c r="O81" s="173">
        <v>44.17</v>
      </c>
      <c r="P81" s="202">
        <f t="shared" si="25"/>
        <v>-13.689999999999998</v>
      </c>
      <c r="Q81" s="173">
        <v>32.86</v>
      </c>
      <c r="R81" s="173">
        <v>39.83</v>
      </c>
      <c r="S81" s="202">
        <f t="shared" si="26"/>
        <v>6.9699999999999989</v>
      </c>
      <c r="T81" s="203">
        <v>64</v>
      </c>
      <c r="U81" s="173">
        <v>43.33</v>
      </c>
      <c r="V81" s="202">
        <f t="shared" si="27"/>
        <v>-20.67</v>
      </c>
      <c r="W81" s="173">
        <v>48.57</v>
      </c>
      <c r="X81" s="173">
        <v>45.83</v>
      </c>
      <c r="Y81" s="202">
        <f t="shared" si="28"/>
        <v>-2.740000000000002</v>
      </c>
      <c r="Z81" s="173">
        <v>53.71</v>
      </c>
      <c r="AA81" s="173">
        <v>50</v>
      </c>
      <c r="AB81" s="202">
        <f t="shared" si="33"/>
        <v>-3.7100000000000009</v>
      </c>
      <c r="AC81" s="202">
        <f t="shared" si="30"/>
        <v>49.821249999999999</v>
      </c>
      <c r="AD81" s="201">
        <f t="shared" si="31"/>
        <v>44.999999999999993</v>
      </c>
      <c r="AE81" s="205">
        <f t="shared" si="32"/>
        <v>-4.8212500000000063</v>
      </c>
      <c r="AF81" s="206">
        <v>2</v>
      </c>
    </row>
    <row r="82" spans="1:32" ht="18.75">
      <c r="A82" s="181">
        <v>6</v>
      </c>
      <c r="B82" s="199">
        <v>15</v>
      </c>
      <c r="C82" s="207" t="s">
        <v>28</v>
      </c>
      <c r="D82" s="172">
        <v>3</v>
      </c>
      <c r="E82" s="173">
        <v>50.33</v>
      </c>
      <c r="F82" s="173">
        <v>51.33</v>
      </c>
      <c r="G82" s="173">
        <f t="shared" si="22"/>
        <v>1</v>
      </c>
      <c r="H82" s="173">
        <v>41.33</v>
      </c>
      <c r="I82" s="173">
        <v>52.67</v>
      </c>
      <c r="J82" s="202">
        <f t="shared" si="23"/>
        <v>11.340000000000003</v>
      </c>
      <c r="K82" s="173">
        <v>42.5</v>
      </c>
      <c r="L82" s="173">
        <v>31.67</v>
      </c>
      <c r="M82" s="202">
        <f t="shared" si="24"/>
        <v>-10.829999999999998</v>
      </c>
      <c r="N82" s="214">
        <v>55.83</v>
      </c>
      <c r="O82" s="173">
        <v>40</v>
      </c>
      <c r="P82" s="202">
        <f t="shared" si="25"/>
        <v>-15.829999999999998</v>
      </c>
      <c r="Q82" s="173">
        <v>42.33</v>
      </c>
      <c r="R82" s="173">
        <v>56.33</v>
      </c>
      <c r="S82" s="202">
        <f t="shared" si="26"/>
        <v>14</v>
      </c>
      <c r="T82" s="203">
        <v>74</v>
      </c>
      <c r="U82" s="173">
        <v>45.33</v>
      </c>
      <c r="V82" s="202">
        <f t="shared" si="27"/>
        <v>-28.67</v>
      </c>
      <c r="W82" s="173">
        <v>53.33</v>
      </c>
      <c r="X82" s="173">
        <v>46.67</v>
      </c>
      <c r="Y82" s="202">
        <f t="shared" si="28"/>
        <v>-6.6599999999999966</v>
      </c>
      <c r="Z82" s="173">
        <v>59.33</v>
      </c>
      <c r="AA82" s="173">
        <v>56</v>
      </c>
      <c r="AB82" s="202">
        <f t="shared" si="33"/>
        <v>-3.3299999999999983</v>
      </c>
      <c r="AC82" s="202">
        <f t="shared" si="30"/>
        <v>52.372499999999995</v>
      </c>
      <c r="AD82" s="201">
        <f t="shared" si="31"/>
        <v>47.5</v>
      </c>
      <c r="AE82" s="205">
        <f t="shared" si="32"/>
        <v>-4.8724999999999952</v>
      </c>
      <c r="AF82" s="206">
        <v>3</v>
      </c>
    </row>
    <row r="83" spans="1:32" ht="18.75">
      <c r="A83" s="181">
        <v>2</v>
      </c>
      <c r="B83" s="199">
        <v>5</v>
      </c>
      <c r="C83" s="207" t="s">
        <v>142</v>
      </c>
      <c r="D83" s="172">
        <v>19</v>
      </c>
      <c r="E83" s="201">
        <v>58.85</v>
      </c>
      <c r="F83" s="173">
        <v>45.792631578947372</v>
      </c>
      <c r="G83" s="173">
        <f t="shared" si="22"/>
        <v>-13.05736842105263</v>
      </c>
      <c r="H83" s="201">
        <v>44.70333333333334</v>
      </c>
      <c r="I83" s="173">
        <v>49.576842105263161</v>
      </c>
      <c r="J83" s="202">
        <f t="shared" si="23"/>
        <v>4.8735087719298207</v>
      </c>
      <c r="K83" s="201">
        <v>45.973333333333336</v>
      </c>
      <c r="L83" s="173">
        <v>48.55263157894737</v>
      </c>
      <c r="M83" s="202">
        <f t="shared" si="24"/>
        <v>2.5792982456140336</v>
      </c>
      <c r="N83" s="215">
        <v>44.629999999999995</v>
      </c>
      <c r="O83" s="173">
        <v>32.368421052631582</v>
      </c>
      <c r="P83" s="202">
        <f t="shared" si="25"/>
        <v>-12.261578947368413</v>
      </c>
      <c r="Q83" s="201">
        <v>44.5</v>
      </c>
      <c r="R83" s="173">
        <v>42.31894736842105</v>
      </c>
      <c r="S83" s="202">
        <f t="shared" si="26"/>
        <v>-2.1810526315789502</v>
      </c>
      <c r="T83" s="201">
        <v>69.11</v>
      </c>
      <c r="U83" s="173">
        <v>58.102105263157895</v>
      </c>
      <c r="V83" s="202">
        <f t="shared" si="27"/>
        <v>-11.007894736842104</v>
      </c>
      <c r="W83" s="201">
        <v>54.536666666666669</v>
      </c>
      <c r="X83" s="173">
        <v>47.108421052631584</v>
      </c>
      <c r="Y83" s="202">
        <f t="shared" si="28"/>
        <v>-7.4282456140350845</v>
      </c>
      <c r="Z83" s="201">
        <v>60.963333333333331</v>
      </c>
      <c r="AA83" s="173">
        <v>59.792631578947365</v>
      </c>
      <c r="AB83" s="202">
        <f t="shared" si="33"/>
        <v>-1.1707017543859664</v>
      </c>
      <c r="AC83" s="202">
        <f t="shared" si="30"/>
        <v>52.908333333333331</v>
      </c>
      <c r="AD83" s="201">
        <f t="shared" si="31"/>
        <v>47.951578947368418</v>
      </c>
      <c r="AE83" s="205">
        <f t="shared" si="32"/>
        <v>-4.9567543859649135</v>
      </c>
      <c r="AF83" s="206">
        <v>2</v>
      </c>
    </row>
    <row r="84" spans="1:32" ht="18.75">
      <c r="A84" s="181">
        <v>3</v>
      </c>
      <c r="B84" s="207">
        <v>35</v>
      </c>
      <c r="C84" s="207" t="s">
        <v>53</v>
      </c>
      <c r="D84" s="172">
        <v>5</v>
      </c>
      <c r="E84" s="173">
        <v>50.83</v>
      </c>
      <c r="F84" s="173">
        <v>38</v>
      </c>
      <c r="G84" s="173">
        <f t="shared" si="22"/>
        <v>-12.829999999999998</v>
      </c>
      <c r="H84" s="173">
        <v>47.17</v>
      </c>
      <c r="I84" s="173">
        <v>49.6</v>
      </c>
      <c r="J84" s="202">
        <f t="shared" si="23"/>
        <v>2.4299999999999997</v>
      </c>
      <c r="K84" s="173">
        <v>28.96</v>
      </c>
      <c r="L84" s="173">
        <v>27</v>
      </c>
      <c r="M84" s="202">
        <f t="shared" si="24"/>
        <v>-1.9600000000000009</v>
      </c>
      <c r="N84" s="214">
        <v>36.67</v>
      </c>
      <c r="O84" s="173">
        <v>36</v>
      </c>
      <c r="P84" s="202">
        <f t="shared" si="25"/>
        <v>-0.67000000000000171</v>
      </c>
      <c r="Q84" s="173">
        <v>42.96</v>
      </c>
      <c r="R84" s="173">
        <v>39.799999999999997</v>
      </c>
      <c r="S84" s="202">
        <f t="shared" si="26"/>
        <v>-3.1600000000000037</v>
      </c>
      <c r="T84" s="203">
        <v>68</v>
      </c>
      <c r="U84" s="173">
        <v>52.8</v>
      </c>
      <c r="V84" s="202">
        <f t="shared" si="27"/>
        <v>-15.200000000000003</v>
      </c>
      <c r="W84" s="173">
        <v>53.33</v>
      </c>
      <c r="X84" s="173">
        <v>44</v>
      </c>
      <c r="Y84" s="202">
        <f t="shared" si="28"/>
        <v>-9.3299999999999983</v>
      </c>
      <c r="Z84" s="173">
        <v>58.33</v>
      </c>
      <c r="AA84" s="173">
        <v>56.8</v>
      </c>
      <c r="AB84" s="202">
        <f t="shared" si="33"/>
        <v>-1.5300000000000011</v>
      </c>
      <c r="AC84" s="202">
        <f t="shared" si="30"/>
        <v>48.28125</v>
      </c>
      <c r="AD84" s="201">
        <f t="shared" si="31"/>
        <v>43</v>
      </c>
      <c r="AE84" s="205">
        <f t="shared" si="32"/>
        <v>-5.28125</v>
      </c>
      <c r="AF84" s="206">
        <v>1</v>
      </c>
    </row>
    <row r="85" spans="1:32" ht="18.75">
      <c r="A85" s="181">
        <v>4</v>
      </c>
      <c r="B85" s="199">
        <v>92</v>
      </c>
      <c r="C85" s="207" t="s">
        <v>113</v>
      </c>
      <c r="D85" s="172">
        <v>14</v>
      </c>
      <c r="E85" s="173">
        <v>50.2</v>
      </c>
      <c r="F85" s="173">
        <v>42.57</v>
      </c>
      <c r="G85" s="173">
        <f t="shared" si="22"/>
        <v>-7.6300000000000026</v>
      </c>
      <c r="H85" s="173">
        <v>42.4</v>
      </c>
      <c r="I85" s="173">
        <v>46</v>
      </c>
      <c r="J85" s="202">
        <f t="shared" si="23"/>
        <v>3.6000000000000014</v>
      </c>
      <c r="K85" s="173">
        <v>36.25</v>
      </c>
      <c r="L85" s="173">
        <v>29.64</v>
      </c>
      <c r="M85" s="202">
        <f t="shared" si="24"/>
        <v>-6.6099999999999994</v>
      </c>
      <c r="N85" s="214">
        <v>41</v>
      </c>
      <c r="O85" s="173">
        <v>37.14</v>
      </c>
      <c r="P85" s="202">
        <f t="shared" si="25"/>
        <v>-3.8599999999999994</v>
      </c>
      <c r="Q85" s="173">
        <v>44.8</v>
      </c>
      <c r="R85" s="173">
        <v>43</v>
      </c>
      <c r="S85" s="202">
        <f t="shared" si="26"/>
        <v>-1.7999999999999972</v>
      </c>
      <c r="T85" s="203">
        <v>69.2</v>
      </c>
      <c r="U85" s="173">
        <v>49.71</v>
      </c>
      <c r="V85" s="202">
        <f t="shared" si="27"/>
        <v>-19.490000000000002</v>
      </c>
      <c r="W85" s="173">
        <v>50</v>
      </c>
      <c r="X85" s="173">
        <v>45.71</v>
      </c>
      <c r="Y85" s="202">
        <f t="shared" si="28"/>
        <v>-4.2899999999999991</v>
      </c>
      <c r="Z85" s="173">
        <v>60</v>
      </c>
      <c r="AA85" s="173">
        <v>53.14</v>
      </c>
      <c r="AB85" s="202">
        <f t="shared" si="33"/>
        <v>-6.8599999999999994</v>
      </c>
      <c r="AC85" s="202">
        <f t="shared" si="30"/>
        <v>49.231249999999996</v>
      </c>
      <c r="AD85" s="201">
        <f t="shared" si="31"/>
        <v>43.363749999999996</v>
      </c>
      <c r="AE85" s="205">
        <f t="shared" si="32"/>
        <v>-5.8674999999999997</v>
      </c>
      <c r="AF85" s="206">
        <v>1</v>
      </c>
    </row>
    <row r="86" spans="1:32" ht="18.75">
      <c r="A86" s="181">
        <v>4</v>
      </c>
      <c r="B86" s="199">
        <v>96</v>
      </c>
      <c r="C86" s="207" t="s">
        <v>116</v>
      </c>
      <c r="D86" s="172">
        <v>13</v>
      </c>
      <c r="E86" s="173">
        <v>47.08</v>
      </c>
      <c r="F86" s="173">
        <v>44.304615384615389</v>
      </c>
      <c r="G86" s="173">
        <f t="shared" si="22"/>
        <v>-2.7753846153846098</v>
      </c>
      <c r="H86" s="173">
        <v>38.46</v>
      </c>
      <c r="I86" s="173">
        <v>46.153846153846153</v>
      </c>
      <c r="J86" s="202">
        <f t="shared" si="23"/>
        <v>7.6938461538461524</v>
      </c>
      <c r="K86" s="173">
        <v>37.5</v>
      </c>
      <c r="L86" s="173">
        <v>32.307692307692307</v>
      </c>
      <c r="M86" s="202">
        <f t="shared" si="24"/>
        <v>-5.1923076923076934</v>
      </c>
      <c r="N86" s="214">
        <v>46.15</v>
      </c>
      <c r="O86" s="173">
        <v>35</v>
      </c>
      <c r="P86" s="202">
        <f t="shared" si="25"/>
        <v>-11.149999999999999</v>
      </c>
      <c r="Q86" s="173">
        <v>43.81</v>
      </c>
      <c r="R86" s="173">
        <v>39.503076923076918</v>
      </c>
      <c r="S86" s="202">
        <f t="shared" si="26"/>
        <v>-4.3069230769230842</v>
      </c>
      <c r="T86" s="203">
        <v>68.31</v>
      </c>
      <c r="U86" s="173">
        <v>51.689230769230775</v>
      </c>
      <c r="V86" s="202">
        <f t="shared" si="27"/>
        <v>-16.620769230769227</v>
      </c>
      <c r="W86" s="173">
        <v>52.69</v>
      </c>
      <c r="X86" s="173">
        <v>39.612307692307695</v>
      </c>
      <c r="Y86" s="202">
        <f t="shared" si="28"/>
        <v>-13.077692307692303</v>
      </c>
      <c r="Z86" s="173">
        <v>57.23</v>
      </c>
      <c r="AA86" s="173">
        <v>52.92</v>
      </c>
      <c r="AB86" s="202">
        <f t="shared" si="33"/>
        <v>-4.3099999999999952</v>
      </c>
      <c r="AC86" s="202">
        <f t="shared" si="30"/>
        <v>48.903750000000002</v>
      </c>
      <c r="AD86" s="201">
        <f t="shared" si="31"/>
        <v>42.686346153846152</v>
      </c>
      <c r="AE86" s="205">
        <f t="shared" si="32"/>
        <v>-6.2174038461538501</v>
      </c>
      <c r="AF86" s="206">
        <v>1</v>
      </c>
    </row>
    <row r="87" spans="1:32" ht="18.75">
      <c r="A87" s="181">
        <v>2</v>
      </c>
      <c r="B87" s="199">
        <v>66</v>
      </c>
      <c r="C87" s="207" t="s">
        <v>86</v>
      </c>
      <c r="D87" s="172">
        <v>12</v>
      </c>
      <c r="E87" s="173">
        <v>58.5</v>
      </c>
      <c r="F87" s="173">
        <v>51.666666666666664</v>
      </c>
      <c r="G87" s="173">
        <f t="shared" si="22"/>
        <v>-6.8333333333333357</v>
      </c>
      <c r="H87" s="173">
        <v>46.5</v>
      </c>
      <c r="I87" s="173">
        <v>52.169166666666662</v>
      </c>
      <c r="J87" s="202">
        <f t="shared" si="23"/>
        <v>5.669166666666662</v>
      </c>
      <c r="K87" s="173">
        <v>54.38</v>
      </c>
      <c r="L87" s="173">
        <v>54.164999999999999</v>
      </c>
      <c r="M87" s="202">
        <f t="shared" si="24"/>
        <v>-0.21500000000000341</v>
      </c>
      <c r="N87" s="214">
        <v>50</v>
      </c>
      <c r="O87" s="173">
        <v>28.747500000000002</v>
      </c>
      <c r="P87" s="202">
        <f t="shared" si="25"/>
        <v>-21.252499999999998</v>
      </c>
      <c r="Q87" s="173">
        <v>56.38</v>
      </c>
      <c r="R87" s="173">
        <v>51.372500000000002</v>
      </c>
      <c r="S87" s="202">
        <f t="shared" si="26"/>
        <v>-5.0075000000000003</v>
      </c>
      <c r="T87" s="203">
        <v>74</v>
      </c>
      <c r="U87" s="173">
        <v>61.667499999999997</v>
      </c>
      <c r="V87" s="202">
        <f t="shared" si="27"/>
        <v>-12.332500000000003</v>
      </c>
      <c r="W87" s="173">
        <v>61.25</v>
      </c>
      <c r="X87" s="173">
        <v>49.581666666666671</v>
      </c>
      <c r="Y87" s="202">
        <f t="shared" si="28"/>
        <v>-11.668333333333329</v>
      </c>
      <c r="Z87" s="173">
        <v>68</v>
      </c>
      <c r="AA87" s="173">
        <v>63.000833333333333</v>
      </c>
      <c r="AB87" s="202">
        <f t="shared" si="33"/>
        <v>-4.9991666666666674</v>
      </c>
      <c r="AC87" s="202">
        <f t="shared" si="30"/>
        <v>58.626249999999999</v>
      </c>
      <c r="AD87" s="201">
        <f t="shared" si="31"/>
        <v>51.546354166666667</v>
      </c>
      <c r="AE87" s="205">
        <f t="shared" si="32"/>
        <v>-7.0798958333333317</v>
      </c>
      <c r="AF87" s="206">
        <v>1</v>
      </c>
    </row>
    <row r="88" spans="1:32" ht="18.75">
      <c r="A88" s="181">
        <v>5</v>
      </c>
      <c r="B88" s="199">
        <v>53</v>
      </c>
      <c r="C88" s="207" t="s">
        <v>72</v>
      </c>
      <c r="D88" s="172">
        <v>10</v>
      </c>
      <c r="E88" s="173">
        <v>57.56</v>
      </c>
      <c r="F88" s="173">
        <v>51.8</v>
      </c>
      <c r="G88" s="173">
        <f t="shared" si="22"/>
        <v>-5.7600000000000051</v>
      </c>
      <c r="H88" s="173">
        <v>49.11</v>
      </c>
      <c r="I88" s="173">
        <v>60.6</v>
      </c>
      <c r="J88" s="202">
        <f t="shared" si="23"/>
        <v>11.490000000000002</v>
      </c>
      <c r="K88" s="173">
        <v>49.44</v>
      </c>
      <c r="L88" s="173">
        <v>40</v>
      </c>
      <c r="M88" s="202">
        <f t="shared" si="24"/>
        <v>-9.4399999999999977</v>
      </c>
      <c r="N88" s="214">
        <v>63.89</v>
      </c>
      <c r="O88" s="173">
        <v>42.5</v>
      </c>
      <c r="P88" s="202">
        <f t="shared" si="25"/>
        <v>-21.39</v>
      </c>
      <c r="Q88" s="173">
        <v>57.22</v>
      </c>
      <c r="R88" s="173">
        <v>51.1</v>
      </c>
      <c r="S88" s="202">
        <f t="shared" si="26"/>
        <v>-6.1199999999999974</v>
      </c>
      <c r="T88" s="203">
        <v>69.78</v>
      </c>
      <c r="U88" s="173">
        <v>57.2</v>
      </c>
      <c r="V88" s="202">
        <f t="shared" si="27"/>
        <v>-12.579999999999998</v>
      </c>
      <c r="W88" s="173">
        <v>62.78</v>
      </c>
      <c r="X88" s="173">
        <v>55.5</v>
      </c>
      <c r="Y88" s="202">
        <f t="shared" si="28"/>
        <v>-7.2800000000000011</v>
      </c>
      <c r="Z88" s="173">
        <v>67.11</v>
      </c>
      <c r="AA88" s="173">
        <v>59.2</v>
      </c>
      <c r="AB88" s="202">
        <f t="shared" si="33"/>
        <v>-7.9099999999999966</v>
      </c>
      <c r="AC88" s="202">
        <f t="shared" si="30"/>
        <v>59.611249999999998</v>
      </c>
      <c r="AD88" s="201">
        <f t="shared" si="31"/>
        <v>52.237499999999997</v>
      </c>
      <c r="AE88" s="205">
        <f t="shared" si="32"/>
        <v>-7.3737500000000011</v>
      </c>
      <c r="AF88" s="206">
        <v>1</v>
      </c>
    </row>
    <row r="89" spans="1:32" ht="18.75">
      <c r="A89" s="181">
        <v>6</v>
      </c>
      <c r="B89" s="199">
        <v>9</v>
      </c>
      <c r="C89" s="207" t="s">
        <v>22</v>
      </c>
      <c r="D89" s="172">
        <v>5</v>
      </c>
      <c r="E89" s="173">
        <v>59.2</v>
      </c>
      <c r="F89" s="173">
        <v>44.8</v>
      </c>
      <c r="G89" s="173">
        <f t="shared" si="22"/>
        <v>-14.400000000000006</v>
      </c>
      <c r="H89" s="173">
        <v>49.6</v>
      </c>
      <c r="I89" s="173">
        <v>57.2</v>
      </c>
      <c r="J89" s="202">
        <f t="shared" si="23"/>
        <v>7.6000000000000014</v>
      </c>
      <c r="K89" s="173">
        <v>33</v>
      </c>
      <c r="L89" s="173">
        <v>32.5</v>
      </c>
      <c r="M89" s="202">
        <f t="shared" si="24"/>
        <v>-0.5</v>
      </c>
      <c r="N89" s="214">
        <v>52</v>
      </c>
      <c r="O89" s="173">
        <v>37</v>
      </c>
      <c r="P89" s="202">
        <f t="shared" si="25"/>
        <v>-15</v>
      </c>
      <c r="Q89" s="173">
        <v>50.3</v>
      </c>
      <c r="R89" s="173">
        <v>41.5</v>
      </c>
      <c r="S89" s="202">
        <f t="shared" si="26"/>
        <v>-8.7999999999999972</v>
      </c>
      <c r="T89" s="203">
        <v>74.400000000000006</v>
      </c>
      <c r="U89" s="173">
        <v>48.8</v>
      </c>
      <c r="V89" s="202">
        <f t="shared" si="27"/>
        <v>-25.600000000000009</v>
      </c>
      <c r="W89" s="173">
        <v>53</v>
      </c>
      <c r="X89" s="173">
        <v>49</v>
      </c>
      <c r="Y89" s="202">
        <f t="shared" si="28"/>
        <v>-4</v>
      </c>
      <c r="Z89" s="173">
        <v>68.8</v>
      </c>
      <c r="AA89" s="173">
        <v>67.2</v>
      </c>
      <c r="AB89" s="202">
        <f t="shared" si="33"/>
        <v>-1.5999999999999943</v>
      </c>
      <c r="AC89" s="202">
        <f t="shared" si="30"/>
        <v>55.037500000000001</v>
      </c>
      <c r="AD89" s="201">
        <f t="shared" si="31"/>
        <v>47.25</v>
      </c>
      <c r="AE89" s="205">
        <f t="shared" si="32"/>
        <v>-7.7875000000000014</v>
      </c>
      <c r="AF89" s="206">
        <v>1</v>
      </c>
    </row>
    <row r="90" spans="1:32" ht="18.75">
      <c r="A90" s="181">
        <v>5</v>
      </c>
      <c r="B90" s="199">
        <v>54</v>
      </c>
      <c r="C90" s="207" t="s">
        <v>73</v>
      </c>
      <c r="D90" s="172">
        <v>5</v>
      </c>
      <c r="E90" s="173">
        <v>55.75</v>
      </c>
      <c r="F90" s="173">
        <v>42.4</v>
      </c>
      <c r="G90" s="173">
        <f t="shared" si="22"/>
        <v>-13.350000000000001</v>
      </c>
      <c r="H90" s="173">
        <v>50.25</v>
      </c>
      <c r="I90" s="173">
        <v>58.8</v>
      </c>
      <c r="J90" s="202">
        <f t="shared" si="23"/>
        <v>8.5499999999999972</v>
      </c>
      <c r="K90" s="173">
        <v>34.380000000000003</v>
      </c>
      <c r="L90" s="173">
        <v>35</v>
      </c>
      <c r="M90" s="202">
        <f t="shared" si="24"/>
        <v>0.61999999999999744</v>
      </c>
      <c r="N90" s="214">
        <v>71.88</v>
      </c>
      <c r="O90" s="173">
        <v>36</v>
      </c>
      <c r="P90" s="202">
        <f t="shared" si="25"/>
        <v>-35.879999999999995</v>
      </c>
      <c r="Q90" s="173">
        <v>50.75</v>
      </c>
      <c r="R90" s="173">
        <v>44.1</v>
      </c>
      <c r="S90" s="202">
        <f t="shared" si="26"/>
        <v>-6.6499999999999986</v>
      </c>
      <c r="T90" s="203">
        <v>72</v>
      </c>
      <c r="U90" s="173">
        <v>64</v>
      </c>
      <c r="V90" s="202">
        <f t="shared" si="27"/>
        <v>-8</v>
      </c>
      <c r="W90" s="173">
        <v>59.38</v>
      </c>
      <c r="X90" s="173">
        <v>49</v>
      </c>
      <c r="Y90" s="202">
        <f t="shared" si="28"/>
        <v>-10.380000000000003</v>
      </c>
      <c r="Z90" s="173">
        <v>68.5</v>
      </c>
      <c r="AA90" s="173">
        <v>56.8</v>
      </c>
      <c r="AB90" s="202">
        <f t="shared" si="33"/>
        <v>-11.700000000000003</v>
      </c>
      <c r="AC90" s="202">
        <f t="shared" si="30"/>
        <v>57.861249999999998</v>
      </c>
      <c r="AD90" s="201">
        <f t="shared" si="31"/>
        <v>48.262499999999996</v>
      </c>
      <c r="AE90" s="205">
        <f t="shared" si="32"/>
        <v>-9.5987500000000026</v>
      </c>
      <c r="AF90" s="206">
        <v>2</v>
      </c>
    </row>
    <row r="91" spans="1:32" ht="18.75">
      <c r="A91" s="181">
        <v>6</v>
      </c>
      <c r="B91" s="207">
        <v>50</v>
      </c>
      <c r="C91" s="207" t="s">
        <v>70</v>
      </c>
      <c r="D91" s="172">
        <v>4</v>
      </c>
      <c r="E91" s="173">
        <v>56.67</v>
      </c>
      <c r="F91" s="173">
        <v>41</v>
      </c>
      <c r="G91" s="173">
        <f t="shared" si="22"/>
        <v>-15.670000000000002</v>
      </c>
      <c r="H91" s="173">
        <v>40.67</v>
      </c>
      <c r="I91" s="173">
        <v>49.5</v>
      </c>
      <c r="J91" s="202">
        <f t="shared" si="23"/>
        <v>8.8299999999999983</v>
      </c>
      <c r="K91" s="173">
        <v>36.25</v>
      </c>
      <c r="L91" s="173">
        <v>31.25</v>
      </c>
      <c r="M91" s="202">
        <f t="shared" si="24"/>
        <v>-5</v>
      </c>
      <c r="N91" s="214">
        <v>54.17</v>
      </c>
      <c r="O91" s="173">
        <v>45</v>
      </c>
      <c r="P91" s="202">
        <f t="shared" si="25"/>
        <v>-9.1700000000000017</v>
      </c>
      <c r="Q91" s="173">
        <v>42.67</v>
      </c>
      <c r="R91" s="173">
        <v>37.75</v>
      </c>
      <c r="S91" s="202">
        <f t="shared" si="26"/>
        <v>-4.9200000000000017</v>
      </c>
      <c r="T91" s="203">
        <v>71.33</v>
      </c>
      <c r="U91" s="173">
        <v>42</v>
      </c>
      <c r="V91" s="202">
        <f t="shared" si="27"/>
        <v>-29.33</v>
      </c>
      <c r="W91" s="173">
        <v>56.67</v>
      </c>
      <c r="X91" s="173">
        <v>37.5</v>
      </c>
      <c r="Y91" s="202">
        <f t="shared" si="28"/>
        <v>-19.170000000000002</v>
      </c>
      <c r="Z91" s="173">
        <v>70.67</v>
      </c>
      <c r="AA91" s="173">
        <v>56</v>
      </c>
      <c r="AB91" s="202">
        <f t="shared" si="33"/>
        <v>-14.670000000000002</v>
      </c>
      <c r="AC91" s="202">
        <f t="shared" si="30"/>
        <v>53.637500000000003</v>
      </c>
      <c r="AD91" s="201">
        <f t="shared" si="31"/>
        <v>42.5</v>
      </c>
      <c r="AE91" s="205">
        <f t="shared" si="32"/>
        <v>-11.137500000000003</v>
      </c>
      <c r="AF91" s="206">
        <v>1</v>
      </c>
    </row>
  </sheetData>
  <sortState ref="A6:AF91">
    <sortCondition descending="1" ref="AE6:AE91"/>
  </sortState>
  <mergeCells count="19">
    <mergeCell ref="AD4:AD5"/>
    <mergeCell ref="AE4:AE5"/>
    <mergeCell ref="AF4:AF5"/>
    <mergeCell ref="N4:P4"/>
    <mergeCell ref="Q4:S4"/>
    <mergeCell ref="T4:V4"/>
    <mergeCell ref="W4:Y4"/>
    <mergeCell ref="Z4:AB4"/>
    <mergeCell ref="AC4:AC5"/>
    <mergeCell ref="A1:AA1"/>
    <mergeCell ref="A2:AA2"/>
    <mergeCell ref="A3:B3"/>
    <mergeCell ref="A4:A5"/>
    <mergeCell ref="B4:B5"/>
    <mergeCell ref="C4:C5"/>
    <mergeCell ref="D4:D5"/>
    <mergeCell ref="E4:G4"/>
    <mergeCell ref="H4:J4"/>
    <mergeCell ref="K4:M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F103"/>
  <sheetViews>
    <sheetView tabSelected="1" topLeftCell="G81" zoomScale="130" zoomScaleNormal="130" workbookViewId="0">
      <selection activeCell="AF90" sqref="AF90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5" bestFit="1" customWidth="1"/>
    <col min="5" max="6" width="4.5" bestFit="1" customWidth="1"/>
    <col min="7" max="7" width="4.875" bestFit="1" customWidth="1"/>
    <col min="8" max="9" width="4.5" bestFit="1" customWidth="1"/>
    <col min="10" max="10" width="4.875" bestFit="1" customWidth="1"/>
    <col min="11" max="12" width="4.5" bestFit="1" customWidth="1"/>
    <col min="13" max="13" width="4.875" bestFit="1" customWidth="1"/>
    <col min="14" max="14" width="4.5" bestFit="1" customWidth="1"/>
    <col min="15" max="15" width="4.5" style="217" bestFit="1" customWidth="1"/>
    <col min="16" max="16" width="4.875" bestFit="1" customWidth="1"/>
    <col min="17" max="18" width="4.5" bestFit="1" customWidth="1"/>
    <col min="19" max="19" width="4.875" bestFit="1" customWidth="1"/>
    <col min="20" max="21" width="4.5" bestFit="1" customWidth="1"/>
    <col min="22" max="22" width="4.875" bestFit="1" customWidth="1"/>
    <col min="23" max="24" width="4.5" bestFit="1" customWidth="1"/>
    <col min="25" max="25" width="4.875" bestFit="1" customWidth="1"/>
    <col min="26" max="27" width="4.5" bestFit="1" customWidth="1"/>
    <col min="28" max="28" width="4.875" bestFit="1" customWidth="1"/>
    <col min="29" max="30" width="5.25" bestFit="1" customWidth="1"/>
    <col min="31" max="31" width="4.875" bestFit="1" customWidth="1"/>
    <col min="32" max="32" width="3.5" bestFit="1" customWidth="1"/>
  </cols>
  <sheetData>
    <row r="1" spans="1:3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187"/>
      <c r="AC1" s="187"/>
      <c r="AD1" s="190"/>
      <c r="AE1" s="190"/>
      <c r="AF1" s="191"/>
    </row>
    <row r="2" spans="1:3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187"/>
      <c r="AC2" s="187"/>
      <c r="AD2" s="190"/>
      <c r="AE2" s="190"/>
      <c r="AF2" s="191"/>
    </row>
    <row r="3" spans="1:32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2"/>
      <c r="V3" s="177"/>
      <c r="W3" s="177"/>
      <c r="X3" s="177"/>
      <c r="Y3" s="177"/>
      <c r="Z3" s="177"/>
      <c r="AA3" s="177"/>
      <c r="AB3" s="177"/>
      <c r="AC3" s="177"/>
      <c r="AD3" s="190"/>
      <c r="AE3" s="190"/>
      <c r="AF3" s="191"/>
    </row>
    <row r="4" spans="1:32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2" t="s">
        <v>11</v>
      </c>
      <c r="U4" s="292"/>
      <c r="V4" s="292"/>
      <c r="W4" s="291" t="s">
        <v>12</v>
      </c>
      <c r="X4" s="292"/>
      <c r="Y4" s="293"/>
      <c r="Z4" s="291" t="s">
        <v>13</v>
      </c>
      <c r="AA4" s="292"/>
      <c r="AB4" s="293"/>
      <c r="AC4" s="294" t="s">
        <v>131</v>
      </c>
      <c r="AD4" s="294" t="s">
        <v>200</v>
      </c>
      <c r="AE4" s="296" t="s">
        <v>196</v>
      </c>
      <c r="AF4" s="283" t="s">
        <v>145</v>
      </c>
    </row>
    <row r="5" spans="1:32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194" t="s">
        <v>129</v>
      </c>
      <c r="U5" s="195" t="s">
        <v>199</v>
      </c>
      <c r="V5" s="197" t="s">
        <v>144</v>
      </c>
      <c r="W5" s="194" t="s">
        <v>129</v>
      </c>
      <c r="X5" s="195" t="s">
        <v>199</v>
      </c>
      <c r="Y5" s="197" t="s">
        <v>144</v>
      </c>
      <c r="Z5" s="194" t="s">
        <v>129</v>
      </c>
      <c r="AA5" s="195" t="s">
        <v>199</v>
      </c>
      <c r="AB5" s="197" t="s">
        <v>144</v>
      </c>
      <c r="AC5" s="295"/>
      <c r="AD5" s="295"/>
      <c r="AE5" s="297"/>
      <c r="AF5" s="284"/>
    </row>
    <row r="6" spans="1:32" ht="18.75">
      <c r="A6" s="221"/>
      <c r="B6" s="222"/>
      <c r="C6" s="267" t="s">
        <v>184</v>
      </c>
      <c r="D6" s="221"/>
      <c r="E6" s="223"/>
      <c r="F6" s="224"/>
      <c r="G6" s="226"/>
      <c r="H6" s="223"/>
      <c r="I6" s="224"/>
      <c r="J6" s="229"/>
      <c r="K6" s="223"/>
      <c r="L6" s="224"/>
      <c r="M6" s="229"/>
      <c r="N6" s="223"/>
      <c r="O6" s="230"/>
      <c r="P6" s="229"/>
      <c r="Q6" s="223"/>
      <c r="R6" s="224"/>
      <c r="S6" s="229"/>
      <c r="T6" s="223"/>
      <c r="U6" s="224"/>
      <c r="V6" s="229"/>
      <c r="W6" s="223"/>
      <c r="X6" s="224"/>
      <c r="Y6" s="229"/>
      <c r="Z6" s="223"/>
      <c r="AA6" s="224"/>
      <c r="AB6" s="229"/>
      <c r="AC6" s="231"/>
      <c r="AD6" s="231"/>
      <c r="AE6" s="231"/>
      <c r="AF6" s="232"/>
    </row>
    <row r="7" spans="1:32" ht="18.75">
      <c r="A7" s="198">
        <v>1</v>
      </c>
      <c r="B7" s="199">
        <v>27</v>
      </c>
      <c r="C7" s="199" t="s">
        <v>138</v>
      </c>
      <c r="D7" s="200">
        <v>9</v>
      </c>
      <c r="E7" s="201">
        <v>46.120000000000005</v>
      </c>
      <c r="F7" s="173">
        <v>49.554444444444442</v>
      </c>
      <c r="G7" s="173">
        <f t="shared" ref="G7:G21" si="0">F7-E7</f>
        <v>3.4344444444444377</v>
      </c>
      <c r="H7" s="201">
        <v>40.482500000000002</v>
      </c>
      <c r="I7" s="173">
        <v>59.776666666666671</v>
      </c>
      <c r="J7" s="202">
        <f t="shared" ref="J7:J21" si="1">I7-H7</f>
        <v>19.294166666666669</v>
      </c>
      <c r="K7" s="201">
        <v>36.375</v>
      </c>
      <c r="L7" s="173">
        <v>45.833333333333336</v>
      </c>
      <c r="M7" s="202">
        <f t="shared" ref="M7:M21" si="2">L7-K7</f>
        <v>9.4583333333333357</v>
      </c>
      <c r="N7" s="215">
        <v>51.594999999999999</v>
      </c>
      <c r="O7" s="173">
        <v>49.443333333333335</v>
      </c>
      <c r="P7" s="202">
        <f t="shared" ref="P7:P21" si="3">O7-N7</f>
        <v>-2.1516666666666637</v>
      </c>
      <c r="Q7" s="201">
        <v>38.47</v>
      </c>
      <c r="R7" s="173">
        <v>53.276666666666671</v>
      </c>
      <c r="S7" s="202">
        <f t="shared" ref="S7:S21" si="4">R7-Q7</f>
        <v>14.806666666666672</v>
      </c>
      <c r="T7" s="201">
        <v>72.717500000000001</v>
      </c>
      <c r="U7" s="173">
        <v>60.445555555555558</v>
      </c>
      <c r="V7" s="202">
        <f t="shared" ref="V7:V21" si="5">U7-T7</f>
        <v>-12.271944444444443</v>
      </c>
      <c r="W7" s="201">
        <v>52.6875</v>
      </c>
      <c r="X7" s="173">
        <v>57.776666666666671</v>
      </c>
      <c r="Y7" s="202">
        <f t="shared" ref="Y7:Y21" si="6">X7-W7</f>
        <v>5.0891666666666708</v>
      </c>
      <c r="Z7" s="201">
        <v>62.832499999999996</v>
      </c>
      <c r="AA7" s="173">
        <v>60.444444444444443</v>
      </c>
      <c r="AB7" s="202">
        <f t="shared" ref="AB7:AB21" si="7">AA7-Z7</f>
        <v>-2.3880555555555532</v>
      </c>
      <c r="AC7" s="202">
        <f t="shared" ref="AC7:AC21" si="8">(E7+H7+K7+N7+Q7+T7+W7+Z7)/8</f>
        <v>50.16</v>
      </c>
      <c r="AD7" s="201">
        <f t="shared" ref="AD7:AD21" si="9">(F7+I7+L7+O7+R7+U7+X7+AA7)/8</f>
        <v>54.568888888888893</v>
      </c>
      <c r="AE7" s="205">
        <f t="shared" ref="AE7:AE21" si="10">AD7-AC7</f>
        <v>4.408888888888896</v>
      </c>
      <c r="AF7" s="206">
        <v>5</v>
      </c>
    </row>
    <row r="8" spans="1:32" ht="18.75">
      <c r="A8" s="181">
        <v>1</v>
      </c>
      <c r="B8" s="199">
        <v>2</v>
      </c>
      <c r="C8" s="207" t="s">
        <v>16</v>
      </c>
      <c r="D8" s="172">
        <v>5</v>
      </c>
      <c r="E8" s="173">
        <v>51.5</v>
      </c>
      <c r="F8" s="173">
        <v>46</v>
      </c>
      <c r="G8" s="173">
        <f t="shared" si="0"/>
        <v>-5.5</v>
      </c>
      <c r="H8" s="173">
        <v>39.380000000000003</v>
      </c>
      <c r="I8" s="173">
        <v>54.4</v>
      </c>
      <c r="J8" s="202">
        <f t="shared" si="1"/>
        <v>15.019999999999996</v>
      </c>
      <c r="K8" s="173">
        <v>31.41</v>
      </c>
      <c r="L8" s="173">
        <v>52.5</v>
      </c>
      <c r="M8" s="202">
        <f t="shared" si="2"/>
        <v>21.09</v>
      </c>
      <c r="N8" s="214">
        <v>40</v>
      </c>
      <c r="O8" s="173">
        <v>51</v>
      </c>
      <c r="P8" s="202">
        <f t="shared" si="3"/>
        <v>11</v>
      </c>
      <c r="Q8" s="173">
        <v>40.28</v>
      </c>
      <c r="R8" s="173">
        <v>58.9</v>
      </c>
      <c r="S8" s="202">
        <f t="shared" si="4"/>
        <v>18.619999999999997</v>
      </c>
      <c r="T8" s="203">
        <v>66.5</v>
      </c>
      <c r="U8" s="173">
        <v>51.2</v>
      </c>
      <c r="V8" s="202">
        <f t="shared" si="5"/>
        <v>-15.299999999999997</v>
      </c>
      <c r="W8" s="173">
        <v>48.75</v>
      </c>
      <c r="X8" s="173">
        <v>44</v>
      </c>
      <c r="Y8" s="202">
        <f t="shared" si="6"/>
        <v>-4.75</v>
      </c>
      <c r="Z8" s="173">
        <v>57.25</v>
      </c>
      <c r="AA8" s="173">
        <v>68</v>
      </c>
      <c r="AB8" s="202">
        <f t="shared" si="7"/>
        <v>10.75</v>
      </c>
      <c r="AC8" s="202">
        <f t="shared" si="8"/>
        <v>46.883749999999999</v>
      </c>
      <c r="AD8" s="201">
        <f t="shared" si="9"/>
        <v>53.25</v>
      </c>
      <c r="AE8" s="205">
        <f t="shared" si="10"/>
        <v>6.3662500000000009</v>
      </c>
      <c r="AF8" s="206">
        <v>5</v>
      </c>
    </row>
    <row r="9" spans="1:32" ht="18.75">
      <c r="A9" s="181">
        <v>1</v>
      </c>
      <c r="B9" s="207">
        <v>80</v>
      </c>
      <c r="C9" s="207" t="s">
        <v>101</v>
      </c>
      <c r="D9" s="172">
        <v>15</v>
      </c>
      <c r="E9" s="173">
        <v>61.33</v>
      </c>
      <c r="F9" s="173">
        <v>48</v>
      </c>
      <c r="G9" s="173">
        <f t="shared" si="0"/>
        <v>-13.329999999999998</v>
      </c>
      <c r="H9" s="173">
        <v>43.67</v>
      </c>
      <c r="I9" s="173">
        <v>59.6</v>
      </c>
      <c r="J9" s="202">
        <f t="shared" si="1"/>
        <v>15.93</v>
      </c>
      <c r="K9" s="173">
        <v>62.08</v>
      </c>
      <c r="L9" s="173">
        <v>51.33</v>
      </c>
      <c r="M9" s="202">
        <f t="shared" si="2"/>
        <v>-10.75</v>
      </c>
      <c r="N9" s="214">
        <v>60</v>
      </c>
      <c r="O9" s="173">
        <v>42.67</v>
      </c>
      <c r="P9" s="202">
        <f t="shared" si="3"/>
        <v>-17.329999999999998</v>
      </c>
      <c r="Q9" s="173">
        <v>32.92</v>
      </c>
      <c r="R9" s="173">
        <v>46.03</v>
      </c>
      <c r="S9" s="202">
        <f t="shared" si="4"/>
        <v>13.11</v>
      </c>
      <c r="T9" s="203">
        <v>66.67</v>
      </c>
      <c r="U9" s="173">
        <v>58.13</v>
      </c>
      <c r="V9" s="202">
        <f t="shared" si="5"/>
        <v>-8.5399999999999991</v>
      </c>
      <c r="W9" s="173">
        <v>51.67</v>
      </c>
      <c r="X9" s="173">
        <v>48.67</v>
      </c>
      <c r="Y9" s="202">
        <f t="shared" si="6"/>
        <v>-3</v>
      </c>
      <c r="Z9" s="173">
        <v>64.67</v>
      </c>
      <c r="AA9" s="173">
        <v>64</v>
      </c>
      <c r="AB9" s="202">
        <f t="shared" si="7"/>
        <v>-0.67000000000000171</v>
      </c>
      <c r="AC9" s="202">
        <f t="shared" si="8"/>
        <v>55.376250000000006</v>
      </c>
      <c r="AD9" s="201">
        <f t="shared" si="9"/>
        <v>52.303750000000008</v>
      </c>
      <c r="AE9" s="205">
        <f t="shared" si="10"/>
        <v>-3.072499999999998</v>
      </c>
      <c r="AF9" s="206">
        <v>2</v>
      </c>
    </row>
    <row r="10" spans="1:32" ht="18.75">
      <c r="A10" s="181">
        <v>1</v>
      </c>
      <c r="B10" s="199">
        <v>25</v>
      </c>
      <c r="C10" s="207" t="s">
        <v>39</v>
      </c>
      <c r="D10" s="172">
        <v>6</v>
      </c>
      <c r="E10" s="173">
        <v>45.8</v>
      </c>
      <c r="F10" s="173">
        <v>44</v>
      </c>
      <c r="G10" s="173">
        <f t="shared" si="0"/>
        <v>-1.7999999999999972</v>
      </c>
      <c r="H10" s="173">
        <v>38.4</v>
      </c>
      <c r="I10" s="173">
        <v>59.33</v>
      </c>
      <c r="J10" s="202">
        <f t="shared" si="1"/>
        <v>20.93</v>
      </c>
      <c r="K10" s="173">
        <v>34</v>
      </c>
      <c r="L10" s="173">
        <v>36.25</v>
      </c>
      <c r="M10" s="202">
        <f t="shared" si="2"/>
        <v>2.25</v>
      </c>
      <c r="N10" s="214">
        <v>38</v>
      </c>
      <c r="O10" s="173">
        <v>43.33</v>
      </c>
      <c r="P10" s="202">
        <f t="shared" si="3"/>
        <v>5.3299999999999983</v>
      </c>
      <c r="Q10" s="173">
        <v>43.45</v>
      </c>
      <c r="R10" s="173">
        <v>51.92</v>
      </c>
      <c r="S10" s="202">
        <f t="shared" si="4"/>
        <v>8.4699999999999989</v>
      </c>
      <c r="T10" s="203">
        <v>64</v>
      </c>
      <c r="U10" s="173">
        <v>62.67</v>
      </c>
      <c r="V10" s="202">
        <f t="shared" si="5"/>
        <v>-1.3299999999999983</v>
      </c>
      <c r="W10" s="173">
        <v>43.5</v>
      </c>
      <c r="X10" s="173">
        <v>54.17</v>
      </c>
      <c r="Y10" s="202">
        <f t="shared" si="6"/>
        <v>10.670000000000002</v>
      </c>
      <c r="Z10" s="173">
        <v>58.4</v>
      </c>
      <c r="AA10" s="173">
        <v>65.33</v>
      </c>
      <c r="AB10" s="202">
        <f t="shared" si="7"/>
        <v>6.93</v>
      </c>
      <c r="AC10" s="202">
        <f t="shared" si="8"/>
        <v>45.693749999999994</v>
      </c>
      <c r="AD10" s="201">
        <f t="shared" si="9"/>
        <v>52.125</v>
      </c>
      <c r="AE10" s="205">
        <f t="shared" si="10"/>
        <v>6.4312500000000057</v>
      </c>
      <c r="AF10" s="206">
        <v>6</v>
      </c>
    </row>
    <row r="11" spans="1:32" ht="18.75">
      <c r="A11" s="181">
        <v>1</v>
      </c>
      <c r="B11" s="199">
        <v>93</v>
      </c>
      <c r="C11" s="207" t="s">
        <v>114</v>
      </c>
      <c r="D11" s="172">
        <v>11</v>
      </c>
      <c r="E11" s="173">
        <v>43.25</v>
      </c>
      <c r="F11" s="173">
        <v>47.64</v>
      </c>
      <c r="G11" s="173">
        <f t="shared" si="0"/>
        <v>4.3900000000000006</v>
      </c>
      <c r="H11" s="173">
        <v>39.5</v>
      </c>
      <c r="I11" s="173">
        <v>57.09</v>
      </c>
      <c r="J11" s="202">
        <f t="shared" si="1"/>
        <v>17.590000000000003</v>
      </c>
      <c r="K11" s="173">
        <v>30.63</v>
      </c>
      <c r="L11" s="173">
        <v>41.14</v>
      </c>
      <c r="M11" s="202">
        <f t="shared" si="2"/>
        <v>10.510000000000002</v>
      </c>
      <c r="N11" s="214">
        <v>40</v>
      </c>
      <c r="O11" s="173">
        <v>47.73</v>
      </c>
      <c r="P11" s="202">
        <f t="shared" si="3"/>
        <v>7.7299999999999969</v>
      </c>
      <c r="Q11" s="173">
        <v>33.25</v>
      </c>
      <c r="R11" s="173">
        <v>46.95</v>
      </c>
      <c r="S11" s="202">
        <f t="shared" si="4"/>
        <v>13.700000000000003</v>
      </c>
      <c r="T11" s="203">
        <v>59</v>
      </c>
      <c r="U11" s="173">
        <v>60.36</v>
      </c>
      <c r="V11" s="202">
        <f t="shared" si="5"/>
        <v>1.3599999999999994</v>
      </c>
      <c r="W11" s="173">
        <v>46.88</v>
      </c>
      <c r="X11" s="173">
        <v>48.64</v>
      </c>
      <c r="Y11" s="202">
        <f t="shared" si="6"/>
        <v>1.759999999999998</v>
      </c>
      <c r="Z11" s="173">
        <v>52.5</v>
      </c>
      <c r="AA11" s="173">
        <v>66.180000000000007</v>
      </c>
      <c r="AB11" s="202">
        <f t="shared" si="7"/>
        <v>13.680000000000007</v>
      </c>
      <c r="AC11" s="202">
        <f t="shared" si="8"/>
        <v>43.126249999999999</v>
      </c>
      <c r="AD11" s="201">
        <f t="shared" si="9"/>
        <v>51.966250000000002</v>
      </c>
      <c r="AE11" s="205">
        <f t="shared" si="10"/>
        <v>8.8400000000000034</v>
      </c>
      <c r="AF11" s="206">
        <v>8</v>
      </c>
    </row>
    <row r="12" spans="1:32" ht="18.75">
      <c r="A12" s="181">
        <v>1</v>
      </c>
      <c r="B12" s="199">
        <v>47</v>
      </c>
      <c r="C12" s="207" t="s">
        <v>66</v>
      </c>
      <c r="D12" s="172">
        <v>8</v>
      </c>
      <c r="E12" s="173">
        <v>50.5</v>
      </c>
      <c r="F12" s="173">
        <v>44</v>
      </c>
      <c r="G12" s="173">
        <f t="shared" si="0"/>
        <v>-6.5</v>
      </c>
      <c r="H12" s="173">
        <v>44.5</v>
      </c>
      <c r="I12" s="173">
        <v>53.5</v>
      </c>
      <c r="J12" s="202">
        <f t="shared" si="1"/>
        <v>9</v>
      </c>
      <c r="K12" s="173">
        <v>42.5</v>
      </c>
      <c r="L12" s="173">
        <v>50</v>
      </c>
      <c r="M12" s="202">
        <f t="shared" si="2"/>
        <v>7.5</v>
      </c>
      <c r="N12" s="214">
        <v>67.5</v>
      </c>
      <c r="O12" s="173">
        <v>46.88</v>
      </c>
      <c r="P12" s="202">
        <f t="shared" si="3"/>
        <v>-20.619999999999997</v>
      </c>
      <c r="Q12" s="173">
        <v>43.5</v>
      </c>
      <c r="R12" s="173">
        <v>50.38</v>
      </c>
      <c r="S12" s="202">
        <f t="shared" si="4"/>
        <v>6.8800000000000026</v>
      </c>
      <c r="T12" s="203">
        <v>71</v>
      </c>
      <c r="U12" s="173">
        <v>52.5</v>
      </c>
      <c r="V12" s="202">
        <f t="shared" si="5"/>
        <v>-18.5</v>
      </c>
      <c r="W12" s="173">
        <v>53.75</v>
      </c>
      <c r="X12" s="173">
        <v>46.88</v>
      </c>
      <c r="Y12" s="202">
        <f t="shared" si="6"/>
        <v>-6.8699999999999974</v>
      </c>
      <c r="Z12" s="173">
        <v>61</v>
      </c>
      <c r="AA12" s="173">
        <v>64</v>
      </c>
      <c r="AB12" s="202">
        <f t="shared" si="7"/>
        <v>3</v>
      </c>
      <c r="AC12" s="202">
        <f t="shared" si="8"/>
        <v>54.28125</v>
      </c>
      <c r="AD12" s="201">
        <f t="shared" si="9"/>
        <v>51.017499999999998</v>
      </c>
      <c r="AE12" s="205">
        <f t="shared" si="10"/>
        <v>-3.2637500000000017</v>
      </c>
      <c r="AF12" s="206">
        <v>4</v>
      </c>
    </row>
    <row r="13" spans="1:32" ht="18.75">
      <c r="A13" s="181">
        <v>1</v>
      </c>
      <c r="B13" s="199">
        <v>90</v>
      </c>
      <c r="C13" s="207" t="s">
        <v>111</v>
      </c>
      <c r="D13" s="172">
        <v>20</v>
      </c>
      <c r="E13" s="173">
        <v>45.86</v>
      </c>
      <c r="F13" s="173">
        <v>51.6</v>
      </c>
      <c r="G13" s="173">
        <f t="shared" si="0"/>
        <v>5.740000000000002</v>
      </c>
      <c r="H13" s="173">
        <v>38</v>
      </c>
      <c r="I13" s="173">
        <v>54.4</v>
      </c>
      <c r="J13" s="202">
        <f t="shared" si="1"/>
        <v>16.399999999999999</v>
      </c>
      <c r="K13" s="173">
        <v>31.07</v>
      </c>
      <c r="L13" s="173">
        <v>35.25</v>
      </c>
      <c r="M13" s="202">
        <f t="shared" si="2"/>
        <v>4.18</v>
      </c>
      <c r="N13" s="214">
        <v>40</v>
      </c>
      <c r="O13" s="173">
        <v>40.5</v>
      </c>
      <c r="P13" s="202">
        <f t="shared" si="3"/>
        <v>0.5</v>
      </c>
      <c r="Q13" s="173">
        <v>43.89</v>
      </c>
      <c r="R13" s="173">
        <v>52.83</v>
      </c>
      <c r="S13" s="202">
        <f t="shared" si="4"/>
        <v>8.9399999999999977</v>
      </c>
      <c r="T13" s="203">
        <v>60.57</v>
      </c>
      <c r="U13" s="173">
        <v>59.2</v>
      </c>
      <c r="V13" s="202">
        <f t="shared" si="5"/>
        <v>-1.3699999999999974</v>
      </c>
      <c r="W13" s="173">
        <v>47.14</v>
      </c>
      <c r="X13" s="173">
        <v>50.75</v>
      </c>
      <c r="Y13" s="202">
        <f t="shared" si="6"/>
        <v>3.6099999999999994</v>
      </c>
      <c r="Z13" s="173">
        <v>59.14</v>
      </c>
      <c r="AA13" s="173">
        <v>63.2</v>
      </c>
      <c r="AB13" s="202">
        <f t="shared" si="7"/>
        <v>4.0600000000000023</v>
      </c>
      <c r="AC13" s="202">
        <f t="shared" si="8"/>
        <v>45.708749999999995</v>
      </c>
      <c r="AD13" s="201">
        <f t="shared" si="9"/>
        <v>50.966249999999995</v>
      </c>
      <c r="AE13" s="205">
        <f t="shared" si="10"/>
        <v>5.2575000000000003</v>
      </c>
      <c r="AF13" s="206">
        <v>7</v>
      </c>
    </row>
    <row r="14" spans="1:32" ht="18.75">
      <c r="A14" s="181">
        <v>1</v>
      </c>
      <c r="B14" s="199">
        <v>38</v>
      </c>
      <c r="C14" s="207" t="s">
        <v>56</v>
      </c>
      <c r="D14" s="172">
        <v>14</v>
      </c>
      <c r="E14" s="173">
        <v>51.25</v>
      </c>
      <c r="F14" s="173">
        <v>50</v>
      </c>
      <c r="G14" s="173">
        <f t="shared" si="0"/>
        <v>-1.25</v>
      </c>
      <c r="H14" s="173">
        <v>37.5</v>
      </c>
      <c r="I14" s="173">
        <v>53.43</v>
      </c>
      <c r="J14" s="202">
        <f t="shared" si="1"/>
        <v>15.93</v>
      </c>
      <c r="K14" s="173">
        <v>29.38</v>
      </c>
      <c r="L14" s="173">
        <v>28.75</v>
      </c>
      <c r="M14" s="202">
        <f t="shared" si="2"/>
        <v>-0.62999999999999901</v>
      </c>
      <c r="N14" s="214">
        <v>45.63</v>
      </c>
      <c r="O14" s="173">
        <v>45.71</v>
      </c>
      <c r="P14" s="202">
        <f t="shared" si="3"/>
        <v>7.9999999999998295E-2</v>
      </c>
      <c r="Q14" s="173">
        <v>33.56</v>
      </c>
      <c r="R14" s="173">
        <v>52.89</v>
      </c>
      <c r="S14" s="202">
        <f t="shared" si="4"/>
        <v>19.329999999999998</v>
      </c>
      <c r="T14" s="203">
        <v>68</v>
      </c>
      <c r="U14" s="173">
        <v>57.43</v>
      </c>
      <c r="V14" s="202">
        <f t="shared" si="5"/>
        <v>-10.57</v>
      </c>
      <c r="W14" s="173">
        <v>48.75</v>
      </c>
      <c r="X14" s="173">
        <v>57.14</v>
      </c>
      <c r="Y14" s="202">
        <f t="shared" si="6"/>
        <v>8.39</v>
      </c>
      <c r="Z14" s="173">
        <v>58</v>
      </c>
      <c r="AA14" s="173">
        <v>61.71</v>
      </c>
      <c r="AB14" s="173">
        <f t="shared" si="7"/>
        <v>3.7100000000000009</v>
      </c>
      <c r="AC14" s="202">
        <f t="shared" si="8"/>
        <v>46.508749999999999</v>
      </c>
      <c r="AD14" s="201">
        <f t="shared" si="9"/>
        <v>50.8825</v>
      </c>
      <c r="AE14" s="205">
        <f t="shared" si="10"/>
        <v>4.3737500000000011</v>
      </c>
      <c r="AF14" s="206">
        <v>5</v>
      </c>
    </row>
    <row r="15" spans="1:32" ht="18.75">
      <c r="A15" s="181">
        <v>1</v>
      </c>
      <c r="B15" s="199">
        <v>81</v>
      </c>
      <c r="C15" s="207" t="s">
        <v>102</v>
      </c>
      <c r="D15" s="172">
        <v>15</v>
      </c>
      <c r="E15" s="173">
        <v>46</v>
      </c>
      <c r="F15" s="173">
        <v>45.33</v>
      </c>
      <c r="G15" s="173">
        <f t="shared" si="0"/>
        <v>-0.67000000000000171</v>
      </c>
      <c r="H15" s="173">
        <v>39.159999999999997</v>
      </c>
      <c r="I15" s="173">
        <v>53.33</v>
      </c>
      <c r="J15" s="202">
        <f t="shared" si="1"/>
        <v>14.170000000000002</v>
      </c>
      <c r="K15" s="173">
        <v>35</v>
      </c>
      <c r="L15" s="173">
        <v>46.5</v>
      </c>
      <c r="M15" s="202">
        <f t="shared" si="2"/>
        <v>11.5</v>
      </c>
      <c r="N15" s="214">
        <v>39.47</v>
      </c>
      <c r="O15" s="173">
        <v>37</v>
      </c>
      <c r="P15" s="202">
        <f t="shared" si="3"/>
        <v>-2.4699999999999989</v>
      </c>
      <c r="Q15" s="173">
        <v>39.47</v>
      </c>
      <c r="R15" s="173">
        <v>48.53</v>
      </c>
      <c r="S15" s="202">
        <f t="shared" si="4"/>
        <v>9.0600000000000023</v>
      </c>
      <c r="T15" s="203">
        <v>65.47</v>
      </c>
      <c r="U15" s="173">
        <v>52.8</v>
      </c>
      <c r="V15" s="202">
        <f t="shared" si="5"/>
        <v>-12.670000000000002</v>
      </c>
      <c r="W15" s="173">
        <v>47.37</v>
      </c>
      <c r="X15" s="173">
        <v>45</v>
      </c>
      <c r="Y15" s="202">
        <f t="shared" si="6"/>
        <v>-2.3699999999999974</v>
      </c>
      <c r="Z15" s="173">
        <v>57.26</v>
      </c>
      <c r="AA15" s="173">
        <v>62.67</v>
      </c>
      <c r="AB15" s="202">
        <f t="shared" si="7"/>
        <v>5.4100000000000037</v>
      </c>
      <c r="AC15" s="202">
        <f t="shared" si="8"/>
        <v>46.15</v>
      </c>
      <c r="AD15" s="201">
        <f t="shared" si="9"/>
        <v>48.895000000000003</v>
      </c>
      <c r="AE15" s="205">
        <f t="shared" si="10"/>
        <v>2.7450000000000045</v>
      </c>
      <c r="AF15" s="206">
        <v>4</v>
      </c>
    </row>
    <row r="16" spans="1:32" ht="18.75">
      <c r="A16" s="181">
        <v>1</v>
      </c>
      <c r="B16" s="207">
        <v>26</v>
      </c>
      <c r="C16" s="207" t="s">
        <v>139</v>
      </c>
      <c r="D16" s="172">
        <v>20</v>
      </c>
      <c r="E16" s="201">
        <v>44.876666666666665</v>
      </c>
      <c r="F16" s="173">
        <v>45.3</v>
      </c>
      <c r="G16" s="173">
        <f t="shared" si="0"/>
        <v>0.42333333333333201</v>
      </c>
      <c r="H16" s="201">
        <v>36.765000000000001</v>
      </c>
      <c r="I16" s="173">
        <v>54.2</v>
      </c>
      <c r="J16" s="202">
        <f t="shared" si="1"/>
        <v>17.435000000000002</v>
      </c>
      <c r="K16" s="201">
        <v>30.716666666666665</v>
      </c>
      <c r="L16" s="173">
        <v>31.88</v>
      </c>
      <c r="M16" s="202">
        <f t="shared" si="2"/>
        <v>1.163333333333334</v>
      </c>
      <c r="N16" s="215">
        <v>44.151666666666664</v>
      </c>
      <c r="O16" s="173">
        <v>42.5</v>
      </c>
      <c r="P16" s="202">
        <f t="shared" si="3"/>
        <v>-1.6516666666666637</v>
      </c>
      <c r="Q16" s="201">
        <v>35.541666666666664</v>
      </c>
      <c r="R16" s="173">
        <v>47.13</v>
      </c>
      <c r="S16" s="202">
        <f t="shared" si="4"/>
        <v>11.588333333333338</v>
      </c>
      <c r="T16" s="201">
        <v>64.441666666666663</v>
      </c>
      <c r="U16" s="173">
        <v>52</v>
      </c>
      <c r="V16" s="202">
        <f t="shared" si="5"/>
        <v>-12.441666666666663</v>
      </c>
      <c r="W16" s="201">
        <v>45.136666666666663</v>
      </c>
      <c r="X16" s="173">
        <v>46.25</v>
      </c>
      <c r="Y16" s="202">
        <f t="shared" si="6"/>
        <v>1.1133333333333368</v>
      </c>
      <c r="Z16" s="201">
        <v>54.515000000000008</v>
      </c>
      <c r="AA16" s="173">
        <v>59.4</v>
      </c>
      <c r="AB16" s="202">
        <f t="shared" si="7"/>
        <v>4.8849999999999909</v>
      </c>
      <c r="AC16" s="202">
        <f t="shared" si="8"/>
        <v>44.518124999999998</v>
      </c>
      <c r="AD16" s="201">
        <f t="shared" si="9"/>
        <v>47.332499999999996</v>
      </c>
      <c r="AE16" s="205">
        <f t="shared" si="10"/>
        <v>2.8143749999999983</v>
      </c>
      <c r="AF16" s="206">
        <v>6</v>
      </c>
    </row>
    <row r="17" spans="1:32" ht="18.75">
      <c r="A17" s="181">
        <v>1</v>
      </c>
      <c r="B17" s="199">
        <v>24</v>
      </c>
      <c r="C17" s="207" t="s">
        <v>38</v>
      </c>
      <c r="D17" s="172">
        <v>25</v>
      </c>
      <c r="E17" s="173">
        <v>50.56</v>
      </c>
      <c r="F17" s="173">
        <v>45.76</v>
      </c>
      <c r="G17" s="173">
        <f t="shared" si="0"/>
        <v>-4.8000000000000043</v>
      </c>
      <c r="H17" s="173">
        <v>38.78</v>
      </c>
      <c r="I17" s="173">
        <v>49.6</v>
      </c>
      <c r="J17" s="202">
        <f t="shared" si="1"/>
        <v>10.82</v>
      </c>
      <c r="K17" s="173">
        <v>34.44</v>
      </c>
      <c r="L17" s="173">
        <v>31.5</v>
      </c>
      <c r="M17" s="202">
        <f t="shared" si="2"/>
        <v>-2.9399999999999977</v>
      </c>
      <c r="N17" s="214">
        <v>59.72</v>
      </c>
      <c r="O17" s="173">
        <v>44.6</v>
      </c>
      <c r="P17" s="202">
        <f t="shared" si="3"/>
        <v>-15.119999999999997</v>
      </c>
      <c r="Q17" s="173">
        <v>36.75</v>
      </c>
      <c r="R17" s="173">
        <v>38.659999999999997</v>
      </c>
      <c r="S17" s="202">
        <f t="shared" si="4"/>
        <v>1.9099999999999966</v>
      </c>
      <c r="T17" s="203">
        <v>76.67</v>
      </c>
      <c r="U17" s="173">
        <v>54.56</v>
      </c>
      <c r="V17" s="202">
        <f t="shared" si="5"/>
        <v>-22.11</v>
      </c>
      <c r="W17" s="173">
        <v>52.78</v>
      </c>
      <c r="X17" s="173">
        <v>47.8</v>
      </c>
      <c r="Y17" s="202">
        <f t="shared" si="6"/>
        <v>-4.980000000000004</v>
      </c>
      <c r="Z17" s="173">
        <v>53.56</v>
      </c>
      <c r="AA17" s="173">
        <v>57.44</v>
      </c>
      <c r="AB17" s="202">
        <f t="shared" si="7"/>
        <v>3.8799999999999955</v>
      </c>
      <c r="AC17" s="202">
        <f t="shared" si="8"/>
        <v>50.407500000000006</v>
      </c>
      <c r="AD17" s="201">
        <f t="shared" si="9"/>
        <v>46.24</v>
      </c>
      <c r="AE17" s="205">
        <f t="shared" si="10"/>
        <v>-4.167500000000004</v>
      </c>
      <c r="AF17" s="206">
        <v>3</v>
      </c>
    </row>
    <row r="18" spans="1:32" ht="18.75">
      <c r="A18" s="181">
        <v>1</v>
      </c>
      <c r="B18" s="199">
        <v>65</v>
      </c>
      <c r="C18" s="207" t="s">
        <v>85</v>
      </c>
      <c r="D18" s="172">
        <v>10</v>
      </c>
      <c r="E18" s="173">
        <v>46.1</v>
      </c>
      <c r="F18" s="173">
        <v>45</v>
      </c>
      <c r="G18" s="173">
        <f t="shared" si="0"/>
        <v>-1.1000000000000014</v>
      </c>
      <c r="H18" s="173">
        <v>36.86</v>
      </c>
      <c r="I18" s="173">
        <v>51.4</v>
      </c>
      <c r="J18" s="202">
        <f t="shared" si="1"/>
        <v>14.54</v>
      </c>
      <c r="K18" s="173">
        <v>31.67</v>
      </c>
      <c r="L18" s="173">
        <v>31.75</v>
      </c>
      <c r="M18" s="202">
        <f t="shared" si="2"/>
        <v>7.9999999999998295E-2</v>
      </c>
      <c r="N18" s="214">
        <v>38.57</v>
      </c>
      <c r="O18" s="173">
        <v>45.5</v>
      </c>
      <c r="P18" s="202">
        <f t="shared" si="3"/>
        <v>6.93</v>
      </c>
      <c r="Q18" s="173">
        <v>33.549999999999997</v>
      </c>
      <c r="R18" s="173">
        <v>43.9</v>
      </c>
      <c r="S18" s="202">
        <f t="shared" si="4"/>
        <v>10.350000000000001</v>
      </c>
      <c r="T18" s="203">
        <v>62.86</v>
      </c>
      <c r="U18" s="173">
        <v>51.2</v>
      </c>
      <c r="V18" s="202">
        <f t="shared" si="5"/>
        <v>-11.659999999999997</v>
      </c>
      <c r="W18" s="173">
        <v>50.71</v>
      </c>
      <c r="X18" s="173">
        <v>46</v>
      </c>
      <c r="Y18" s="202">
        <f t="shared" si="6"/>
        <v>-4.7100000000000009</v>
      </c>
      <c r="Z18" s="173">
        <v>49.9</v>
      </c>
      <c r="AA18" s="173">
        <v>54.4</v>
      </c>
      <c r="AB18" s="202">
        <f t="shared" si="7"/>
        <v>4.5</v>
      </c>
      <c r="AC18" s="202">
        <f t="shared" si="8"/>
        <v>43.777499999999996</v>
      </c>
      <c r="AD18" s="201">
        <f t="shared" si="9"/>
        <v>46.143749999999997</v>
      </c>
      <c r="AE18" s="205">
        <f t="shared" si="10"/>
        <v>2.3662500000000009</v>
      </c>
      <c r="AF18" s="206">
        <v>5</v>
      </c>
    </row>
    <row r="19" spans="1:32" ht="18.75">
      <c r="A19" s="181">
        <v>1</v>
      </c>
      <c r="B19" s="199">
        <v>7</v>
      </c>
      <c r="C19" s="207" t="s">
        <v>188</v>
      </c>
      <c r="D19" s="172">
        <v>5</v>
      </c>
      <c r="E19" s="173">
        <v>47.8</v>
      </c>
      <c r="F19" s="173">
        <v>40.799999999999997</v>
      </c>
      <c r="G19" s="173">
        <f t="shared" si="0"/>
        <v>-7</v>
      </c>
      <c r="H19" s="173">
        <v>37</v>
      </c>
      <c r="I19" s="173">
        <v>54.4</v>
      </c>
      <c r="J19" s="202">
        <f t="shared" si="1"/>
        <v>17.399999999999999</v>
      </c>
      <c r="K19" s="173">
        <v>33</v>
      </c>
      <c r="L19" s="173">
        <v>22</v>
      </c>
      <c r="M19" s="202">
        <f t="shared" si="2"/>
        <v>-11</v>
      </c>
      <c r="N19" s="214">
        <v>42.5</v>
      </c>
      <c r="O19" s="173">
        <v>41</v>
      </c>
      <c r="P19" s="202">
        <f t="shared" si="3"/>
        <v>-1.5</v>
      </c>
      <c r="Q19" s="173">
        <v>39.5</v>
      </c>
      <c r="R19" s="173">
        <v>40.6</v>
      </c>
      <c r="S19" s="202">
        <f t="shared" si="4"/>
        <v>1.1000000000000014</v>
      </c>
      <c r="T19" s="203">
        <v>59.6</v>
      </c>
      <c r="U19" s="173">
        <v>55.2</v>
      </c>
      <c r="V19" s="202">
        <f t="shared" si="5"/>
        <v>-4.3999999999999986</v>
      </c>
      <c r="W19" s="173">
        <v>56</v>
      </c>
      <c r="X19" s="173">
        <v>50</v>
      </c>
      <c r="Y19" s="202">
        <f t="shared" si="6"/>
        <v>-6</v>
      </c>
      <c r="Z19" s="173">
        <v>56.8</v>
      </c>
      <c r="AA19" s="173">
        <v>61.6</v>
      </c>
      <c r="AB19" s="202">
        <f t="shared" si="7"/>
        <v>4.8000000000000043</v>
      </c>
      <c r="AC19" s="202">
        <f t="shared" si="8"/>
        <v>46.525000000000006</v>
      </c>
      <c r="AD19" s="201">
        <f t="shared" si="9"/>
        <v>45.7</v>
      </c>
      <c r="AE19" s="205">
        <f t="shared" si="10"/>
        <v>-0.82500000000000284</v>
      </c>
      <c r="AF19" s="206">
        <v>3</v>
      </c>
    </row>
    <row r="20" spans="1:32" ht="18.75">
      <c r="A20" s="181">
        <v>1</v>
      </c>
      <c r="B20" s="199">
        <v>21</v>
      </c>
      <c r="C20" s="207" t="s">
        <v>140</v>
      </c>
      <c r="D20" s="172">
        <v>25</v>
      </c>
      <c r="E20" s="201">
        <v>43.176666666666669</v>
      </c>
      <c r="F20" s="173">
        <v>46.881999999999998</v>
      </c>
      <c r="G20" s="173">
        <f t="shared" si="0"/>
        <v>3.7053333333333285</v>
      </c>
      <c r="H20" s="201">
        <v>38.033333333333331</v>
      </c>
      <c r="I20" s="173">
        <v>49.122000000000007</v>
      </c>
      <c r="J20" s="202">
        <f t="shared" si="1"/>
        <v>11.088666666666676</v>
      </c>
      <c r="K20" s="201">
        <v>30.156666666666666</v>
      </c>
      <c r="L20" s="173">
        <v>29.701999999999998</v>
      </c>
      <c r="M20" s="202">
        <f t="shared" si="2"/>
        <v>-0.45466666666666811</v>
      </c>
      <c r="N20" s="215">
        <v>48.52</v>
      </c>
      <c r="O20" s="173">
        <v>43.597999999999992</v>
      </c>
      <c r="P20" s="202">
        <f t="shared" si="3"/>
        <v>-4.9220000000000113</v>
      </c>
      <c r="Q20" s="201">
        <v>31.78</v>
      </c>
      <c r="R20" s="173">
        <v>47.02</v>
      </c>
      <c r="S20" s="202">
        <f t="shared" si="4"/>
        <v>15.240000000000002</v>
      </c>
      <c r="T20" s="201">
        <v>63.81</v>
      </c>
      <c r="U20" s="173">
        <v>50.88</v>
      </c>
      <c r="V20" s="202">
        <f t="shared" si="5"/>
        <v>-12.93</v>
      </c>
      <c r="W20" s="201">
        <v>48.386666666666663</v>
      </c>
      <c r="X20" s="173">
        <v>42.2</v>
      </c>
      <c r="Y20" s="202">
        <f t="shared" si="6"/>
        <v>-6.1866666666666603</v>
      </c>
      <c r="Z20" s="201">
        <v>49.013333333333328</v>
      </c>
      <c r="AA20" s="173">
        <v>53.758000000000003</v>
      </c>
      <c r="AB20" s="202">
        <f t="shared" si="7"/>
        <v>4.7446666666666744</v>
      </c>
      <c r="AC20" s="202">
        <f t="shared" si="8"/>
        <v>44.109583333333333</v>
      </c>
      <c r="AD20" s="201">
        <f t="shared" si="9"/>
        <v>45.395249999999997</v>
      </c>
      <c r="AE20" s="205">
        <f t="shared" si="10"/>
        <v>1.2856666666666641</v>
      </c>
      <c r="AF20" s="206">
        <v>4</v>
      </c>
    </row>
    <row r="21" spans="1:32" ht="18.75">
      <c r="A21" s="181">
        <v>1</v>
      </c>
      <c r="B21" s="199">
        <v>49</v>
      </c>
      <c r="C21" s="207" t="s">
        <v>69</v>
      </c>
      <c r="D21" s="172">
        <v>16</v>
      </c>
      <c r="E21" s="173">
        <v>43.43</v>
      </c>
      <c r="F21" s="173">
        <v>42.13</v>
      </c>
      <c r="G21" s="173">
        <f t="shared" si="0"/>
        <v>-1.2999999999999972</v>
      </c>
      <c r="H21" s="173">
        <v>39.14</v>
      </c>
      <c r="I21" s="173">
        <v>45.25</v>
      </c>
      <c r="J21" s="202">
        <f t="shared" si="1"/>
        <v>6.1099999999999994</v>
      </c>
      <c r="K21" s="173">
        <v>26.79</v>
      </c>
      <c r="L21" s="173">
        <v>27.81</v>
      </c>
      <c r="M21" s="202">
        <f t="shared" si="2"/>
        <v>1.0199999999999996</v>
      </c>
      <c r="N21" s="214">
        <v>33.57</v>
      </c>
      <c r="O21" s="173">
        <v>32.19</v>
      </c>
      <c r="P21" s="202">
        <f t="shared" si="3"/>
        <v>-1.3800000000000026</v>
      </c>
      <c r="Q21" s="173">
        <v>30.89</v>
      </c>
      <c r="R21" s="173">
        <v>36.409999999999997</v>
      </c>
      <c r="S21" s="202">
        <f t="shared" si="4"/>
        <v>5.519999999999996</v>
      </c>
      <c r="T21" s="203">
        <v>62.29</v>
      </c>
      <c r="U21" s="173">
        <v>48</v>
      </c>
      <c r="V21" s="202">
        <f t="shared" si="5"/>
        <v>-14.29</v>
      </c>
      <c r="W21" s="173">
        <v>42.14</v>
      </c>
      <c r="X21" s="173">
        <v>40.31</v>
      </c>
      <c r="Y21" s="202">
        <f t="shared" si="6"/>
        <v>-1.8299999999999983</v>
      </c>
      <c r="Z21" s="173">
        <v>57.14</v>
      </c>
      <c r="AA21" s="173">
        <v>56</v>
      </c>
      <c r="AB21" s="202">
        <f t="shared" si="7"/>
        <v>-1.1400000000000006</v>
      </c>
      <c r="AC21" s="202">
        <f t="shared" si="8"/>
        <v>41.923749999999998</v>
      </c>
      <c r="AD21" s="201">
        <f t="shared" si="9"/>
        <v>41.012500000000003</v>
      </c>
      <c r="AE21" s="205">
        <f t="shared" si="10"/>
        <v>-0.91124999999999545</v>
      </c>
      <c r="AF21" s="206">
        <v>3</v>
      </c>
    </row>
    <row r="22" spans="1:32" ht="18.75">
      <c r="A22" s="181"/>
      <c r="B22" s="199"/>
      <c r="C22" s="265" t="s">
        <v>190</v>
      </c>
      <c r="D22" s="172">
        <f>SUM(D7:D21)</f>
        <v>204</v>
      </c>
      <c r="E22" s="173">
        <f>AVERAGE(E7:E21)</f>
        <v>47.836888888888879</v>
      </c>
      <c r="F22" s="173">
        <f t="shared" ref="F22:AE22" si="11">AVERAGE(F7:F21)</f>
        <v>46.133096296296294</v>
      </c>
      <c r="G22" s="173">
        <f t="shared" si="11"/>
        <v>-1.7037925925925932</v>
      </c>
      <c r="H22" s="173">
        <f t="shared" si="11"/>
        <v>39.144722222222214</v>
      </c>
      <c r="I22" s="173">
        <f t="shared" si="11"/>
        <v>53.921911111111108</v>
      </c>
      <c r="J22" s="173">
        <f t="shared" si="11"/>
        <v>14.777188888888888</v>
      </c>
      <c r="K22" s="173">
        <f t="shared" si="11"/>
        <v>34.614555555555548</v>
      </c>
      <c r="L22" s="173">
        <f t="shared" si="11"/>
        <v>37.479688888888887</v>
      </c>
      <c r="M22" s="173">
        <f t="shared" si="11"/>
        <v>2.8651333333333335</v>
      </c>
      <c r="N22" s="173">
        <f t="shared" si="11"/>
        <v>45.948444444444455</v>
      </c>
      <c r="O22" s="173">
        <f t="shared" si="11"/>
        <v>43.57675555555555</v>
      </c>
      <c r="P22" s="173">
        <f t="shared" si="11"/>
        <v>-2.3716888888888894</v>
      </c>
      <c r="Q22" s="173">
        <f t="shared" si="11"/>
        <v>37.120111111111108</v>
      </c>
      <c r="R22" s="173">
        <f t="shared" si="11"/>
        <v>47.695111111111103</v>
      </c>
      <c r="S22" s="173">
        <f t="shared" si="11"/>
        <v>10.574999999999999</v>
      </c>
      <c r="T22" s="173">
        <f t="shared" si="11"/>
        <v>65.573277777777776</v>
      </c>
      <c r="U22" s="173">
        <f t="shared" si="11"/>
        <v>55.10503703703705</v>
      </c>
      <c r="V22" s="173">
        <f t="shared" si="11"/>
        <v>-10.468240740740741</v>
      </c>
      <c r="W22" s="173">
        <f t="shared" si="11"/>
        <v>49.043388888888892</v>
      </c>
      <c r="X22" s="173">
        <f t="shared" si="11"/>
        <v>48.37244444444444</v>
      </c>
      <c r="Y22" s="173">
        <f t="shared" si="11"/>
        <v>-0.67094444444444334</v>
      </c>
      <c r="Z22" s="173">
        <f t="shared" si="11"/>
        <v>56.798722222222217</v>
      </c>
      <c r="AA22" s="173">
        <f t="shared" si="11"/>
        <v>61.208829629629626</v>
      </c>
      <c r="AB22" s="173">
        <f t="shared" si="11"/>
        <v>4.4101074074074083</v>
      </c>
      <c r="AC22" s="173">
        <f t="shared" si="11"/>
        <v>47.010013888888899</v>
      </c>
      <c r="AD22" s="173">
        <f t="shared" si="11"/>
        <v>49.186609259259264</v>
      </c>
      <c r="AE22" s="173">
        <f t="shared" si="11"/>
        <v>2.1765953703703715</v>
      </c>
      <c r="AF22" s="206">
        <v>4</v>
      </c>
    </row>
    <row r="23" spans="1:32" ht="18.75">
      <c r="A23" s="181"/>
      <c r="B23" s="199"/>
      <c r="C23" s="349" t="s">
        <v>185</v>
      </c>
      <c r="D23" s="172"/>
      <c r="E23" s="173"/>
      <c r="F23" s="173"/>
      <c r="G23" s="173"/>
      <c r="H23" s="173"/>
      <c r="I23" s="173"/>
      <c r="J23" s="202"/>
      <c r="K23" s="173"/>
      <c r="L23" s="173"/>
      <c r="M23" s="202"/>
      <c r="N23" s="214"/>
      <c r="O23" s="173"/>
      <c r="P23" s="202"/>
      <c r="Q23" s="173"/>
      <c r="R23" s="173"/>
      <c r="S23" s="202"/>
      <c r="T23" s="203"/>
      <c r="U23" s="173"/>
      <c r="V23" s="202"/>
      <c r="W23" s="173"/>
      <c r="X23" s="173"/>
      <c r="Y23" s="202"/>
      <c r="Z23" s="173"/>
      <c r="AA23" s="173"/>
      <c r="AB23" s="202"/>
      <c r="AC23" s="202"/>
      <c r="AD23" s="201"/>
      <c r="AE23" s="205"/>
      <c r="AF23" s="206"/>
    </row>
    <row r="24" spans="1:32" ht="18.75">
      <c r="A24" s="181">
        <v>2</v>
      </c>
      <c r="B24" s="199">
        <v>97</v>
      </c>
      <c r="C24" s="207" t="s">
        <v>117</v>
      </c>
      <c r="D24" s="172">
        <v>27</v>
      </c>
      <c r="E24" s="173">
        <v>54.05</v>
      </c>
      <c r="F24" s="173">
        <v>50.74</v>
      </c>
      <c r="G24" s="173">
        <f t="shared" ref="G24:G37" si="12">F24-E24</f>
        <v>-3.3099999999999952</v>
      </c>
      <c r="H24" s="173">
        <v>45.15</v>
      </c>
      <c r="I24" s="173">
        <v>59.46</v>
      </c>
      <c r="J24" s="202">
        <f t="shared" ref="J24:J37" si="13">I24-H24</f>
        <v>14.310000000000002</v>
      </c>
      <c r="K24" s="173">
        <v>42.24</v>
      </c>
      <c r="L24" s="173">
        <v>49.19</v>
      </c>
      <c r="M24" s="202">
        <f t="shared" ref="M24:M37" si="14">L24-K24</f>
        <v>6.9499999999999957</v>
      </c>
      <c r="N24" s="214">
        <v>65.81</v>
      </c>
      <c r="O24" s="173">
        <v>56.56</v>
      </c>
      <c r="P24" s="202">
        <f t="shared" ref="P24:P37" si="15">O24-N24</f>
        <v>-9.25</v>
      </c>
      <c r="Q24" s="173">
        <v>42.01</v>
      </c>
      <c r="R24" s="173">
        <v>50.81</v>
      </c>
      <c r="S24" s="202">
        <f t="shared" ref="S24:S37" si="16">R24-Q24</f>
        <v>8.8000000000000043</v>
      </c>
      <c r="T24" s="203">
        <v>71.89</v>
      </c>
      <c r="U24" s="173">
        <v>61.45</v>
      </c>
      <c r="V24" s="202">
        <f t="shared" ref="V24:V37" si="17">U24-T24</f>
        <v>-10.439999999999998</v>
      </c>
      <c r="W24" s="173">
        <v>53.09</v>
      </c>
      <c r="X24" s="173">
        <v>54.04</v>
      </c>
      <c r="Y24" s="202">
        <f t="shared" ref="Y24:Y37" si="18">X24-W24</f>
        <v>0.94999999999999574</v>
      </c>
      <c r="Z24" s="173">
        <v>61.36</v>
      </c>
      <c r="AA24" s="173">
        <v>63.5</v>
      </c>
      <c r="AB24" s="202">
        <f t="shared" ref="AB24:AB37" si="19">AA24-Z24</f>
        <v>2.1400000000000006</v>
      </c>
      <c r="AC24" s="202">
        <f t="shared" ref="AC24:AC37" si="20">(E24+H24+K24+N24+Q24+T24+W24+Z24)/8</f>
        <v>54.45</v>
      </c>
      <c r="AD24" s="201">
        <f t="shared" ref="AD24:AD37" si="21">(F24+I24+L24+O24+R24+U24+X24+AA24)/8</f>
        <v>55.71875</v>
      </c>
      <c r="AE24" s="205">
        <f t="shared" ref="AE24:AE37" si="22">AD24-AC24</f>
        <v>1.2687499999999972</v>
      </c>
      <c r="AF24" s="206">
        <v>5</v>
      </c>
    </row>
    <row r="25" spans="1:32" ht="18.75">
      <c r="A25" s="181">
        <v>2</v>
      </c>
      <c r="B25" s="207">
        <v>66</v>
      </c>
      <c r="C25" s="207" t="s">
        <v>86</v>
      </c>
      <c r="D25" s="172">
        <v>12</v>
      </c>
      <c r="E25" s="173">
        <v>58.5</v>
      </c>
      <c r="F25" s="173">
        <v>51.666666666666664</v>
      </c>
      <c r="G25" s="173">
        <f t="shared" si="12"/>
        <v>-6.8333333333333357</v>
      </c>
      <c r="H25" s="173">
        <v>46.5</v>
      </c>
      <c r="I25" s="173">
        <v>52.169166666666662</v>
      </c>
      <c r="J25" s="202">
        <f t="shared" si="13"/>
        <v>5.669166666666662</v>
      </c>
      <c r="K25" s="173">
        <v>54.38</v>
      </c>
      <c r="L25" s="173">
        <v>54.164999999999999</v>
      </c>
      <c r="M25" s="202">
        <f t="shared" si="14"/>
        <v>-0.21500000000000341</v>
      </c>
      <c r="N25" s="214">
        <v>50</v>
      </c>
      <c r="O25" s="173">
        <v>28.747500000000002</v>
      </c>
      <c r="P25" s="202">
        <f t="shared" si="15"/>
        <v>-21.252499999999998</v>
      </c>
      <c r="Q25" s="173">
        <v>56.38</v>
      </c>
      <c r="R25" s="173">
        <v>51.372500000000002</v>
      </c>
      <c r="S25" s="202">
        <f t="shared" si="16"/>
        <v>-5.0075000000000003</v>
      </c>
      <c r="T25" s="203">
        <v>74</v>
      </c>
      <c r="U25" s="173">
        <v>61.667499999999997</v>
      </c>
      <c r="V25" s="202">
        <f t="shared" si="17"/>
        <v>-12.332500000000003</v>
      </c>
      <c r="W25" s="173">
        <v>61.25</v>
      </c>
      <c r="X25" s="173">
        <v>49.581666666666671</v>
      </c>
      <c r="Y25" s="202">
        <f t="shared" si="18"/>
        <v>-11.668333333333329</v>
      </c>
      <c r="Z25" s="173">
        <v>68</v>
      </c>
      <c r="AA25" s="173">
        <v>63.000833333333333</v>
      </c>
      <c r="AB25" s="202">
        <f t="shared" si="19"/>
        <v>-4.9991666666666674</v>
      </c>
      <c r="AC25" s="202">
        <f t="shared" si="20"/>
        <v>58.626249999999999</v>
      </c>
      <c r="AD25" s="201">
        <f t="shared" si="21"/>
        <v>51.546354166666667</v>
      </c>
      <c r="AE25" s="205">
        <f t="shared" si="22"/>
        <v>-7.0798958333333317</v>
      </c>
      <c r="AF25" s="206">
        <v>1</v>
      </c>
    </row>
    <row r="26" spans="1:32" ht="18.75">
      <c r="A26" s="181">
        <v>2</v>
      </c>
      <c r="B26" s="199">
        <v>99</v>
      </c>
      <c r="C26" s="207" t="s">
        <v>119</v>
      </c>
      <c r="D26" s="172">
        <v>16</v>
      </c>
      <c r="E26" s="173">
        <v>45.04</v>
      </c>
      <c r="F26" s="173">
        <v>45.75</v>
      </c>
      <c r="G26" s="173">
        <f t="shared" si="12"/>
        <v>0.71000000000000085</v>
      </c>
      <c r="H26" s="173">
        <v>39.630000000000003</v>
      </c>
      <c r="I26" s="173">
        <v>58.25</v>
      </c>
      <c r="J26" s="202">
        <f t="shared" si="13"/>
        <v>18.619999999999997</v>
      </c>
      <c r="K26" s="173">
        <v>29.26</v>
      </c>
      <c r="L26" s="173">
        <v>36.880000000000003</v>
      </c>
      <c r="M26" s="202">
        <f t="shared" si="14"/>
        <v>7.620000000000001</v>
      </c>
      <c r="N26" s="214">
        <v>45</v>
      </c>
      <c r="O26" s="173">
        <v>44.06</v>
      </c>
      <c r="P26" s="202">
        <f t="shared" si="15"/>
        <v>-0.93999999999999773</v>
      </c>
      <c r="Q26" s="173">
        <v>41.17</v>
      </c>
      <c r="R26" s="173">
        <v>48.22</v>
      </c>
      <c r="S26" s="202">
        <f t="shared" si="16"/>
        <v>7.0499999999999972</v>
      </c>
      <c r="T26" s="203">
        <v>66.67</v>
      </c>
      <c r="U26" s="173">
        <v>53.25</v>
      </c>
      <c r="V26" s="202">
        <f t="shared" si="17"/>
        <v>-13.420000000000002</v>
      </c>
      <c r="W26" s="173">
        <v>50.19</v>
      </c>
      <c r="X26" s="173">
        <v>49.06</v>
      </c>
      <c r="Y26" s="202">
        <f t="shared" si="18"/>
        <v>-1.1299999999999955</v>
      </c>
      <c r="Z26" s="173">
        <v>60.89</v>
      </c>
      <c r="AA26" s="173">
        <v>65.25</v>
      </c>
      <c r="AB26" s="202">
        <f t="shared" si="19"/>
        <v>4.3599999999999994</v>
      </c>
      <c r="AC26" s="202">
        <f t="shared" si="20"/>
        <v>47.231250000000003</v>
      </c>
      <c r="AD26" s="201">
        <f t="shared" si="21"/>
        <v>50.089999999999996</v>
      </c>
      <c r="AE26" s="205">
        <f t="shared" si="22"/>
        <v>2.8587499999999935</v>
      </c>
      <c r="AF26" s="206">
        <v>5</v>
      </c>
    </row>
    <row r="27" spans="1:32" ht="18.75">
      <c r="A27" s="181">
        <v>2</v>
      </c>
      <c r="B27" s="199">
        <v>62</v>
      </c>
      <c r="C27" s="207" t="s">
        <v>82</v>
      </c>
      <c r="D27" s="172">
        <v>14</v>
      </c>
      <c r="E27" s="173">
        <v>42.57</v>
      </c>
      <c r="F27" s="173">
        <v>53.29</v>
      </c>
      <c r="G27" s="173">
        <f t="shared" si="12"/>
        <v>10.719999999999999</v>
      </c>
      <c r="H27" s="173">
        <v>35.43</v>
      </c>
      <c r="I27" s="173">
        <v>55.71</v>
      </c>
      <c r="J27" s="202">
        <f t="shared" si="13"/>
        <v>20.28</v>
      </c>
      <c r="K27" s="173">
        <v>26.79</v>
      </c>
      <c r="L27" s="173">
        <v>38.75</v>
      </c>
      <c r="M27" s="202">
        <f t="shared" si="14"/>
        <v>11.96</v>
      </c>
      <c r="N27" s="214">
        <v>31.07</v>
      </c>
      <c r="O27" s="173">
        <v>31.43</v>
      </c>
      <c r="P27" s="202">
        <f t="shared" si="15"/>
        <v>0.35999999999999943</v>
      </c>
      <c r="Q27" s="173">
        <v>32.29</v>
      </c>
      <c r="R27" s="173">
        <v>44.71</v>
      </c>
      <c r="S27" s="202">
        <f t="shared" si="16"/>
        <v>12.420000000000002</v>
      </c>
      <c r="T27" s="203">
        <v>66.86</v>
      </c>
      <c r="U27" s="173">
        <v>57.71</v>
      </c>
      <c r="V27" s="202">
        <f t="shared" si="17"/>
        <v>-9.1499999999999986</v>
      </c>
      <c r="W27" s="173">
        <v>46.07</v>
      </c>
      <c r="X27" s="173">
        <v>51.07</v>
      </c>
      <c r="Y27" s="202">
        <f t="shared" si="18"/>
        <v>5</v>
      </c>
      <c r="Z27" s="173">
        <v>51.43</v>
      </c>
      <c r="AA27" s="173">
        <v>61.71</v>
      </c>
      <c r="AB27" s="202">
        <f t="shared" si="19"/>
        <v>10.280000000000001</v>
      </c>
      <c r="AC27" s="202">
        <f t="shared" si="20"/>
        <v>41.563749999999999</v>
      </c>
      <c r="AD27" s="201">
        <f t="shared" si="21"/>
        <v>49.297499999999999</v>
      </c>
      <c r="AE27" s="205">
        <f t="shared" si="22"/>
        <v>7.7337500000000006</v>
      </c>
      <c r="AF27" s="206">
        <v>7</v>
      </c>
    </row>
    <row r="28" spans="1:32" ht="18.75">
      <c r="A28" s="181">
        <v>2</v>
      </c>
      <c r="B28" s="199">
        <v>20</v>
      </c>
      <c r="C28" s="207" t="s">
        <v>34</v>
      </c>
      <c r="D28" s="172">
        <v>1</v>
      </c>
      <c r="E28" s="173">
        <v>49.8</v>
      </c>
      <c r="F28" s="173">
        <v>48</v>
      </c>
      <c r="G28" s="173">
        <f t="shared" si="12"/>
        <v>-1.7999999999999972</v>
      </c>
      <c r="H28" s="173">
        <v>37.6</v>
      </c>
      <c r="I28" s="173">
        <v>52</v>
      </c>
      <c r="J28" s="202">
        <f t="shared" si="13"/>
        <v>14.399999999999999</v>
      </c>
      <c r="K28" s="173">
        <v>36.75</v>
      </c>
      <c r="L28" s="173">
        <v>40</v>
      </c>
      <c r="M28" s="202">
        <f t="shared" si="14"/>
        <v>3.25</v>
      </c>
      <c r="N28" s="214">
        <v>45.5</v>
      </c>
      <c r="O28" s="173">
        <v>40</v>
      </c>
      <c r="P28" s="202">
        <f t="shared" si="15"/>
        <v>-5.5</v>
      </c>
      <c r="Q28" s="173">
        <v>40.25</v>
      </c>
      <c r="R28" s="173">
        <v>45</v>
      </c>
      <c r="S28" s="202">
        <f t="shared" si="16"/>
        <v>4.75</v>
      </c>
      <c r="T28" s="203">
        <v>78</v>
      </c>
      <c r="U28" s="173">
        <v>44</v>
      </c>
      <c r="V28" s="202">
        <f t="shared" si="17"/>
        <v>-34</v>
      </c>
      <c r="W28" s="173">
        <v>55.5</v>
      </c>
      <c r="X28" s="173">
        <v>55</v>
      </c>
      <c r="Y28" s="202">
        <f t="shared" si="18"/>
        <v>-0.5</v>
      </c>
      <c r="Z28" s="173">
        <v>61.6</v>
      </c>
      <c r="AA28" s="173">
        <v>64</v>
      </c>
      <c r="AB28" s="202">
        <f t="shared" si="19"/>
        <v>2.3999999999999986</v>
      </c>
      <c r="AC28" s="202">
        <f t="shared" si="20"/>
        <v>50.625</v>
      </c>
      <c r="AD28" s="201">
        <f t="shared" si="21"/>
        <v>48.5</v>
      </c>
      <c r="AE28" s="205">
        <f t="shared" si="22"/>
        <v>-2.125</v>
      </c>
      <c r="AF28" s="206">
        <v>4</v>
      </c>
    </row>
    <row r="29" spans="1:32" ht="18.75">
      <c r="A29" s="181">
        <v>2</v>
      </c>
      <c r="B29" s="199">
        <v>5</v>
      </c>
      <c r="C29" s="207" t="s">
        <v>142</v>
      </c>
      <c r="D29" s="172">
        <v>19</v>
      </c>
      <c r="E29" s="201">
        <v>58.85</v>
      </c>
      <c r="F29" s="173">
        <v>45.792631578947372</v>
      </c>
      <c r="G29" s="173">
        <f t="shared" si="12"/>
        <v>-13.05736842105263</v>
      </c>
      <c r="H29" s="201">
        <v>44.70333333333334</v>
      </c>
      <c r="I29" s="173">
        <v>49.576842105263161</v>
      </c>
      <c r="J29" s="202">
        <f t="shared" si="13"/>
        <v>4.8735087719298207</v>
      </c>
      <c r="K29" s="201">
        <v>45.973333333333336</v>
      </c>
      <c r="L29" s="173">
        <v>48.55263157894737</v>
      </c>
      <c r="M29" s="202">
        <f t="shared" si="14"/>
        <v>2.5792982456140336</v>
      </c>
      <c r="N29" s="215">
        <v>44.629999999999995</v>
      </c>
      <c r="O29" s="173">
        <v>32.368421052631582</v>
      </c>
      <c r="P29" s="202">
        <f t="shared" si="15"/>
        <v>-12.261578947368413</v>
      </c>
      <c r="Q29" s="201">
        <v>44.5</v>
      </c>
      <c r="R29" s="173">
        <v>42.31894736842105</v>
      </c>
      <c r="S29" s="202">
        <f t="shared" si="16"/>
        <v>-2.1810526315789502</v>
      </c>
      <c r="T29" s="201">
        <v>69.11</v>
      </c>
      <c r="U29" s="173">
        <v>58.102105263157895</v>
      </c>
      <c r="V29" s="202">
        <f t="shared" si="17"/>
        <v>-11.007894736842104</v>
      </c>
      <c r="W29" s="201">
        <v>54.536666666666669</v>
      </c>
      <c r="X29" s="173">
        <v>47.108421052631584</v>
      </c>
      <c r="Y29" s="202">
        <f t="shared" si="18"/>
        <v>-7.4282456140350845</v>
      </c>
      <c r="Z29" s="201">
        <v>60.963333333333331</v>
      </c>
      <c r="AA29" s="173">
        <v>59.792631578947365</v>
      </c>
      <c r="AB29" s="202">
        <f t="shared" si="19"/>
        <v>-1.1707017543859664</v>
      </c>
      <c r="AC29" s="202">
        <f t="shared" si="20"/>
        <v>52.908333333333331</v>
      </c>
      <c r="AD29" s="201">
        <f t="shared" si="21"/>
        <v>47.951578947368418</v>
      </c>
      <c r="AE29" s="205">
        <f t="shared" si="22"/>
        <v>-4.9567543859649135</v>
      </c>
      <c r="AF29" s="206">
        <v>2</v>
      </c>
    </row>
    <row r="30" spans="1:32" ht="18.75">
      <c r="A30" s="181">
        <v>2</v>
      </c>
      <c r="B30" s="199">
        <v>56</v>
      </c>
      <c r="C30" s="207" t="s">
        <v>75</v>
      </c>
      <c r="D30" s="172">
        <v>3</v>
      </c>
      <c r="E30" s="173">
        <v>44.25</v>
      </c>
      <c r="F30" s="173">
        <v>45.33</v>
      </c>
      <c r="G30" s="173">
        <f t="shared" si="12"/>
        <v>1.0799999999999983</v>
      </c>
      <c r="H30" s="173">
        <v>35.75</v>
      </c>
      <c r="I30" s="173">
        <v>52.67</v>
      </c>
      <c r="J30" s="202">
        <f t="shared" si="13"/>
        <v>16.920000000000002</v>
      </c>
      <c r="K30" s="173">
        <v>35.94</v>
      </c>
      <c r="L30" s="173">
        <v>44.17</v>
      </c>
      <c r="M30" s="202">
        <f t="shared" si="14"/>
        <v>8.230000000000004</v>
      </c>
      <c r="N30" s="214">
        <v>29.38</v>
      </c>
      <c r="O30" s="173">
        <v>26.67</v>
      </c>
      <c r="P30" s="202">
        <f t="shared" si="15"/>
        <v>-2.7099999999999973</v>
      </c>
      <c r="Q30" s="173">
        <v>29.31</v>
      </c>
      <c r="R30" s="173">
        <v>44.17</v>
      </c>
      <c r="S30" s="202">
        <f t="shared" si="16"/>
        <v>14.860000000000003</v>
      </c>
      <c r="T30" s="203">
        <v>64</v>
      </c>
      <c r="U30" s="173">
        <v>53.33</v>
      </c>
      <c r="V30" s="202">
        <f t="shared" si="17"/>
        <v>-10.670000000000002</v>
      </c>
      <c r="W30" s="173">
        <v>43.75</v>
      </c>
      <c r="X30" s="173">
        <v>56.67</v>
      </c>
      <c r="Y30" s="202">
        <f t="shared" si="18"/>
        <v>12.920000000000002</v>
      </c>
      <c r="Z30" s="173">
        <v>50</v>
      </c>
      <c r="AA30" s="173">
        <v>56</v>
      </c>
      <c r="AB30" s="202">
        <f t="shared" si="19"/>
        <v>6</v>
      </c>
      <c r="AC30" s="202">
        <f t="shared" si="20"/>
        <v>41.547499999999999</v>
      </c>
      <c r="AD30" s="201">
        <f t="shared" si="21"/>
        <v>47.376250000000006</v>
      </c>
      <c r="AE30" s="205">
        <f t="shared" si="22"/>
        <v>5.8287500000000065</v>
      </c>
      <c r="AF30" s="206">
        <v>6</v>
      </c>
    </row>
    <row r="31" spans="1:32" ht="18.75">
      <c r="A31" s="181">
        <v>2</v>
      </c>
      <c r="B31" s="199">
        <v>23</v>
      </c>
      <c r="C31" s="207" t="s">
        <v>37</v>
      </c>
      <c r="D31" s="172">
        <v>3</v>
      </c>
      <c r="E31" s="173">
        <v>48.15</v>
      </c>
      <c r="F31" s="173">
        <v>44.67</v>
      </c>
      <c r="G31" s="173">
        <f t="shared" si="12"/>
        <v>-3.4799999999999969</v>
      </c>
      <c r="H31" s="173">
        <v>38.31</v>
      </c>
      <c r="I31" s="173">
        <v>46.67</v>
      </c>
      <c r="J31" s="202">
        <f t="shared" si="13"/>
        <v>8.36</v>
      </c>
      <c r="K31" s="173">
        <v>26.54</v>
      </c>
      <c r="L31" s="173">
        <v>33.33</v>
      </c>
      <c r="M31" s="202">
        <f t="shared" si="14"/>
        <v>6.7899999999999991</v>
      </c>
      <c r="N31" s="214">
        <v>37.31</v>
      </c>
      <c r="O31" s="173">
        <v>53.33</v>
      </c>
      <c r="P31" s="202">
        <f t="shared" si="15"/>
        <v>16.019999999999996</v>
      </c>
      <c r="Q31" s="173">
        <v>35.54</v>
      </c>
      <c r="R31" s="173">
        <v>46.33</v>
      </c>
      <c r="S31" s="202">
        <f t="shared" si="16"/>
        <v>10.79</v>
      </c>
      <c r="T31" s="203">
        <v>63.08</v>
      </c>
      <c r="U31" s="173">
        <v>44</v>
      </c>
      <c r="V31" s="202">
        <f t="shared" si="17"/>
        <v>-19.079999999999998</v>
      </c>
      <c r="W31" s="173">
        <v>51.54</v>
      </c>
      <c r="X31" s="173">
        <v>48.33</v>
      </c>
      <c r="Y31" s="202">
        <f t="shared" si="18"/>
        <v>-3.2100000000000009</v>
      </c>
      <c r="Z31" s="173">
        <v>57.23</v>
      </c>
      <c r="AA31" s="173">
        <v>52</v>
      </c>
      <c r="AB31" s="202">
        <f t="shared" si="19"/>
        <v>-5.2299999999999969</v>
      </c>
      <c r="AC31" s="202">
        <f t="shared" si="20"/>
        <v>44.712500000000006</v>
      </c>
      <c r="AD31" s="201">
        <f t="shared" si="21"/>
        <v>46.082499999999996</v>
      </c>
      <c r="AE31" s="205">
        <f t="shared" si="22"/>
        <v>1.3699999999999903</v>
      </c>
      <c r="AF31" s="206">
        <v>4</v>
      </c>
    </row>
    <row r="32" spans="1:32" ht="18.75">
      <c r="A32" s="181">
        <v>2</v>
      </c>
      <c r="B32" s="207">
        <v>51</v>
      </c>
      <c r="C32" s="207" t="s">
        <v>71</v>
      </c>
      <c r="D32" s="172">
        <v>11</v>
      </c>
      <c r="E32" s="173">
        <v>38.555</v>
      </c>
      <c r="F32" s="173">
        <v>48.542727272727276</v>
      </c>
      <c r="G32" s="173">
        <f t="shared" si="12"/>
        <v>9.9877272727272768</v>
      </c>
      <c r="H32" s="173">
        <v>37.15392857142858</v>
      </c>
      <c r="I32" s="173">
        <v>54.366363636363637</v>
      </c>
      <c r="J32" s="202">
        <f t="shared" si="13"/>
        <v>17.212435064935057</v>
      </c>
      <c r="K32" s="173">
        <v>28.04</v>
      </c>
      <c r="L32" s="173">
        <v>27.5</v>
      </c>
      <c r="M32" s="202">
        <f t="shared" si="14"/>
        <v>-0.53999999999999915</v>
      </c>
      <c r="N32" s="214">
        <v>30.689999999999998</v>
      </c>
      <c r="O32" s="173">
        <v>30.452727272727273</v>
      </c>
      <c r="P32" s="202">
        <f t="shared" si="15"/>
        <v>-0.23727272727272464</v>
      </c>
      <c r="Q32" s="173">
        <v>34.519999999999996</v>
      </c>
      <c r="R32" s="173">
        <v>46.55</v>
      </c>
      <c r="S32" s="202">
        <f t="shared" si="16"/>
        <v>12.030000000000001</v>
      </c>
      <c r="T32" s="203">
        <v>57.57</v>
      </c>
      <c r="U32" s="173">
        <v>50.906363636363636</v>
      </c>
      <c r="V32" s="202">
        <f t="shared" si="17"/>
        <v>-6.663636363636364</v>
      </c>
      <c r="W32" s="173">
        <v>41.075000000000003</v>
      </c>
      <c r="X32" s="173">
        <v>46.81727272727273</v>
      </c>
      <c r="Y32" s="202">
        <f t="shared" si="18"/>
        <v>5.7422727272727272</v>
      </c>
      <c r="Z32" s="173">
        <v>46.555</v>
      </c>
      <c r="AA32" s="173">
        <v>60.360909090909097</v>
      </c>
      <c r="AB32" s="202">
        <f t="shared" si="19"/>
        <v>13.805909090909097</v>
      </c>
      <c r="AC32" s="202">
        <f t="shared" si="20"/>
        <v>39.269866071428567</v>
      </c>
      <c r="AD32" s="201">
        <f t="shared" si="21"/>
        <v>45.687045454545462</v>
      </c>
      <c r="AE32" s="205">
        <f t="shared" si="22"/>
        <v>6.4171793831168955</v>
      </c>
      <c r="AF32" s="206">
        <v>5</v>
      </c>
    </row>
    <row r="33" spans="1:32" ht="18.75">
      <c r="A33" s="181">
        <v>2</v>
      </c>
      <c r="B33" s="199">
        <v>86</v>
      </c>
      <c r="C33" s="207" t="s">
        <v>107</v>
      </c>
      <c r="D33" s="172">
        <v>10</v>
      </c>
      <c r="E33" s="173">
        <v>49.67</v>
      </c>
      <c r="F33" s="173">
        <v>44.4</v>
      </c>
      <c r="G33" s="173">
        <f t="shared" si="12"/>
        <v>-5.2700000000000031</v>
      </c>
      <c r="H33" s="173">
        <v>41.17</v>
      </c>
      <c r="I33" s="173">
        <v>53.4</v>
      </c>
      <c r="J33" s="202">
        <f t="shared" si="13"/>
        <v>12.229999999999997</v>
      </c>
      <c r="K33" s="173">
        <v>25.21</v>
      </c>
      <c r="L33" s="173">
        <v>33.25</v>
      </c>
      <c r="M33" s="202">
        <f t="shared" si="14"/>
        <v>8.0399999999999991</v>
      </c>
      <c r="N33" s="214">
        <v>34.17</v>
      </c>
      <c r="O33" s="173">
        <v>32.5</v>
      </c>
      <c r="P33" s="202">
        <f t="shared" si="15"/>
        <v>-1.6700000000000017</v>
      </c>
      <c r="Q33" s="173">
        <v>42.83</v>
      </c>
      <c r="R33" s="173">
        <v>42.8</v>
      </c>
      <c r="S33" s="202">
        <f t="shared" si="16"/>
        <v>-3.0000000000001137E-2</v>
      </c>
      <c r="T33" s="203">
        <v>69.33</v>
      </c>
      <c r="U33" s="173">
        <v>54.4</v>
      </c>
      <c r="V33" s="202">
        <f t="shared" si="17"/>
        <v>-14.93</v>
      </c>
      <c r="W33" s="173">
        <v>50</v>
      </c>
      <c r="X33" s="173">
        <v>44.5</v>
      </c>
      <c r="Y33" s="202">
        <f t="shared" si="18"/>
        <v>-5.5</v>
      </c>
      <c r="Z33" s="173">
        <v>55</v>
      </c>
      <c r="AA33" s="173">
        <v>60</v>
      </c>
      <c r="AB33" s="202">
        <f t="shared" si="19"/>
        <v>5</v>
      </c>
      <c r="AC33" s="202">
        <f t="shared" si="20"/>
        <v>45.922499999999999</v>
      </c>
      <c r="AD33" s="201">
        <f t="shared" si="21"/>
        <v>45.65625</v>
      </c>
      <c r="AE33" s="205">
        <f t="shared" si="22"/>
        <v>-0.26624999999999943</v>
      </c>
      <c r="AF33" s="206">
        <v>3</v>
      </c>
    </row>
    <row r="34" spans="1:32" ht="18.75">
      <c r="A34" s="181">
        <v>2</v>
      </c>
      <c r="B34" s="199">
        <v>57</v>
      </c>
      <c r="C34" s="207" t="s">
        <v>76</v>
      </c>
      <c r="D34" s="172">
        <v>6</v>
      </c>
      <c r="E34" s="173">
        <v>48.57</v>
      </c>
      <c r="F34" s="173">
        <v>49.67</v>
      </c>
      <c r="G34" s="173">
        <f t="shared" si="12"/>
        <v>1.1000000000000014</v>
      </c>
      <c r="H34" s="173">
        <v>45.14</v>
      </c>
      <c r="I34" s="173">
        <v>44.67</v>
      </c>
      <c r="J34" s="202">
        <f t="shared" si="13"/>
        <v>-0.46999999999999886</v>
      </c>
      <c r="K34" s="173">
        <v>47.86</v>
      </c>
      <c r="L34" s="173">
        <v>42.5</v>
      </c>
      <c r="M34" s="202">
        <f t="shared" si="14"/>
        <v>-5.3599999999999994</v>
      </c>
      <c r="N34" s="214">
        <v>57.86</v>
      </c>
      <c r="O34" s="173">
        <v>44.17</v>
      </c>
      <c r="P34" s="202">
        <f t="shared" si="15"/>
        <v>-13.689999999999998</v>
      </c>
      <c r="Q34" s="173">
        <v>32.86</v>
      </c>
      <c r="R34" s="173">
        <v>39.83</v>
      </c>
      <c r="S34" s="202">
        <f t="shared" si="16"/>
        <v>6.9699999999999989</v>
      </c>
      <c r="T34" s="203">
        <v>64</v>
      </c>
      <c r="U34" s="173">
        <v>43.33</v>
      </c>
      <c r="V34" s="202">
        <f t="shared" si="17"/>
        <v>-20.67</v>
      </c>
      <c r="W34" s="173">
        <v>48.57</v>
      </c>
      <c r="X34" s="173">
        <v>45.83</v>
      </c>
      <c r="Y34" s="202">
        <f t="shared" si="18"/>
        <v>-2.740000000000002</v>
      </c>
      <c r="Z34" s="173">
        <v>53.71</v>
      </c>
      <c r="AA34" s="173">
        <v>50</v>
      </c>
      <c r="AB34" s="202">
        <f t="shared" si="19"/>
        <v>-3.7100000000000009</v>
      </c>
      <c r="AC34" s="202">
        <f t="shared" si="20"/>
        <v>49.821249999999999</v>
      </c>
      <c r="AD34" s="201">
        <f t="shared" si="21"/>
        <v>44.999999999999993</v>
      </c>
      <c r="AE34" s="205">
        <f t="shared" si="22"/>
        <v>-4.8212500000000063</v>
      </c>
      <c r="AF34" s="206">
        <v>2</v>
      </c>
    </row>
    <row r="35" spans="1:32" ht="18.75">
      <c r="A35" s="181">
        <v>2</v>
      </c>
      <c r="B35" s="199">
        <v>58</v>
      </c>
      <c r="C35" s="207" t="s">
        <v>77</v>
      </c>
      <c r="D35" s="172">
        <v>6</v>
      </c>
      <c r="E35" s="173">
        <v>48.17</v>
      </c>
      <c r="F35" s="173">
        <v>47</v>
      </c>
      <c r="G35" s="173">
        <f t="shared" si="12"/>
        <v>-1.1700000000000017</v>
      </c>
      <c r="H35" s="173">
        <v>34.5</v>
      </c>
      <c r="I35" s="173">
        <v>46.33</v>
      </c>
      <c r="J35" s="202">
        <f t="shared" si="13"/>
        <v>11.829999999999998</v>
      </c>
      <c r="K35" s="173">
        <v>30.42</v>
      </c>
      <c r="L35" s="173">
        <v>37.5</v>
      </c>
      <c r="M35" s="202">
        <f t="shared" si="14"/>
        <v>7.0799999999999983</v>
      </c>
      <c r="N35" s="214">
        <v>37.5</v>
      </c>
      <c r="O35" s="173">
        <v>38.33</v>
      </c>
      <c r="P35" s="202">
        <f t="shared" si="15"/>
        <v>0.82999999999999829</v>
      </c>
      <c r="Q35" s="173">
        <v>31.83</v>
      </c>
      <c r="R35" s="173">
        <v>37.92</v>
      </c>
      <c r="S35" s="202">
        <f t="shared" si="16"/>
        <v>6.0900000000000034</v>
      </c>
      <c r="T35" s="203">
        <v>68</v>
      </c>
      <c r="U35" s="173">
        <v>55.33</v>
      </c>
      <c r="V35" s="202">
        <f t="shared" si="17"/>
        <v>-12.670000000000002</v>
      </c>
      <c r="W35" s="173">
        <v>45.83</v>
      </c>
      <c r="X35" s="173">
        <v>48.33</v>
      </c>
      <c r="Y35" s="202">
        <f t="shared" si="18"/>
        <v>2.5</v>
      </c>
      <c r="Z35" s="173">
        <v>51</v>
      </c>
      <c r="AA35" s="173">
        <v>48</v>
      </c>
      <c r="AB35" s="202">
        <f t="shared" si="19"/>
        <v>-3</v>
      </c>
      <c r="AC35" s="202">
        <f t="shared" si="20"/>
        <v>43.40625</v>
      </c>
      <c r="AD35" s="201">
        <f t="shared" si="21"/>
        <v>44.842499999999994</v>
      </c>
      <c r="AE35" s="205">
        <f t="shared" si="22"/>
        <v>1.436249999999994</v>
      </c>
      <c r="AF35" s="206">
        <v>5</v>
      </c>
    </row>
    <row r="36" spans="1:32" ht="18.75">
      <c r="A36" s="181">
        <v>2</v>
      </c>
      <c r="B36" s="199">
        <v>69</v>
      </c>
      <c r="C36" s="207" t="s">
        <v>89</v>
      </c>
      <c r="D36" s="172">
        <v>11</v>
      </c>
      <c r="E36" s="201">
        <v>42.57</v>
      </c>
      <c r="F36" s="173">
        <v>40</v>
      </c>
      <c r="G36" s="173">
        <f t="shared" si="12"/>
        <v>-2.5700000000000003</v>
      </c>
      <c r="H36" s="201">
        <v>31</v>
      </c>
      <c r="I36" s="173">
        <v>48.91</v>
      </c>
      <c r="J36" s="202">
        <f t="shared" si="13"/>
        <v>17.909999999999997</v>
      </c>
      <c r="K36" s="201">
        <v>34.644999999999996</v>
      </c>
      <c r="L36" s="173">
        <v>29.32</v>
      </c>
      <c r="M36" s="202">
        <f t="shared" si="14"/>
        <v>-5.3249999999999957</v>
      </c>
      <c r="N36" s="215">
        <v>26.785</v>
      </c>
      <c r="O36" s="173">
        <v>35.909999999999997</v>
      </c>
      <c r="P36" s="202">
        <f t="shared" si="15"/>
        <v>9.1249999999999964</v>
      </c>
      <c r="Q36" s="201">
        <v>31.785</v>
      </c>
      <c r="R36" s="173">
        <v>37.5</v>
      </c>
      <c r="S36" s="202">
        <f t="shared" si="16"/>
        <v>5.7149999999999999</v>
      </c>
      <c r="T36" s="201">
        <v>51.715000000000003</v>
      </c>
      <c r="U36" s="173">
        <v>51.64</v>
      </c>
      <c r="V36" s="202">
        <f t="shared" si="17"/>
        <v>-7.5000000000002842E-2</v>
      </c>
      <c r="W36" s="201">
        <v>30.355</v>
      </c>
      <c r="X36" s="173">
        <v>40.909999999999997</v>
      </c>
      <c r="Y36" s="202">
        <f t="shared" si="18"/>
        <v>10.554999999999996</v>
      </c>
      <c r="Z36" s="201">
        <v>45.715000000000003</v>
      </c>
      <c r="AA36" s="173">
        <v>58.55</v>
      </c>
      <c r="AB36" s="202">
        <f t="shared" si="19"/>
        <v>12.834999999999994</v>
      </c>
      <c r="AC36" s="202">
        <f t="shared" si="20"/>
        <v>36.821249999999999</v>
      </c>
      <c r="AD36" s="201">
        <f t="shared" si="21"/>
        <v>42.842499999999994</v>
      </c>
      <c r="AE36" s="205">
        <f t="shared" si="22"/>
        <v>6.0212499999999949</v>
      </c>
      <c r="AF36" s="206">
        <v>5</v>
      </c>
    </row>
    <row r="37" spans="1:32" ht="18.75">
      <c r="A37" s="181">
        <v>2</v>
      </c>
      <c r="B37" s="199">
        <v>14</v>
      </c>
      <c r="C37" s="207" t="s">
        <v>27</v>
      </c>
      <c r="D37" s="172">
        <v>31</v>
      </c>
      <c r="E37" s="173">
        <v>37.18</v>
      </c>
      <c r="F37" s="173">
        <v>46.58</v>
      </c>
      <c r="G37" s="173">
        <f t="shared" si="12"/>
        <v>9.3999999999999986</v>
      </c>
      <c r="H37" s="173">
        <v>32.29</v>
      </c>
      <c r="I37" s="173">
        <v>46.39</v>
      </c>
      <c r="J37" s="202">
        <f t="shared" si="13"/>
        <v>14.100000000000001</v>
      </c>
      <c r="K37" s="173">
        <v>23.46</v>
      </c>
      <c r="L37" s="173">
        <v>26.21</v>
      </c>
      <c r="M37" s="202">
        <f t="shared" si="14"/>
        <v>2.75</v>
      </c>
      <c r="N37" s="214">
        <v>32.79</v>
      </c>
      <c r="O37" s="173">
        <v>33.06</v>
      </c>
      <c r="P37" s="202">
        <f t="shared" si="15"/>
        <v>0.27000000000000313</v>
      </c>
      <c r="Q37" s="173">
        <v>29.28</v>
      </c>
      <c r="R37" s="173">
        <v>36.729999999999997</v>
      </c>
      <c r="S37" s="202">
        <f t="shared" si="16"/>
        <v>7.4499999999999957</v>
      </c>
      <c r="T37" s="203">
        <v>58.47</v>
      </c>
      <c r="U37" s="173">
        <v>49.68</v>
      </c>
      <c r="V37" s="202">
        <f t="shared" si="17"/>
        <v>-8.7899999999999991</v>
      </c>
      <c r="W37" s="173">
        <v>40.15</v>
      </c>
      <c r="X37" s="173">
        <v>43.39</v>
      </c>
      <c r="Y37" s="202">
        <f t="shared" si="18"/>
        <v>3.240000000000002</v>
      </c>
      <c r="Z37" s="173">
        <v>45.53</v>
      </c>
      <c r="AA37" s="173">
        <v>51.74</v>
      </c>
      <c r="AB37" s="202">
        <f t="shared" si="19"/>
        <v>6.2100000000000009</v>
      </c>
      <c r="AC37" s="202">
        <f t="shared" si="20"/>
        <v>37.393749999999997</v>
      </c>
      <c r="AD37" s="201">
        <f t="shared" si="21"/>
        <v>41.722500000000004</v>
      </c>
      <c r="AE37" s="205">
        <f t="shared" si="22"/>
        <v>4.3287500000000065</v>
      </c>
      <c r="AF37" s="206">
        <v>7</v>
      </c>
    </row>
    <row r="38" spans="1:32" ht="18.75">
      <c r="A38" s="181"/>
      <c r="B38" s="199"/>
      <c r="C38" s="265" t="s">
        <v>190</v>
      </c>
      <c r="D38" s="172">
        <f>SUM(D24:D37)</f>
        <v>170</v>
      </c>
      <c r="E38" s="173">
        <f>AVERAGE(E24:E37)</f>
        <v>47.566071428571426</v>
      </c>
      <c r="F38" s="173">
        <f t="shared" ref="F38:AE38" si="23">AVERAGE(F24:F37)</f>
        <v>47.245144679881527</v>
      </c>
      <c r="G38" s="173">
        <f t="shared" si="23"/>
        <v>-0.32092674868990606</v>
      </c>
      <c r="H38" s="173">
        <f t="shared" si="23"/>
        <v>38.880518707482985</v>
      </c>
      <c r="I38" s="173">
        <f t="shared" si="23"/>
        <v>51.469455172020957</v>
      </c>
      <c r="J38" s="173">
        <f t="shared" si="23"/>
        <v>12.588936464537966</v>
      </c>
      <c r="K38" s="173">
        <f t="shared" si="23"/>
        <v>34.822023809523813</v>
      </c>
      <c r="L38" s="173">
        <f t="shared" si="23"/>
        <v>38.665545112781956</v>
      </c>
      <c r="M38" s="173">
        <f t="shared" si="23"/>
        <v>3.8435213032581452</v>
      </c>
      <c r="N38" s="173">
        <f t="shared" si="23"/>
        <v>40.606785714285714</v>
      </c>
      <c r="O38" s="173">
        <f t="shared" si="23"/>
        <v>37.684903451811351</v>
      </c>
      <c r="P38" s="173">
        <f t="shared" si="23"/>
        <v>-2.9218822624743668</v>
      </c>
      <c r="Q38" s="173">
        <f t="shared" si="23"/>
        <v>37.468214285714289</v>
      </c>
      <c r="R38" s="173">
        <f t="shared" si="23"/>
        <v>43.875817669172932</v>
      </c>
      <c r="S38" s="173">
        <f t="shared" si="23"/>
        <v>6.4076033834586452</v>
      </c>
      <c r="T38" s="173">
        <f t="shared" si="23"/>
        <v>65.906785714285732</v>
      </c>
      <c r="U38" s="173">
        <f t="shared" si="23"/>
        <v>52.771140635680112</v>
      </c>
      <c r="V38" s="173">
        <f t="shared" si="23"/>
        <v>-13.135645078605606</v>
      </c>
      <c r="W38" s="173">
        <f t="shared" si="23"/>
        <v>47.993333333333339</v>
      </c>
      <c r="X38" s="173">
        <f t="shared" si="23"/>
        <v>48.616954317612212</v>
      </c>
      <c r="Y38" s="173">
        <f t="shared" si="23"/>
        <v>0.62362098427887935</v>
      </c>
      <c r="Z38" s="173">
        <f t="shared" si="23"/>
        <v>54.92738095238095</v>
      </c>
      <c r="AA38" s="173">
        <f t="shared" si="23"/>
        <v>58.136026714513548</v>
      </c>
      <c r="AB38" s="173">
        <f t="shared" si="23"/>
        <v>3.2086457621326043</v>
      </c>
      <c r="AC38" s="173">
        <f t="shared" si="23"/>
        <v>46.021389243197277</v>
      </c>
      <c r="AD38" s="173">
        <f t="shared" si="23"/>
        <v>47.308123469184316</v>
      </c>
      <c r="AE38" s="173">
        <f t="shared" si="23"/>
        <v>1.2867342259870449</v>
      </c>
      <c r="AF38" s="206">
        <v>5</v>
      </c>
    </row>
    <row r="39" spans="1:32" ht="18.75">
      <c r="A39" s="181"/>
      <c r="B39" s="199"/>
      <c r="C39" s="265" t="s">
        <v>186</v>
      </c>
      <c r="D39" s="172"/>
      <c r="E39" s="173"/>
      <c r="F39" s="173"/>
      <c r="G39" s="173"/>
      <c r="H39" s="173"/>
      <c r="I39" s="173"/>
      <c r="J39" s="202"/>
      <c r="K39" s="173"/>
      <c r="L39" s="173"/>
      <c r="M39" s="202"/>
      <c r="N39" s="214"/>
      <c r="O39" s="173"/>
      <c r="P39" s="202"/>
      <c r="Q39" s="173"/>
      <c r="R39" s="173"/>
      <c r="S39" s="202"/>
      <c r="T39" s="203"/>
      <c r="U39" s="173"/>
      <c r="V39" s="202"/>
      <c r="W39" s="173"/>
      <c r="X39" s="173"/>
      <c r="Y39" s="202"/>
      <c r="Z39" s="173"/>
      <c r="AA39" s="173"/>
      <c r="AB39" s="202"/>
      <c r="AC39" s="202"/>
      <c r="AD39" s="201"/>
      <c r="AE39" s="205"/>
      <c r="AF39" s="206"/>
    </row>
    <row r="40" spans="1:32" ht="18.75">
      <c r="A40" s="181">
        <v>3</v>
      </c>
      <c r="B40" s="199">
        <v>6</v>
      </c>
      <c r="C40" s="207" t="s">
        <v>20</v>
      </c>
      <c r="D40" s="172">
        <v>22</v>
      </c>
      <c r="E40" s="173">
        <v>42.52</v>
      </c>
      <c r="F40" s="173">
        <v>51.45</v>
      </c>
      <c r="G40" s="173">
        <f t="shared" ref="G40:G50" si="24">F40-E40</f>
        <v>8.93</v>
      </c>
      <c r="H40" s="173">
        <v>34.96</v>
      </c>
      <c r="I40" s="173">
        <v>55.82</v>
      </c>
      <c r="J40" s="202">
        <f t="shared" ref="J40:J50" si="25">I40-H40</f>
        <v>20.86</v>
      </c>
      <c r="K40" s="173">
        <v>33.590000000000003</v>
      </c>
      <c r="L40" s="173">
        <v>43.18</v>
      </c>
      <c r="M40" s="202">
        <f t="shared" ref="M40:M50" si="26">L40-K40</f>
        <v>9.5899999999999963</v>
      </c>
      <c r="N40" s="214">
        <v>36.74</v>
      </c>
      <c r="O40" s="173">
        <v>34.32</v>
      </c>
      <c r="P40" s="202">
        <f t="shared" ref="P40:P50" si="27">O40-N40</f>
        <v>-2.4200000000000017</v>
      </c>
      <c r="Q40" s="173">
        <v>34.299999999999997</v>
      </c>
      <c r="R40" s="173">
        <v>46.3</v>
      </c>
      <c r="S40" s="202">
        <f t="shared" ref="S40:S50" si="28">R40-Q40</f>
        <v>12</v>
      </c>
      <c r="T40" s="203">
        <v>56.7</v>
      </c>
      <c r="U40" s="173">
        <v>55.64</v>
      </c>
      <c r="V40" s="202">
        <f t="shared" ref="V40:V50" si="29">U40-T40</f>
        <v>-1.0600000000000023</v>
      </c>
      <c r="W40" s="173">
        <v>44.78</v>
      </c>
      <c r="X40" s="173">
        <v>52.05</v>
      </c>
      <c r="Y40" s="202">
        <f t="shared" ref="Y40:Y50" si="30">X40-W40</f>
        <v>7.269999999999996</v>
      </c>
      <c r="Z40" s="173">
        <v>47.13</v>
      </c>
      <c r="AA40" s="173">
        <v>63.82</v>
      </c>
      <c r="AB40" s="202">
        <f t="shared" ref="AB40:AB45" si="31">AA40-Z40</f>
        <v>16.689999999999998</v>
      </c>
      <c r="AC40" s="202">
        <f t="shared" ref="AC40:AC50" si="32">(E40+H40+K40+N40+Q40+T40+W40+Z40)/8</f>
        <v>41.34</v>
      </c>
      <c r="AD40" s="201">
        <f t="shared" ref="AD40:AD50" si="33">(F40+I40+L40+O40+R40+U40+X40+AA40)/8</f>
        <v>50.322499999999998</v>
      </c>
      <c r="AE40" s="205">
        <f t="shared" ref="AE40:AE50" si="34">AD40-AC40</f>
        <v>8.9824999999999946</v>
      </c>
      <c r="AF40" s="206">
        <v>6</v>
      </c>
    </row>
    <row r="41" spans="1:32" ht="18.75">
      <c r="A41" s="181">
        <v>3</v>
      </c>
      <c r="B41" s="207">
        <v>32</v>
      </c>
      <c r="C41" s="207" t="s">
        <v>50</v>
      </c>
      <c r="D41" s="172">
        <v>10</v>
      </c>
      <c r="E41" s="173">
        <v>52.22</v>
      </c>
      <c r="F41" s="173">
        <v>50.2</v>
      </c>
      <c r="G41" s="173">
        <f t="shared" si="24"/>
        <v>-2.019999999999996</v>
      </c>
      <c r="H41" s="173">
        <v>46.22</v>
      </c>
      <c r="I41" s="173">
        <v>67.8</v>
      </c>
      <c r="J41" s="202">
        <f t="shared" si="25"/>
        <v>21.58</v>
      </c>
      <c r="K41" s="173">
        <v>31.94</v>
      </c>
      <c r="L41" s="173">
        <v>32</v>
      </c>
      <c r="M41" s="202">
        <f t="shared" si="26"/>
        <v>5.9999999999998721E-2</v>
      </c>
      <c r="N41" s="214">
        <v>53.89</v>
      </c>
      <c r="O41" s="173">
        <v>37</v>
      </c>
      <c r="P41" s="202">
        <f t="shared" si="27"/>
        <v>-16.89</v>
      </c>
      <c r="Q41" s="173">
        <v>47.44</v>
      </c>
      <c r="R41" s="173">
        <v>42.75</v>
      </c>
      <c r="S41" s="202">
        <f t="shared" si="28"/>
        <v>-4.6899999999999977</v>
      </c>
      <c r="T41" s="203">
        <v>72.89</v>
      </c>
      <c r="U41" s="173">
        <v>55.2</v>
      </c>
      <c r="V41" s="202">
        <f t="shared" si="29"/>
        <v>-17.689999999999998</v>
      </c>
      <c r="W41" s="173">
        <v>55.56</v>
      </c>
      <c r="X41" s="173">
        <v>47</v>
      </c>
      <c r="Y41" s="202">
        <f t="shared" si="30"/>
        <v>-8.5600000000000023</v>
      </c>
      <c r="Z41" s="173">
        <v>66.67</v>
      </c>
      <c r="AA41" s="173">
        <v>63.6</v>
      </c>
      <c r="AB41" s="202">
        <f t="shared" si="31"/>
        <v>-3.0700000000000003</v>
      </c>
      <c r="AC41" s="202">
        <f t="shared" si="32"/>
        <v>53.353749999999998</v>
      </c>
      <c r="AD41" s="201">
        <f t="shared" si="33"/>
        <v>49.443750000000001</v>
      </c>
      <c r="AE41" s="205">
        <f t="shared" si="34"/>
        <v>-3.9099999999999966</v>
      </c>
      <c r="AF41" s="206">
        <v>2</v>
      </c>
    </row>
    <row r="42" spans="1:32" ht="18.75">
      <c r="A42" s="181">
        <v>3</v>
      </c>
      <c r="B42" s="199">
        <v>13</v>
      </c>
      <c r="C42" s="207" t="s">
        <v>141</v>
      </c>
      <c r="D42" s="172">
        <v>20</v>
      </c>
      <c r="E42" s="201">
        <v>46.564999999999998</v>
      </c>
      <c r="F42" s="173">
        <v>44.799500000000002</v>
      </c>
      <c r="G42" s="173">
        <f t="shared" si="24"/>
        <v>-1.7654999999999959</v>
      </c>
      <c r="H42" s="201">
        <v>32.284999999999997</v>
      </c>
      <c r="I42" s="173">
        <v>53.3035</v>
      </c>
      <c r="J42" s="202">
        <f t="shared" si="25"/>
        <v>21.018500000000003</v>
      </c>
      <c r="K42" s="201">
        <v>24.045000000000002</v>
      </c>
      <c r="L42" s="173">
        <v>31.999500000000001</v>
      </c>
      <c r="M42" s="202">
        <f t="shared" si="26"/>
        <v>7.9544999999999995</v>
      </c>
      <c r="N42" s="215">
        <v>36.835000000000001</v>
      </c>
      <c r="O42" s="173">
        <v>37.996500000000005</v>
      </c>
      <c r="P42" s="202">
        <f t="shared" si="27"/>
        <v>1.1615000000000038</v>
      </c>
      <c r="Q42" s="201">
        <v>39.965000000000003</v>
      </c>
      <c r="R42" s="173">
        <v>47.499499999999998</v>
      </c>
      <c r="S42" s="202">
        <f t="shared" si="28"/>
        <v>7.5344999999999942</v>
      </c>
      <c r="T42" s="201">
        <v>65.319999999999993</v>
      </c>
      <c r="U42" s="173">
        <v>56.1965</v>
      </c>
      <c r="V42" s="202">
        <f t="shared" si="29"/>
        <v>-9.1234999999999928</v>
      </c>
      <c r="W42" s="201">
        <v>53.71</v>
      </c>
      <c r="X42" s="173">
        <v>49.503</v>
      </c>
      <c r="Y42" s="202">
        <f t="shared" si="30"/>
        <v>-4.2070000000000007</v>
      </c>
      <c r="Z42" s="201">
        <v>54.034999999999997</v>
      </c>
      <c r="AA42" s="173">
        <v>59.403499999999994</v>
      </c>
      <c r="AB42" s="202">
        <f t="shared" si="31"/>
        <v>5.3684999999999974</v>
      </c>
      <c r="AC42" s="202">
        <f t="shared" si="32"/>
        <v>44.094999999999999</v>
      </c>
      <c r="AD42" s="201">
        <f t="shared" si="33"/>
        <v>47.587687500000001</v>
      </c>
      <c r="AE42" s="205">
        <f t="shared" si="34"/>
        <v>3.4926875000000024</v>
      </c>
      <c r="AF42" s="206">
        <v>5</v>
      </c>
    </row>
    <row r="43" spans="1:32" ht="18.75">
      <c r="A43" s="181">
        <v>3</v>
      </c>
      <c r="B43" s="199">
        <v>68</v>
      </c>
      <c r="C43" s="207" t="s">
        <v>88</v>
      </c>
      <c r="D43" s="172">
        <v>4</v>
      </c>
      <c r="E43" s="173">
        <v>42</v>
      </c>
      <c r="F43" s="173">
        <v>42</v>
      </c>
      <c r="G43" s="173">
        <f t="shared" si="24"/>
        <v>0</v>
      </c>
      <c r="H43" s="173">
        <v>32.67</v>
      </c>
      <c r="I43" s="173">
        <v>55</v>
      </c>
      <c r="J43" s="202">
        <f t="shared" si="25"/>
        <v>22.33</v>
      </c>
      <c r="K43" s="173">
        <v>27.08</v>
      </c>
      <c r="L43" s="173">
        <v>35</v>
      </c>
      <c r="M43" s="202">
        <f t="shared" si="26"/>
        <v>7.9200000000000017</v>
      </c>
      <c r="N43" s="214">
        <v>43.33</v>
      </c>
      <c r="O43" s="173">
        <v>38.75</v>
      </c>
      <c r="P43" s="202">
        <f t="shared" si="27"/>
        <v>-4.5799999999999983</v>
      </c>
      <c r="Q43" s="173">
        <v>44.58</v>
      </c>
      <c r="R43" s="173">
        <v>42.88</v>
      </c>
      <c r="S43" s="202">
        <f t="shared" si="28"/>
        <v>-1.6999999999999957</v>
      </c>
      <c r="T43" s="203">
        <v>58.67</v>
      </c>
      <c r="U43" s="173">
        <v>55</v>
      </c>
      <c r="V43" s="202">
        <f t="shared" si="29"/>
        <v>-3.6700000000000017</v>
      </c>
      <c r="W43" s="173">
        <v>42.5</v>
      </c>
      <c r="X43" s="173">
        <v>53.75</v>
      </c>
      <c r="Y43" s="202">
        <f t="shared" si="30"/>
        <v>11.25</v>
      </c>
      <c r="Z43" s="173">
        <v>52.67</v>
      </c>
      <c r="AA43" s="173">
        <v>57</v>
      </c>
      <c r="AB43" s="202">
        <f t="shared" si="31"/>
        <v>4.3299999999999983</v>
      </c>
      <c r="AC43" s="202">
        <f t="shared" si="32"/>
        <v>42.9375</v>
      </c>
      <c r="AD43" s="201">
        <f t="shared" si="33"/>
        <v>47.422499999999999</v>
      </c>
      <c r="AE43" s="205">
        <f t="shared" si="34"/>
        <v>4.4849999999999994</v>
      </c>
      <c r="AF43" s="206">
        <v>5</v>
      </c>
    </row>
    <row r="44" spans="1:32" ht="18.75">
      <c r="A44" s="181">
        <v>3</v>
      </c>
      <c r="B44" s="199">
        <v>19</v>
      </c>
      <c r="C44" s="207" t="s">
        <v>33</v>
      </c>
      <c r="D44" s="172">
        <v>2</v>
      </c>
      <c r="E44" s="173">
        <v>50.5</v>
      </c>
      <c r="F44" s="173">
        <v>42</v>
      </c>
      <c r="G44" s="173">
        <f t="shared" si="24"/>
        <v>-8.5</v>
      </c>
      <c r="H44" s="173">
        <v>43</v>
      </c>
      <c r="I44" s="173">
        <v>49</v>
      </c>
      <c r="J44" s="202">
        <f t="shared" si="25"/>
        <v>6</v>
      </c>
      <c r="K44" s="173">
        <v>31.25</v>
      </c>
      <c r="L44" s="173">
        <v>32.5</v>
      </c>
      <c r="M44" s="202">
        <f t="shared" si="26"/>
        <v>1.25</v>
      </c>
      <c r="N44" s="214">
        <v>43.75</v>
      </c>
      <c r="O44" s="173">
        <v>45</v>
      </c>
      <c r="P44" s="202">
        <f t="shared" si="27"/>
        <v>1.25</v>
      </c>
      <c r="Q44" s="173">
        <v>41.13</v>
      </c>
      <c r="R44" s="173">
        <v>39.5</v>
      </c>
      <c r="S44" s="202">
        <f t="shared" si="28"/>
        <v>-1.6300000000000026</v>
      </c>
      <c r="T44" s="203">
        <v>63</v>
      </c>
      <c r="U44" s="173">
        <v>54</v>
      </c>
      <c r="V44" s="202">
        <f t="shared" si="29"/>
        <v>-9</v>
      </c>
      <c r="W44" s="173">
        <v>47.5</v>
      </c>
      <c r="X44" s="173">
        <v>42.5</v>
      </c>
      <c r="Y44" s="202">
        <f t="shared" si="30"/>
        <v>-5</v>
      </c>
      <c r="Z44" s="173">
        <v>50</v>
      </c>
      <c r="AA44" s="173">
        <v>68</v>
      </c>
      <c r="AB44" s="202">
        <f t="shared" si="31"/>
        <v>18</v>
      </c>
      <c r="AC44" s="202">
        <f t="shared" si="32"/>
        <v>46.266249999999999</v>
      </c>
      <c r="AD44" s="201">
        <f t="shared" si="33"/>
        <v>46.5625</v>
      </c>
      <c r="AE44" s="205">
        <f t="shared" si="34"/>
        <v>0.29625000000000057</v>
      </c>
      <c r="AF44" s="206">
        <v>4</v>
      </c>
    </row>
    <row r="45" spans="1:32" ht="18.75">
      <c r="A45" s="181">
        <v>3</v>
      </c>
      <c r="B45" s="199">
        <v>12</v>
      </c>
      <c r="C45" s="207" t="s">
        <v>25</v>
      </c>
      <c r="D45" s="172">
        <v>13</v>
      </c>
      <c r="E45" s="173">
        <v>43.38</v>
      </c>
      <c r="F45" s="173">
        <v>45.54</v>
      </c>
      <c r="G45" s="173">
        <f t="shared" si="24"/>
        <v>2.1599999999999966</v>
      </c>
      <c r="H45" s="173">
        <v>29.54</v>
      </c>
      <c r="I45" s="173">
        <v>52.15</v>
      </c>
      <c r="J45" s="202">
        <f t="shared" si="25"/>
        <v>22.61</v>
      </c>
      <c r="K45" s="173">
        <v>28.65</v>
      </c>
      <c r="L45" s="173">
        <v>34.229999999999997</v>
      </c>
      <c r="M45" s="202">
        <f t="shared" si="26"/>
        <v>5.5799999999999983</v>
      </c>
      <c r="N45" s="214">
        <v>31.54</v>
      </c>
      <c r="O45" s="173">
        <v>33.85</v>
      </c>
      <c r="P45" s="202">
        <f t="shared" si="27"/>
        <v>2.3100000000000023</v>
      </c>
      <c r="Q45" s="173">
        <v>31.85</v>
      </c>
      <c r="R45" s="173">
        <v>42.15</v>
      </c>
      <c r="S45" s="202">
        <f t="shared" si="28"/>
        <v>10.299999999999997</v>
      </c>
      <c r="T45" s="203">
        <v>57.85</v>
      </c>
      <c r="U45" s="173">
        <v>54.77</v>
      </c>
      <c r="V45" s="202">
        <f t="shared" si="29"/>
        <v>-3.0799999999999983</v>
      </c>
      <c r="W45" s="173">
        <v>45</v>
      </c>
      <c r="X45" s="173">
        <v>39.619999999999997</v>
      </c>
      <c r="Y45" s="202">
        <f t="shared" si="30"/>
        <v>-5.3800000000000026</v>
      </c>
      <c r="Z45" s="173">
        <v>51.69</v>
      </c>
      <c r="AA45" s="173">
        <v>59.08</v>
      </c>
      <c r="AB45" s="202">
        <f t="shared" si="31"/>
        <v>7.3900000000000006</v>
      </c>
      <c r="AC45" s="202">
        <f t="shared" si="32"/>
        <v>39.937499999999993</v>
      </c>
      <c r="AD45" s="201">
        <f t="shared" si="33"/>
        <v>45.173749999999998</v>
      </c>
      <c r="AE45" s="205">
        <f t="shared" si="34"/>
        <v>5.2362500000000054</v>
      </c>
      <c r="AF45" s="206">
        <v>6</v>
      </c>
    </row>
    <row r="46" spans="1:32" ht="18.75">
      <c r="A46" s="181">
        <v>3</v>
      </c>
      <c r="B46" s="199">
        <v>8</v>
      </c>
      <c r="C46" s="207" t="s">
        <v>187</v>
      </c>
      <c r="D46" s="172">
        <v>37</v>
      </c>
      <c r="E46" s="201">
        <v>44.725000000000001</v>
      </c>
      <c r="F46" s="173">
        <v>42.216216216216218</v>
      </c>
      <c r="G46" s="173">
        <f t="shared" si="24"/>
        <v>-2.5087837837837839</v>
      </c>
      <c r="H46" s="201">
        <v>41.225000000000001</v>
      </c>
      <c r="I46" s="173">
        <v>49.780810810810813</v>
      </c>
      <c r="J46" s="202">
        <f t="shared" si="25"/>
        <v>8.5558108108108115</v>
      </c>
      <c r="K46" s="201">
        <v>36.47</v>
      </c>
      <c r="L46" s="173">
        <v>32.976486486486486</v>
      </c>
      <c r="M46" s="202">
        <f t="shared" si="26"/>
        <v>-3.4935135135135127</v>
      </c>
      <c r="N46" s="215">
        <v>41.064999999999998</v>
      </c>
      <c r="O46" s="173">
        <v>36.891081081081083</v>
      </c>
      <c r="P46" s="202">
        <f t="shared" si="27"/>
        <v>-4.1739189189189148</v>
      </c>
      <c r="Q46" s="201">
        <v>34.79</v>
      </c>
      <c r="R46" s="173">
        <v>42.279999999999994</v>
      </c>
      <c r="S46" s="202">
        <f t="shared" si="28"/>
        <v>7.4899999999999949</v>
      </c>
      <c r="T46" s="201">
        <v>78.7</v>
      </c>
      <c r="U46" s="173">
        <v>53.403783783783787</v>
      </c>
      <c r="V46" s="202">
        <f t="shared" si="29"/>
        <v>-25.296216216216216</v>
      </c>
      <c r="W46" s="201">
        <v>48.064999999999998</v>
      </c>
      <c r="X46" s="173">
        <v>45.8154054054054</v>
      </c>
      <c r="Y46" s="202">
        <f t="shared" si="30"/>
        <v>-2.2495945945945977</v>
      </c>
      <c r="Z46" s="201">
        <v>58.05</v>
      </c>
      <c r="AA46" s="173">
        <v>55.027837837837836</v>
      </c>
      <c r="AB46" s="205">
        <v>-3.125</v>
      </c>
      <c r="AC46" s="202">
        <f t="shared" si="32"/>
        <v>47.886250000000004</v>
      </c>
      <c r="AD46" s="201">
        <f t="shared" si="33"/>
        <v>44.798952702702707</v>
      </c>
      <c r="AE46" s="205">
        <f t="shared" si="34"/>
        <v>-3.0872972972972974</v>
      </c>
      <c r="AF46" s="206">
        <v>2</v>
      </c>
    </row>
    <row r="47" spans="1:32" ht="18.75">
      <c r="A47" s="181">
        <v>3</v>
      </c>
      <c r="B47" s="199">
        <v>11</v>
      </c>
      <c r="C47" s="207" t="s">
        <v>24</v>
      </c>
      <c r="D47" s="172">
        <v>28</v>
      </c>
      <c r="E47" s="173">
        <v>40.53</v>
      </c>
      <c r="F47" s="173">
        <v>43.71</v>
      </c>
      <c r="G47" s="173">
        <f t="shared" si="24"/>
        <v>3.1799999999999997</v>
      </c>
      <c r="H47" s="173">
        <v>35.26</v>
      </c>
      <c r="I47" s="173">
        <v>46.57</v>
      </c>
      <c r="J47" s="202">
        <f t="shared" si="25"/>
        <v>11.310000000000002</v>
      </c>
      <c r="K47" s="173">
        <v>29.74</v>
      </c>
      <c r="L47" s="173">
        <v>33.75</v>
      </c>
      <c r="M47" s="202">
        <f t="shared" si="26"/>
        <v>4.0100000000000016</v>
      </c>
      <c r="N47" s="214">
        <v>30.53</v>
      </c>
      <c r="O47" s="173">
        <v>35.18</v>
      </c>
      <c r="P47" s="202">
        <f t="shared" si="27"/>
        <v>4.6499999999999986</v>
      </c>
      <c r="Q47" s="173">
        <v>33.659999999999997</v>
      </c>
      <c r="R47" s="173">
        <v>37.729999999999997</v>
      </c>
      <c r="S47" s="202">
        <f t="shared" si="28"/>
        <v>4.07</v>
      </c>
      <c r="T47" s="203">
        <v>70.11</v>
      </c>
      <c r="U47" s="173">
        <v>49.29</v>
      </c>
      <c r="V47" s="202">
        <f t="shared" si="29"/>
        <v>-20.82</v>
      </c>
      <c r="W47" s="173">
        <v>50.79</v>
      </c>
      <c r="X47" s="173">
        <v>45.71</v>
      </c>
      <c r="Y47" s="202">
        <f t="shared" si="30"/>
        <v>-5.0799999999999983</v>
      </c>
      <c r="Z47" s="173">
        <v>56</v>
      </c>
      <c r="AA47" s="173">
        <v>52.29</v>
      </c>
      <c r="AB47" s="202">
        <f>AA47-Z47</f>
        <v>-3.7100000000000009</v>
      </c>
      <c r="AC47" s="202">
        <f t="shared" si="32"/>
        <v>43.327500000000001</v>
      </c>
      <c r="AD47" s="201">
        <f t="shared" si="33"/>
        <v>43.028750000000002</v>
      </c>
      <c r="AE47" s="205">
        <f t="shared" si="34"/>
        <v>-0.29874999999999829</v>
      </c>
      <c r="AF47" s="206">
        <v>5</v>
      </c>
    </row>
    <row r="48" spans="1:32" ht="18.75">
      <c r="A48" s="181">
        <v>3</v>
      </c>
      <c r="B48" s="207">
        <v>35</v>
      </c>
      <c r="C48" s="207" t="s">
        <v>53</v>
      </c>
      <c r="D48" s="172">
        <v>5</v>
      </c>
      <c r="E48" s="173">
        <v>50.83</v>
      </c>
      <c r="F48" s="173">
        <v>38</v>
      </c>
      <c r="G48" s="173">
        <f t="shared" si="24"/>
        <v>-12.829999999999998</v>
      </c>
      <c r="H48" s="173">
        <v>47.17</v>
      </c>
      <c r="I48" s="173">
        <v>49.6</v>
      </c>
      <c r="J48" s="202">
        <f t="shared" si="25"/>
        <v>2.4299999999999997</v>
      </c>
      <c r="K48" s="173">
        <v>28.96</v>
      </c>
      <c r="L48" s="173">
        <v>27</v>
      </c>
      <c r="M48" s="202">
        <f t="shared" si="26"/>
        <v>-1.9600000000000009</v>
      </c>
      <c r="N48" s="214">
        <v>36.67</v>
      </c>
      <c r="O48" s="173">
        <v>36</v>
      </c>
      <c r="P48" s="202">
        <f t="shared" si="27"/>
        <v>-0.67000000000000171</v>
      </c>
      <c r="Q48" s="173">
        <v>42.96</v>
      </c>
      <c r="R48" s="173">
        <v>39.799999999999997</v>
      </c>
      <c r="S48" s="202">
        <f t="shared" si="28"/>
        <v>-3.1600000000000037</v>
      </c>
      <c r="T48" s="203">
        <v>68</v>
      </c>
      <c r="U48" s="173">
        <v>52.8</v>
      </c>
      <c r="V48" s="202">
        <f t="shared" si="29"/>
        <v>-15.200000000000003</v>
      </c>
      <c r="W48" s="173">
        <v>53.33</v>
      </c>
      <c r="X48" s="173">
        <v>44</v>
      </c>
      <c r="Y48" s="202">
        <f t="shared" si="30"/>
        <v>-9.3299999999999983</v>
      </c>
      <c r="Z48" s="173">
        <v>58.33</v>
      </c>
      <c r="AA48" s="173">
        <v>56.8</v>
      </c>
      <c r="AB48" s="202">
        <f>AA48-Z48</f>
        <v>-1.5300000000000011</v>
      </c>
      <c r="AC48" s="202">
        <f t="shared" si="32"/>
        <v>48.28125</v>
      </c>
      <c r="AD48" s="201">
        <f t="shared" si="33"/>
        <v>43</v>
      </c>
      <c r="AE48" s="205">
        <f t="shared" si="34"/>
        <v>-5.28125</v>
      </c>
      <c r="AF48" s="206">
        <v>1</v>
      </c>
    </row>
    <row r="49" spans="1:32" ht="18.75">
      <c r="A49" s="181">
        <v>3</v>
      </c>
      <c r="B49" s="199">
        <v>16</v>
      </c>
      <c r="C49" s="207" t="s">
        <v>30</v>
      </c>
      <c r="D49" s="172">
        <v>14</v>
      </c>
      <c r="E49" s="173">
        <v>37.5</v>
      </c>
      <c r="F49" s="173">
        <v>42.86</v>
      </c>
      <c r="G49" s="173">
        <f t="shared" si="24"/>
        <v>5.3599999999999994</v>
      </c>
      <c r="H49" s="173">
        <v>27.6</v>
      </c>
      <c r="I49" s="173">
        <v>50</v>
      </c>
      <c r="J49" s="202">
        <f t="shared" si="25"/>
        <v>22.4</v>
      </c>
      <c r="K49" s="173">
        <v>27.13</v>
      </c>
      <c r="L49" s="173">
        <v>26.43</v>
      </c>
      <c r="M49" s="202">
        <f t="shared" si="26"/>
        <v>-0.69999999999999929</v>
      </c>
      <c r="N49" s="214">
        <v>26.75</v>
      </c>
      <c r="O49" s="173">
        <v>31.79</v>
      </c>
      <c r="P49" s="202">
        <f t="shared" si="27"/>
        <v>5.0399999999999991</v>
      </c>
      <c r="Q49" s="173">
        <v>26.95</v>
      </c>
      <c r="R49" s="173">
        <v>36.39</v>
      </c>
      <c r="S49" s="202">
        <f t="shared" si="28"/>
        <v>9.4400000000000013</v>
      </c>
      <c r="T49" s="203">
        <v>51.2</v>
      </c>
      <c r="U49" s="173">
        <v>49.71</v>
      </c>
      <c r="V49" s="202">
        <f t="shared" si="29"/>
        <v>-1.490000000000002</v>
      </c>
      <c r="W49" s="173">
        <v>42.25</v>
      </c>
      <c r="X49" s="173">
        <v>48.93</v>
      </c>
      <c r="Y49" s="202">
        <f t="shared" si="30"/>
        <v>6.68</v>
      </c>
      <c r="Z49" s="173">
        <v>43</v>
      </c>
      <c r="AA49" s="173">
        <v>57.71</v>
      </c>
      <c r="AB49" s="202">
        <f>AA49-Z49</f>
        <v>14.71</v>
      </c>
      <c r="AC49" s="202">
        <f t="shared" si="32"/>
        <v>35.297499999999999</v>
      </c>
      <c r="AD49" s="201">
        <f t="shared" si="33"/>
        <v>42.977499999999992</v>
      </c>
      <c r="AE49" s="205">
        <f t="shared" si="34"/>
        <v>7.6799999999999926</v>
      </c>
      <c r="AF49" s="206">
        <v>6</v>
      </c>
    </row>
    <row r="50" spans="1:32" ht="18.75">
      <c r="A50" s="181">
        <v>3</v>
      </c>
      <c r="B50" s="199">
        <v>63</v>
      </c>
      <c r="C50" s="207" t="s">
        <v>83</v>
      </c>
      <c r="D50" s="172">
        <v>11</v>
      </c>
      <c r="E50" s="173">
        <v>42</v>
      </c>
      <c r="F50" s="173">
        <v>40.909999999999997</v>
      </c>
      <c r="G50" s="173">
        <f t="shared" si="24"/>
        <v>-1.0900000000000034</v>
      </c>
      <c r="H50" s="173">
        <v>36.33</v>
      </c>
      <c r="I50" s="173">
        <v>51.45</v>
      </c>
      <c r="J50" s="202">
        <f t="shared" si="25"/>
        <v>15.120000000000005</v>
      </c>
      <c r="K50" s="173">
        <v>32.29</v>
      </c>
      <c r="L50" s="173">
        <v>30</v>
      </c>
      <c r="M50" s="202">
        <f t="shared" si="26"/>
        <v>-2.2899999999999991</v>
      </c>
      <c r="N50" s="214">
        <v>47.92</v>
      </c>
      <c r="O50" s="173">
        <v>34.090000000000003</v>
      </c>
      <c r="P50" s="202">
        <f t="shared" si="27"/>
        <v>-13.829999999999998</v>
      </c>
      <c r="Q50" s="173">
        <v>32.880000000000003</v>
      </c>
      <c r="R50" s="173">
        <v>39.68</v>
      </c>
      <c r="S50" s="202">
        <f t="shared" si="28"/>
        <v>6.7999999999999972</v>
      </c>
      <c r="T50" s="203">
        <v>64.67</v>
      </c>
      <c r="U50" s="173">
        <v>48.73</v>
      </c>
      <c r="V50" s="202">
        <f t="shared" si="29"/>
        <v>-15.940000000000005</v>
      </c>
      <c r="W50" s="173">
        <v>47.5</v>
      </c>
      <c r="X50" s="173">
        <v>36.36</v>
      </c>
      <c r="Y50" s="202">
        <f t="shared" si="30"/>
        <v>-11.14</v>
      </c>
      <c r="Z50" s="173">
        <v>61.33</v>
      </c>
      <c r="AA50" s="173">
        <v>49.82</v>
      </c>
      <c r="AB50" s="202">
        <f>AA50-Z50</f>
        <v>-11.509999999999998</v>
      </c>
      <c r="AC50" s="202">
        <f t="shared" si="32"/>
        <v>45.615000000000002</v>
      </c>
      <c r="AD50" s="201">
        <f t="shared" si="33"/>
        <v>41.379999999999995</v>
      </c>
      <c r="AE50" s="205">
        <f t="shared" si="34"/>
        <v>-4.2350000000000065</v>
      </c>
      <c r="AF50" s="206">
        <v>2</v>
      </c>
    </row>
    <row r="51" spans="1:32" ht="18.75">
      <c r="A51" s="181"/>
      <c r="B51" s="199"/>
      <c r="C51" s="265" t="s">
        <v>190</v>
      </c>
      <c r="D51" s="172">
        <f>SUM(D40:D50)</f>
        <v>166</v>
      </c>
      <c r="E51" s="173">
        <f>AVERAGE(E40:E50)</f>
        <v>44.797272727272734</v>
      </c>
      <c r="F51" s="173">
        <f t="shared" ref="F51:AE51" si="35">AVERAGE(F40:F50)</f>
        <v>43.971428746928744</v>
      </c>
      <c r="G51" s="173">
        <f t="shared" si="35"/>
        <v>-0.82584398034398021</v>
      </c>
      <c r="H51" s="173">
        <f t="shared" si="35"/>
        <v>36.93272727272727</v>
      </c>
      <c r="I51" s="173">
        <f t="shared" si="35"/>
        <v>52.770391891891897</v>
      </c>
      <c r="J51" s="173">
        <f t="shared" si="35"/>
        <v>15.83766461916462</v>
      </c>
      <c r="K51" s="173">
        <f t="shared" si="35"/>
        <v>30.104090909090914</v>
      </c>
      <c r="L51" s="173">
        <f t="shared" si="35"/>
        <v>32.642362407862407</v>
      </c>
      <c r="M51" s="173">
        <f t="shared" si="35"/>
        <v>2.5382714987714987</v>
      </c>
      <c r="N51" s="173">
        <f t="shared" si="35"/>
        <v>39.00181818181818</v>
      </c>
      <c r="O51" s="173">
        <f t="shared" si="35"/>
        <v>36.442507371007373</v>
      </c>
      <c r="P51" s="173">
        <f t="shared" si="35"/>
        <v>-2.55931081081081</v>
      </c>
      <c r="Q51" s="173">
        <f t="shared" si="35"/>
        <v>37.318636363636365</v>
      </c>
      <c r="R51" s="173">
        <f t="shared" si="35"/>
        <v>41.541772727272729</v>
      </c>
      <c r="S51" s="173">
        <f t="shared" si="35"/>
        <v>4.2231363636363621</v>
      </c>
      <c r="T51" s="173">
        <f t="shared" si="35"/>
        <v>64.282727272727271</v>
      </c>
      <c r="U51" s="173">
        <f t="shared" si="35"/>
        <v>53.158207616707621</v>
      </c>
      <c r="V51" s="173">
        <f t="shared" si="35"/>
        <v>-11.124519656019656</v>
      </c>
      <c r="W51" s="173">
        <f t="shared" si="35"/>
        <v>48.271363636363638</v>
      </c>
      <c r="X51" s="173">
        <f t="shared" si="35"/>
        <v>45.930764127764128</v>
      </c>
      <c r="Y51" s="173">
        <f t="shared" si="35"/>
        <v>-2.3405995085995097</v>
      </c>
      <c r="Z51" s="173">
        <f t="shared" si="35"/>
        <v>54.445909090909097</v>
      </c>
      <c r="AA51" s="173">
        <f t="shared" si="35"/>
        <v>58.413757985257988</v>
      </c>
      <c r="AB51" s="173">
        <f t="shared" si="35"/>
        <v>3.9584999999999995</v>
      </c>
      <c r="AC51" s="173">
        <f t="shared" si="35"/>
        <v>44.394318181818186</v>
      </c>
      <c r="AD51" s="173">
        <f t="shared" si="35"/>
        <v>45.608899109336605</v>
      </c>
      <c r="AE51" s="173">
        <f t="shared" si="35"/>
        <v>1.2145809275184269</v>
      </c>
      <c r="AF51" s="206">
        <v>4</v>
      </c>
    </row>
    <row r="52" spans="1:32" ht="18.75">
      <c r="A52" s="181"/>
      <c r="B52" s="199"/>
      <c r="C52" s="265" t="s">
        <v>183</v>
      </c>
      <c r="D52" s="172"/>
      <c r="E52" s="173"/>
      <c r="F52" s="173"/>
      <c r="G52" s="173"/>
      <c r="H52" s="173"/>
      <c r="I52" s="173"/>
      <c r="J52" s="202"/>
      <c r="K52" s="173"/>
      <c r="L52" s="173"/>
      <c r="M52" s="202"/>
      <c r="N52" s="214"/>
      <c r="O52" s="173"/>
      <c r="P52" s="202"/>
      <c r="Q52" s="173"/>
      <c r="R52" s="173"/>
      <c r="S52" s="202"/>
      <c r="T52" s="203"/>
      <c r="U52" s="173"/>
      <c r="V52" s="202"/>
      <c r="W52" s="173"/>
      <c r="X52" s="173"/>
      <c r="Y52" s="202"/>
      <c r="Z52" s="173"/>
      <c r="AA52" s="173"/>
      <c r="AB52" s="202"/>
      <c r="AC52" s="202"/>
      <c r="AD52" s="201"/>
      <c r="AE52" s="205"/>
      <c r="AF52" s="206"/>
    </row>
    <row r="53" spans="1:32" ht="18.75">
      <c r="A53" s="181">
        <v>4</v>
      </c>
      <c r="B53" s="199">
        <v>48</v>
      </c>
      <c r="C53" s="207" t="s">
        <v>137</v>
      </c>
      <c r="D53" s="172">
        <v>4</v>
      </c>
      <c r="E53" s="201">
        <v>48</v>
      </c>
      <c r="F53" s="173">
        <v>48.5</v>
      </c>
      <c r="G53" s="173">
        <f t="shared" ref="G53:G66" si="36">F53-E53</f>
        <v>0.5</v>
      </c>
      <c r="H53" s="201">
        <v>37.5</v>
      </c>
      <c r="I53" s="173">
        <v>55</v>
      </c>
      <c r="J53" s="202">
        <f t="shared" ref="J53:J66" si="37">I53-H53</f>
        <v>17.5</v>
      </c>
      <c r="K53" s="201">
        <v>27.5</v>
      </c>
      <c r="L53" s="173">
        <v>36.25</v>
      </c>
      <c r="M53" s="202">
        <f t="shared" ref="M53:M66" si="38">L53-K53</f>
        <v>8.75</v>
      </c>
      <c r="N53" s="215">
        <v>55.625</v>
      </c>
      <c r="O53" s="173">
        <v>45</v>
      </c>
      <c r="P53" s="202">
        <f t="shared" ref="P53:P66" si="39">O53-N53</f>
        <v>-10.625</v>
      </c>
      <c r="Q53" s="201">
        <v>48.25</v>
      </c>
      <c r="R53" s="173">
        <v>55.38</v>
      </c>
      <c r="S53" s="202">
        <f t="shared" ref="S53:S66" si="40">R53-Q53</f>
        <v>7.1300000000000026</v>
      </c>
      <c r="T53" s="201">
        <v>68.5</v>
      </c>
      <c r="U53" s="173">
        <v>56</v>
      </c>
      <c r="V53" s="202">
        <f t="shared" ref="V53:V66" si="41">U53-T53</f>
        <v>-12.5</v>
      </c>
      <c r="W53" s="201">
        <v>54.375</v>
      </c>
      <c r="X53" s="173">
        <v>53.75</v>
      </c>
      <c r="Y53" s="202">
        <f t="shared" ref="Y53:Y66" si="42">X53-W53</f>
        <v>-0.625</v>
      </c>
      <c r="Z53" s="201">
        <v>57</v>
      </c>
      <c r="AA53" s="173">
        <v>70</v>
      </c>
      <c r="AB53" s="202">
        <f t="shared" ref="AB53:AB66" si="43">AA53-Z53</f>
        <v>13</v>
      </c>
      <c r="AC53" s="202">
        <f t="shared" ref="AC53:AC66" si="44">(E53+H53+K53+N53+Q53+T53+W53+Z53)/8</f>
        <v>49.59375</v>
      </c>
      <c r="AD53" s="201">
        <f t="shared" ref="AD53:AD66" si="45">(F53+I53+L53+O53+R53+U53+X53+AA53)/8</f>
        <v>52.484999999999999</v>
      </c>
      <c r="AE53" s="205">
        <f t="shared" ref="AE53:AE66" si="46">AD53-AC53</f>
        <v>2.8912499999999994</v>
      </c>
      <c r="AF53" s="206">
        <v>5</v>
      </c>
    </row>
    <row r="54" spans="1:32" ht="18.75">
      <c r="A54" s="181">
        <v>4</v>
      </c>
      <c r="B54" s="199">
        <v>73</v>
      </c>
      <c r="C54" s="207" t="s">
        <v>93</v>
      </c>
      <c r="D54" s="172">
        <v>8</v>
      </c>
      <c r="E54" s="173">
        <v>41.8</v>
      </c>
      <c r="F54" s="173">
        <v>48.5</v>
      </c>
      <c r="G54" s="173">
        <f t="shared" si="36"/>
        <v>6.7000000000000028</v>
      </c>
      <c r="H54" s="173">
        <v>41.2</v>
      </c>
      <c r="I54" s="173">
        <v>46.75</v>
      </c>
      <c r="J54" s="202">
        <f t="shared" si="37"/>
        <v>5.5499999999999972</v>
      </c>
      <c r="K54" s="173">
        <v>30.25</v>
      </c>
      <c r="L54" s="173">
        <v>38.75</v>
      </c>
      <c r="M54" s="202">
        <f t="shared" si="38"/>
        <v>8.5</v>
      </c>
      <c r="N54" s="214">
        <v>48</v>
      </c>
      <c r="O54" s="173">
        <v>60.63</v>
      </c>
      <c r="P54" s="202">
        <f t="shared" si="39"/>
        <v>12.630000000000003</v>
      </c>
      <c r="Q54" s="173">
        <v>41</v>
      </c>
      <c r="R54" s="173">
        <v>40.75</v>
      </c>
      <c r="S54" s="202">
        <f t="shared" si="40"/>
        <v>-0.25</v>
      </c>
      <c r="T54" s="203">
        <v>74.400000000000006</v>
      </c>
      <c r="U54" s="173">
        <v>53</v>
      </c>
      <c r="V54" s="202">
        <f t="shared" si="41"/>
        <v>-21.400000000000006</v>
      </c>
      <c r="W54" s="173">
        <v>48</v>
      </c>
      <c r="X54" s="173">
        <v>51.88</v>
      </c>
      <c r="Y54" s="202">
        <f t="shared" si="42"/>
        <v>3.8800000000000026</v>
      </c>
      <c r="Z54" s="173">
        <v>55.2</v>
      </c>
      <c r="AA54" s="173">
        <v>66.5</v>
      </c>
      <c r="AB54" s="202">
        <f t="shared" si="43"/>
        <v>11.299999999999997</v>
      </c>
      <c r="AC54" s="202">
        <f t="shared" si="44"/>
        <v>47.481249999999996</v>
      </c>
      <c r="AD54" s="201">
        <f t="shared" si="45"/>
        <v>50.844999999999999</v>
      </c>
      <c r="AE54" s="205">
        <f t="shared" si="46"/>
        <v>3.3637500000000031</v>
      </c>
      <c r="AF54" s="206">
        <v>6</v>
      </c>
    </row>
    <row r="55" spans="1:32" ht="18.75">
      <c r="A55" s="181">
        <v>4</v>
      </c>
      <c r="B55" s="199">
        <v>30</v>
      </c>
      <c r="C55" s="207" t="s">
        <v>47</v>
      </c>
      <c r="D55" s="172">
        <v>22</v>
      </c>
      <c r="E55" s="173">
        <v>43</v>
      </c>
      <c r="F55" s="173">
        <v>48.82</v>
      </c>
      <c r="G55" s="173">
        <f t="shared" si="36"/>
        <v>5.82</v>
      </c>
      <c r="H55" s="173">
        <v>37.67</v>
      </c>
      <c r="I55" s="173">
        <v>51.82</v>
      </c>
      <c r="J55" s="202">
        <f t="shared" si="37"/>
        <v>14.149999999999999</v>
      </c>
      <c r="K55" s="173">
        <v>31.08</v>
      </c>
      <c r="L55" s="173">
        <v>41.82</v>
      </c>
      <c r="M55" s="202">
        <f t="shared" si="38"/>
        <v>10.740000000000002</v>
      </c>
      <c r="N55" s="214">
        <v>43.33</v>
      </c>
      <c r="O55" s="173">
        <v>41.36</v>
      </c>
      <c r="P55" s="202">
        <f t="shared" si="39"/>
        <v>-1.9699999999999989</v>
      </c>
      <c r="Q55" s="173">
        <v>43.98</v>
      </c>
      <c r="R55" s="173">
        <v>51.43</v>
      </c>
      <c r="S55" s="202">
        <f t="shared" si="40"/>
        <v>7.4500000000000028</v>
      </c>
      <c r="T55" s="203">
        <v>58.8</v>
      </c>
      <c r="U55" s="173">
        <v>54.36</v>
      </c>
      <c r="V55" s="202">
        <f t="shared" si="41"/>
        <v>-4.4399999999999977</v>
      </c>
      <c r="W55" s="173">
        <v>47</v>
      </c>
      <c r="X55" s="173">
        <v>52.73</v>
      </c>
      <c r="Y55" s="202">
        <f t="shared" si="42"/>
        <v>5.7299999999999969</v>
      </c>
      <c r="Z55" s="173">
        <v>46.8</v>
      </c>
      <c r="AA55" s="173">
        <v>57.82</v>
      </c>
      <c r="AB55" s="202">
        <f t="shared" si="43"/>
        <v>11.020000000000003</v>
      </c>
      <c r="AC55" s="202">
        <f t="shared" si="44"/>
        <v>43.957499999999996</v>
      </c>
      <c r="AD55" s="201">
        <f t="shared" si="45"/>
        <v>50.02</v>
      </c>
      <c r="AE55" s="205">
        <f t="shared" si="46"/>
        <v>6.0625000000000071</v>
      </c>
      <c r="AF55" s="206">
        <v>6</v>
      </c>
    </row>
    <row r="56" spans="1:32" ht="18.75">
      <c r="A56" s="181">
        <v>4</v>
      </c>
      <c r="B56" s="199">
        <v>34</v>
      </c>
      <c r="C56" s="207" t="s">
        <v>52</v>
      </c>
      <c r="D56" s="172">
        <v>4</v>
      </c>
      <c r="E56" s="173">
        <v>38.799999999999997</v>
      </c>
      <c r="F56" s="173">
        <v>51</v>
      </c>
      <c r="G56" s="173">
        <f t="shared" si="36"/>
        <v>12.200000000000003</v>
      </c>
      <c r="H56" s="173">
        <v>32.799999999999997</v>
      </c>
      <c r="I56" s="173">
        <v>53</v>
      </c>
      <c r="J56" s="202">
        <f t="shared" si="37"/>
        <v>20.200000000000003</v>
      </c>
      <c r="K56" s="173">
        <v>38</v>
      </c>
      <c r="L56" s="173">
        <v>34.380000000000003</v>
      </c>
      <c r="M56" s="202">
        <f t="shared" si="38"/>
        <v>-3.6199999999999974</v>
      </c>
      <c r="N56" s="214">
        <v>38</v>
      </c>
      <c r="O56" s="173">
        <v>43.75</v>
      </c>
      <c r="P56" s="202">
        <f t="shared" si="39"/>
        <v>5.75</v>
      </c>
      <c r="Q56" s="173">
        <v>36.799999999999997</v>
      </c>
      <c r="R56" s="173">
        <v>56</v>
      </c>
      <c r="S56" s="202">
        <f t="shared" si="40"/>
        <v>19.200000000000003</v>
      </c>
      <c r="T56" s="203">
        <v>63.2</v>
      </c>
      <c r="U56" s="173">
        <v>52</v>
      </c>
      <c r="V56" s="202">
        <f t="shared" si="41"/>
        <v>-11.200000000000003</v>
      </c>
      <c r="W56" s="173">
        <v>40</v>
      </c>
      <c r="X56" s="173">
        <v>42.5</v>
      </c>
      <c r="Y56" s="202">
        <f t="shared" si="42"/>
        <v>2.5</v>
      </c>
      <c r="Z56" s="173">
        <v>47.2</v>
      </c>
      <c r="AA56" s="173">
        <v>65</v>
      </c>
      <c r="AB56" s="202">
        <f t="shared" si="43"/>
        <v>17.799999999999997</v>
      </c>
      <c r="AC56" s="202">
        <f t="shared" si="44"/>
        <v>41.849999999999994</v>
      </c>
      <c r="AD56" s="201">
        <f t="shared" si="45"/>
        <v>49.703749999999999</v>
      </c>
      <c r="AE56" s="205">
        <f t="shared" si="46"/>
        <v>7.8537500000000051</v>
      </c>
      <c r="AF56" s="206">
        <v>6</v>
      </c>
    </row>
    <row r="57" spans="1:32" ht="18.75">
      <c r="A57" s="181">
        <v>4</v>
      </c>
      <c r="B57" s="207">
        <v>84</v>
      </c>
      <c r="C57" s="207" t="s">
        <v>105</v>
      </c>
      <c r="D57" s="172">
        <v>4</v>
      </c>
      <c r="E57" s="173">
        <v>35.83</v>
      </c>
      <c r="F57" s="173">
        <v>55</v>
      </c>
      <c r="G57" s="173">
        <f t="shared" si="36"/>
        <v>19.170000000000002</v>
      </c>
      <c r="H57" s="173">
        <v>37.17</v>
      </c>
      <c r="I57" s="173">
        <v>56</v>
      </c>
      <c r="J57" s="202">
        <f t="shared" si="37"/>
        <v>18.829999999999998</v>
      </c>
      <c r="K57" s="173">
        <v>27.29</v>
      </c>
      <c r="L57" s="173">
        <v>28.13</v>
      </c>
      <c r="M57" s="202">
        <f t="shared" si="38"/>
        <v>0.83999999999999986</v>
      </c>
      <c r="N57" s="214">
        <v>27.08</v>
      </c>
      <c r="O57" s="173">
        <v>40</v>
      </c>
      <c r="P57" s="202">
        <f t="shared" si="39"/>
        <v>12.920000000000002</v>
      </c>
      <c r="Q57" s="173">
        <v>31</v>
      </c>
      <c r="R57" s="173">
        <v>48.63</v>
      </c>
      <c r="S57" s="202">
        <f t="shared" si="40"/>
        <v>17.630000000000003</v>
      </c>
      <c r="T57" s="203">
        <v>55</v>
      </c>
      <c r="U57" s="173">
        <v>59</v>
      </c>
      <c r="V57" s="202">
        <f t="shared" si="41"/>
        <v>4</v>
      </c>
      <c r="W57" s="173">
        <v>40</v>
      </c>
      <c r="X57" s="173">
        <v>50</v>
      </c>
      <c r="Y57" s="202">
        <f t="shared" si="42"/>
        <v>10</v>
      </c>
      <c r="Z57" s="173">
        <v>37.33</v>
      </c>
      <c r="AA57" s="173">
        <v>60</v>
      </c>
      <c r="AB57" s="202">
        <f t="shared" si="43"/>
        <v>22.67</v>
      </c>
      <c r="AC57" s="202">
        <f t="shared" si="44"/>
        <v>36.337499999999999</v>
      </c>
      <c r="AD57" s="201">
        <f t="shared" si="45"/>
        <v>49.594999999999999</v>
      </c>
      <c r="AE57" s="205">
        <f t="shared" si="46"/>
        <v>13.2575</v>
      </c>
      <c r="AF57" s="206">
        <v>8</v>
      </c>
    </row>
    <row r="58" spans="1:32" ht="18.75">
      <c r="A58" s="181">
        <v>4</v>
      </c>
      <c r="B58" s="199">
        <v>31</v>
      </c>
      <c r="C58" s="207" t="s">
        <v>48</v>
      </c>
      <c r="D58" s="172">
        <v>6</v>
      </c>
      <c r="E58" s="173">
        <v>47.85</v>
      </c>
      <c r="F58" s="173">
        <v>47.67</v>
      </c>
      <c r="G58" s="173">
        <f t="shared" si="36"/>
        <v>-0.17999999999999972</v>
      </c>
      <c r="H58" s="173">
        <v>33.229999999999997</v>
      </c>
      <c r="I58" s="173">
        <v>43.33</v>
      </c>
      <c r="J58" s="202">
        <f t="shared" si="37"/>
        <v>10.100000000000001</v>
      </c>
      <c r="K58" s="173">
        <v>32.31</v>
      </c>
      <c r="L58" s="173">
        <v>37.08</v>
      </c>
      <c r="M58" s="202">
        <f t="shared" si="38"/>
        <v>4.769999999999996</v>
      </c>
      <c r="N58" s="214">
        <v>48.46</v>
      </c>
      <c r="O58" s="173">
        <v>41.67</v>
      </c>
      <c r="P58" s="202">
        <f t="shared" si="39"/>
        <v>-6.7899999999999991</v>
      </c>
      <c r="Q58" s="173">
        <v>36.04</v>
      </c>
      <c r="R58" s="173">
        <v>45.42</v>
      </c>
      <c r="S58" s="202">
        <f t="shared" si="40"/>
        <v>9.3800000000000026</v>
      </c>
      <c r="T58" s="203">
        <v>62.15</v>
      </c>
      <c r="U58" s="173">
        <v>48.67</v>
      </c>
      <c r="V58" s="202">
        <f t="shared" si="41"/>
        <v>-13.479999999999997</v>
      </c>
      <c r="W58" s="173">
        <v>48.08</v>
      </c>
      <c r="X58" s="173">
        <v>44.17</v>
      </c>
      <c r="Y58" s="202">
        <f t="shared" si="42"/>
        <v>-3.9099999999999966</v>
      </c>
      <c r="Z58" s="173">
        <v>53.23</v>
      </c>
      <c r="AA58" s="173">
        <v>50.67</v>
      </c>
      <c r="AB58" s="202">
        <f t="shared" si="43"/>
        <v>-2.5599999999999952</v>
      </c>
      <c r="AC58" s="202">
        <f t="shared" si="44"/>
        <v>45.168749999999996</v>
      </c>
      <c r="AD58" s="201">
        <f t="shared" si="45"/>
        <v>44.835000000000008</v>
      </c>
      <c r="AE58" s="205">
        <f t="shared" si="46"/>
        <v>-0.33374999999998778</v>
      </c>
      <c r="AF58" s="206">
        <v>3</v>
      </c>
    </row>
    <row r="59" spans="1:32" ht="18.75">
      <c r="A59" s="181">
        <v>4</v>
      </c>
      <c r="B59" s="199">
        <v>59</v>
      </c>
      <c r="C59" s="207" t="s">
        <v>79</v>
      </c>
      <c r="D59" s="172">
        <v>4</v>
      </c>
      <c r="E59" s="173">
        <v>45.5</v>
      </c>
      <c r="F59" s="173">
        <v>45.5</v>
      </c>
      <c r="G59" s="173">
        <f t="shared" si="36"/>
        <v>0</v>
      </c>
      <c r="H59" s="173">
        <v>38</v>
      </c>
      <c r="I59" s="173">
        <v>46</v>
      </c>
      <c r="J59" s="202">
        <f t="shared" si="37"/>
        <v>8</v>
      </c>
      <c r="K59" s="173">
        <v>27.5</v>
      </c>
      <c r="L59" s="173">
        <v>24.38</v>
      </c>
      <c r="M59" s="202">
        <f t="shared" si="38"/>
        <v>-3.120000000000001</v>
      </c>
      <c r="N59" s="214">
        <v>51.25</v>
      </c>
      <c r="O59" s="173">
        <v>41.25</v>
      </c>
      <c r="P59" s="202">
        <f t="shared" si="39"/>
        <v>-10</v>
      </c>
      <c r="Q59" s="173">
        <v>43.13</v>
      </c>
      <c r="R59" s="173">
        <v>42.25</v>
      </c>
      <c r="S59" s="202">
        <f t="shared" si="40"/>
        <v>-0.88000000000000256</v>
      </c>
      <c r="T59" s="203">
        <v>62</v>
      </c>
      <c r="U59" s="173">
        <v>47</v>
      </c>
      <c r="V59" s="202">
        <f t="shared" si="41"/>
        <v>-15</v>
      </c>
      <c r="W59" s="173">
        <v>48.75</v>
      </c>
      <c r="X59" s="173">
        <v>36.25</v>
      </c>
      <c r="Y59" s="202">
        <f t="shared" si="42"/>
        <v>-12.5</v>
      </c>
      <c r="Z59" s="173">
        <v>47</v>
      </c>
      <c r="AA59" s="173">
        <v>71</v>
      </c>
      <c r="AB59" s="202">
        <f t="shared" si="43"/>
        <v>24</v>
      </c>
      <c r="AC59" s="202">
        <f t="shared" si="44"/>
        <v>45.391249999999999</v>
      </c>
      <c r="AD59" s="201">
        <f t="shared" si="45"/>
        <v>44.203749999999999</v>
      </c>
      <c r="AE59" s="205">
        <f t="shared" si="46"/>
        <v>-1.1875</v>
      </c>
      <c r="AF59" s="206">
        <v>3</v>
      </c>
    </row>
    <row r="60" spans="1:32" ht="18.75">
      <c r="A60" s="181">
        <v>4</v>
      </c>
      <c r="B60" s="199">
        <v>46</v>
      </c>
      <c r="C60" s="207" t="s">
        <v>65</v>
      </c>
      <c r="D60" s="172">
        <v>6</v>
      </c>
      <c r="E60" s="173">
        <v>44</v>
      </c>
      <c r="F60" s="173">
        <v>51</v>
      </c>
      <c r="G60" s="173">
        <f t="shared" si="36"/>
        <v>7</v>
      </c>
      <c r="H60" s="173">
        <v>31</v>
      </c>
      <c r="I60" s="173">
        <v>50.33</v>
      </c>
      <c r="J60" s="202">
        <f t="shared" si="37"/>
        <v>19.329999999999998</v>
      </c>
      <c r="K60" s="173">
        <v>20</v>
      </c>
      <c r="L60" s="173">
        <v>25.42</v>
      </c>
      <c r="M60" s="202">
        <f t="shared" si="38"/>
        <v>5.4200000000000017</v>
      </c>
      <c r="N60" s="214">
        <v>22.5</v>
      </c>
      <c r="O60" s="173">
        <v>32.5</v>
      </c>
      <c r="P60" s="202">
        <f t="shared" si="39"/>
        <v>10</v>
      </c>
      <c r="Q60" s="173">
        <v>37</v>
      </c>
      <c r="R60" s="173">
        <v>43.25</v>
      </c>
      <c r="S60" s="202">
        <f t="shared" si="40"/>
        <v>6.25</v>
      </c>
      <c r="T60" s="203">
        <v>60</v>
      </c>
      <c r="U60" s="173">
        <v>46.67</v>
      </c>
      <c r="V60" s="202">
        <f t="shared" si="41"/>
        <v>-13.329999999999998</v>
      </c>
      <c r="W60" s="173">
        <v>45</v>
      </c>
      <c r="X60" s="173">
        <v>45</v>
      </c>
      <c r="Y60" s="202">
        <f t="shared" si="42"/>
        <v>0</v>
      </c>
      <c r="Z60" s="173">
        <v>68</v>
      </c>
      <c r="AA60" s="173">
        <v>58.67</v>
      </c>
      <c r="AB60" s="202">
        <f t="shared" si="43"/>
        <v>-9.3299999999999983</v>
      </c>
      <c r="AC60" s="202">
        <f t="shared" si="44"/>
        <v>40.9375</v>
      </c>
      <c r="AD60" s="201">
        <f t="shared" si="45"/>
        <v>44.105000000000004</v>
      </c>
      <c r="AE60" s="205">
        <f t="shared" si="46"/>
        <v>3.167500000000004</v>
      </c>
      <c r="AF60" s="206">
        <v>6</v>
      </c>
    </row>
    <row r="61" spans="1:32" ht="18.75">
      <c r="A61" s="181">
        <v>4</v>
      </c>
      <c r="B61" s="199">
        <v>92</v>
      </c>
      <c r="C61" s="207" t="s">
        <v>113</v>
      </c>
      <c r="D61" s="172">
        <v>14</v>
      </c>
      <c r="E61" s="173">
        <v>50.2</v>
      </c>
      <c r="F61" s="173">
        <v>42.57</v>
      </c>
      <c r="G61" s="173">
        <f t="shared" si="36"/>
        <v>-7.6300000000000026</v>
      </c>
      <c r="H61" s="173">
        <v>42.4</v>
      </c>
      <c r="I61" s="173">
        <v>46</v>
      </c>
      <c r="J61" s="202">
        <f t="shared" si="37"/>
        <v>3.6000000000000014</v>
      </c>
      <c r="K61" s="173">
        <v>36.25</v>
      </c>
      <c r="L61" s="173">
        <v>29.64</v>
      </c>
      <c r="M61" s="202">
        <f t="shared" si="38"/>
        <v>-6.6099999999999994</v>
      </c>
      <c r="N61" s="214">
        <v>41</v>
      </c>
      <c r="O61" s="173">
        <v>37.14</v>
      </c>
      <c r="P61" s="202">
        <f t="shared" si="39"/>
        <v>-3.8599999999999994</v>
      </c>
      <c r="Q61" s="173">
        <v>44.8</v>
      </c>
      <c r="R61" s="173">
        <v>43</v>
      </c>
      <c r="S61" s="202">
        <f t="shared" si="40"/>
        <v>-1.7999999999999972</v>
      </c>
      <c r="T61" s="203">
        <v>69.2</v>
      </c>
      <c r="U61" s="173">
        <v>49.71</v>
      </c>
      <c r="V61" s="202">
        <f t="shared" si="41"/>
        <v>-19.490000000000002</v>
      </c>
      <c r="W61" s="173">
        <v>50</v>
      </c>
      <c r="X61" s="173">
        <v>45.71</v>
      </c>
      <c r="Y61" s="202">
        <f t="shared" si="42"/>
        <v>-4.2899999999999991</v>
      </c>
      <c r="Z61" s="173">
        <v>60</v>
      </c>
      <c r="AA61" s="173">
        <v>53.14</v>
      </c>
      <c r="AB61" s="202">
        <f t="shared" si="43"/>
        <v>-6.8599999999999994</v>
      </c>
      <c r="AC61" s="202">
        <f t="shared" si="44"/>
        <v>49.231249999999996</v>
      </c>
      <c r="AD61" s="201">
        <f t="shared" si="45"/>
        <v>43.363749999999996</v>
      </c>
      <c r="AE61" s="205">
        <f t="shared" si="46"/>
        <v>-5.8674999999999997</v>
      </c>
      <c r="AF61" s="206">
        <v>1</v>
      </c>
    </row>
    <row r="62" spans="1:32" ht="18.75">
      <c r="A62" s="181">
        <v>4</v>
      </c>
      <c r="B62" s="199">
        <v>96</v>
      </c>
      <c r="C62" s="207" t="s">
        <v>116</v>
      </c>
      <c r="D62" s="172">
        <v>13</v>
      </c>
      <c r="E62" s="173">
        <v>47.08</v>
      </c>
      <c r="F62" s="173">
        <v>44.304615384615389</v>
      </c>
      <c r="G62" s="173">
        <f t="shared" si="36"/>
        <v>-2.7753846153846098</v>
      </c>
      <c r="H62" s="173">
        <v>38.46</v>
      </c>
      <c r="I62" s="173">
        <v>46.153846153846153</v>
      </c>
      <c r="J62" s="202">
        <f t="shared" si="37"/>
        <v>7.6938461538461524</v>
      </c>
      <c r="K62" s="173">
        <v>37.5</v>
      </c>
      <c r="L62" s="173">
        <v>32.307692307692307</v>
      </c>
      <c r="M62" s="202">
        <f t="shared" si="38"/>
        <v>-5.1923076923076934</v>
      </c>
      <c r="N62" s="214">
        <v>46.15</v>
      </c>
      <c r="O62" s="173">
        <v>35</v>
      </c>
      <c r="P62" s="202">
        <f t="shared" si="39"/>
        <v>-11.149999999999999</v>
      </c>
      <c r="Q62" s="173">
        <v>43.81</v>
      </c>
      <c r="R62" s="173">
        <v>39.503076923076918</v>
      </c>
      <c r="S62" s="202">
        <f t="shared" si="40"/>
        <v>-4.3069230769230842</v>
      </c>
      <c r="T62" s="203">
        <v>68.31</v>
      </c>
      <c r="U62" s="173">
        <v>51.689230769230775</v>
      </c>
      <c r="V62" s="202">
        <f t="shared" si="41"/>
        <v>-16.620769230769227</v>
      </c>
      <c r="W62" s="173">
        <v>52.69</v>
      </c>
      <c r="X62" s="173">
        <v>39.612307692307695</v>
      </c>
      <c r="Y62" s="202">
        <f t="shared" si="42"/>
        <v>-13.077692307692303</v>
      </c>
      <c r="Z62" s="173">
        <v>57.23</v>
      </c>
      <c r="AA62" s="173">
        <v>52.92</v>
      </c>
      <c r="AB62" s="202">
        <f t="shared" si="43"/>
        <v>-4.3099999999999952</v>
      </c>
      <c r="AC62" s="202">
        <f t="shared" si="44"/>
        <v>48.903750000000002</v>
      </c>
      <c r="AD62" s="201">
        <f t="shared" si="45"/>
        <v>42.686346153846152</v>
      </c>
      <c r="AE62" s="205">
        <f t="shared" si="46"/>
        <v>-6.2174038461538501</v>
      </c>
      <c r="AF62" s="206">
        <v>1</v>
      </c>
    </row>
    <row r="63" spans="1:32" ht="18.75">
      <c r="A63" s="181">
        <v>4</v>
      </c>
      <c r="B63" s="199">
        <v>45</v>
      </c>
      <c r="C63" s="207" t="s">
        <v>64</v>
      </c>
      <c r="D63" s="172">
        <v>12</v>
      </c>
      <c r="E63" s="173">
        <v>43.9</v>
      </c>
      <c r="F63" s="173">
        <v>44.67</v>
      </c>
      <c r="G63" s="173">
        <f t="shared" si="36"/>
        <v>0.77000000000000313</v>
      </c>
      <c r="H63" s="173">
        <v>33.1</v>
      </c>
      <c r="I63" s="173">
        <v>48.17</v>
      </c>
      <c r="J63" s="202">
        <f t="shared" si="37"/>
        <v>15.07</v>
      </c>
      <c r="K63" s="173">
        <v>33.880000000000003</v>
      </c>
      <c r="L63" s="173">
        <v>32.29</v>
      </c>
      <c r="M63" s="202">
        <f t="shared" si="38"/>
        <v>-1.5900000000000034</v>
      </c>
      <c r="N63" s="214">
        <v>37.5</v>
      </c>
      <c r="O63" s="173">
        <v>30.83</v>
      </c>
      <c r="P63" s="202">
        <f t="shared" si="39"/>
        <v>-6.6700000000000017</v>
      </c>
      <c r="Q63" s="173">
        <v>36.53</v>
      </c>
      <c r="R63" s="173">
        <v>36.46</v>
      </c>
      <c r="S63" s="202">
        <f t="shared" si="40"/>
        <v>-7.0000000000000284E-2</v>
      </c>
      <c r="T63" s="203">
        <v>61.6</v>
      </c>
      <c r="U63" s="173">
        <v>47.67</v>
      </c>
      <c r="V63" s="202">
        <f t="shared" si="41"/>
        <v>-13.93</v>
      </c>
      <c r="W63" s="173">
        <v>42</v>
      </c>
      <c r="X63" s="173">
        <v>47.92</v>
      </c>
      <c r="Y63" s="202">
        <f t="shared" si="42"/>
        <v>5.9200000000000017</v>
      </c>
      <c r="Z63" s="173">
        <v>51.8</v>
      </c>
      <c r="AA63" s="173">
        <v>53.33</v>
      </c>
      <c r="AB63" s="202">
        <f t="shared" si="43"/>
        <v>1.5300000000000011</v>
      </c>
      <c r="AC63" s="202">
        <f t="shared" si="44"/>
        <v>42.53875</v>
      </c>
      <c r="AD63" s="201">
        <f t="shared" si="45"/>
        <v>42.667499999999997</v>
      </c>
      <c r="AE63" s="205">
        <f t="shared" si="46"/>
        <v>0.12874999999999659</v>
      </c>
      <c r="AF63" s="206">
        <v>4</v>
      </c>
    </row>
    <row r="64" spans="1:32" ht="18.75">
      <c r="A64" s="208">
        <v>4</v>
      </c>
      <c r="B64" s="207">
        <v>37</v>
      </c>
      <c r="C64" s="209" t="s">
        <v>55</v>
      </c>
      <c r="D64" s="208">
        <v>8</v>
      </c>
      <c r="E64" s="210">
        <v>38.75</v>
      </c>
      <c r="F64" s="173">
        <v>43.25</v>
      </c>
      <c r="G64" s="173">
        <f t="shared" si="36"/>
        <v>4.5</v>
      </c>
      <c r="H64" s="210">
        <v>31.75</v>
      </c>
      <c r="I64" s="173">
        <v>46.5</v>
      </c>
      <c r="J64" s="202">
        <f t="shared" si="37"/>
        <v>14.75</v>
      </c>
      <c r="K64" s="210">
        <v>26.88</v>
      </c>
      <c r="L64" s="173">
        <v>33.44</v>
      </c>
      <c r="M64" s="202">
        <f t="shared" si="38"/>
        <v>6.5599999999999987</v>
      </c>
      <c r="N64" s="216">
        <v>41.88</v>
      </c>
      <c r="O64" s="173">
        <v>28.75</v>
      </c>
      <c r="P64" s="202">
        <f t="shared" si="39"/>
        <v>-13.130000000000003</v>
      </c>
      <c r="Q64" s="210">
        <v>27.31</v>
      </c>
      <c r="R64" s="173">
        <v>39.630000000000003</v>
      </c>
      <c r="S64" s="202">
        <f t="shared" si="40"/>
        <v>12.320000000000004</v>
      </c>
      <c r="T64" s="211">
        <v>60</v>
      </c>
      <c r="U64" s="173">
        <v>49.5</v>
      </c>
      <c r="V64" s="202">
        <f t="shared" si="41"/>
        <v>-10.5</v>
      </c>
      <c r="W64" s="210">
        <v>49.38</v>
      </c>
      <c r="X64" s="173">
        <v>39.380000000000003</v>
      </c>
      <c r="Y64" s="202">
        <f t="shared" si="42"/>
        <v>-10</v>
      </c>
      <c r="Z64" s="210">
        <v>50.5</v>
      </c>
      <c r="AA64" s="173">
        <v>43.5</v>
      </c>
      <c r="AB64" s="202">
        <f t="shared" si="43"/>
        <v>-7</v>
      </c>
      <c r="AC64" s="202">
        <f t="shared" si="44"/>
        <v>40.806249999999999</v>
      </c>
      <c r="AD64" s="201">
        <f t="shared" si="45"/>
        <v>40.493749999999999</v>
      </c>
      <c r="AE64" s="205">
        <f t="shared" si="46"/>
        <v>-0.3125</v>
      </c>
      <c r="AF64" s="206">
        <v>4</v>
      </c>
    </row>
    <row r="65" spans="1:32" ht="18.75">
      <c r="A65" s="181">
        <v>4</v>
      </c>
      <c r="B65" s="199">
        <v>39</v>
      </c>
      <c r="C65" s="207" t="s">
        <v>57</v>
      </c>
      <c r="D65" s="172">
        <v>5</v>
      </c>
      <c r="E65" s="173">
        <v>35.56</v>
      </c>
      <c r="F65" s="173">
        <v>37.6</v>
      </c>
      <c r="G65" s="173">
        <f t="shared" si="36"/>
        <v>2.0399999999999991</v>
      </c>
      <c r="H65" s="173">
        <v>32</v>
      </c>
      <c r="I65" s="173">
        <v>44</v>
      </c>
      <c r="J65" s="202">
        <f t="shared" si="37"/>
        <v>12</v>
      </c>
      <c r="K65" s="173">
        <v>31.39</v>
      </c>
      <c r="L65" s="173">
        <v>25</v>
      </c>
      <c r="M65" s="202">
        <f t="shared" si="38"/>
        <v>-6.3900000000000006</v>
      </c>
      <c r="N65" s="214">
        <v>30.56</v>
      </c>
      <c r="O65" s="173">
        <v>38</v>
      </c>
      <c r="P65" s="202">
        <f t="shared" si="39"/>
        <v>7.4400000000000013</v>
      </c>
      <c r="Q65" s="173">
        <v>25.5</v>
      </c>
      <c r="R65" s="173">
        <v>39</v>
      </c>
      <c r="S65" s="202">
        <f t="shared" si="40"/>
        <v>13.5</v>
      </c>
      <c r="T65" s="203">
        <v>55.11</v>
      </c>
      <c r="U65" s="173">
        <v>48.8</v>
      </c>
      <c r="V65" s="202">
        <f t="shared" si="41"/>
        <v>-6.3100000000000023</v>
      </c>
      <c r="W65" s="173">
        <v>37.78</v>
      </c>
      <c r="X65" s="173">
        <v>30</v>
      </c>
      <c r="Y65" s="202">
        <f t="shared" si="42"/>
        <v>-7.7800000000000011</v>
      </c>
      <c r="Z65" s="173">
        <v>49.78</v>
      </c>
      <c r="AA65" s="173">
        <v>53.6</v>
      </c>
      <c r="AB65" s="202">
        <f t="shared" si="43"/>
        <v>3.8200000000000003</v>
      </c>
      <c r="AC65" s="202">
        <f t="shared" si="44"/>
        <v>37.21</v>
      </c>
      <c r="AD65" s="201">
        <f t="shared" si="45"/>
        <v>39.5</v>
      </c>
      <c r="AE65" s="205">
        <f t="shared" si="46"/>
        <v>2.2899999999999991</v>
      </c>
      <c r="AF65" s="206">
        <v>5</v>
      </c>
    </row>
    <row r="66" spans="1:32" ht="18.75">
      <c r="A66" s="181">
        <v>4</v>
      </c>
      <c r="B66" s="199">
        <v>40</v>
      </c>
      <c r="C66" s="207" t="s">
        <v>58</v>
      </c>
      <c r="D66" s="172">
        <v>3</v>
      </c>
      <c r="E66" s="173">
        <v>40.799999999999997</v>
      </c>
      <c r="F66" s="173">
        <v>34.67</v>
      </c>
      <c r="G66" s="173">
        <f t="shared" si="36"/>
        <v>-6.1299999999999955</v>
      </c>
      <c r="H66" s="173">
        <v>29.6</v>
      </c>
      <c r="I66" s="173">
        <v>28.67</v>
      </c>
      <c r="J66" s="202">
        <f t="shared" si="37"/>
        <v>-0.92999999999999972</v>
      </c>
      <c r="K66" s="173">
        <v>33</v>
      </c>
      <c r="L66" s="173">
        <v>21.67</v>
      </c>
      <c r="M66" s="202">
        <f t="shared" si="38"/>
        <v>-11.329999999999998</v>
      </c>
      <c r="N66" s="214">
        <v>33</v>
      </c>
      <c r="O66" s="173">
        <v>35</v>
      </c>
      <c r="P66" s="202">
        <f t="shared" si="39"/>
        <v>2</v>
      </c>
      <c r="Q66" s="173">
        <v>36.1</v>
      </c>
      <c r="R66" s="173">
        <v>30.67</v>
      </c>
      <c r="S66" s="202">
        <f t="shared" si="40"/>
        <v>-5.43</v>
      </c>
      <c r="T66" s="203">
        <v>57.6</v>
      </c>
      <c r="U66" s="173">
        <v>46.67</v>
      </c>
      <c r="V66" s="202">
        <f t="shared" si="41"/>
        <v>-10.93</v>
      </c>
      <c r="W66" s="173">
        <v>36</v>
      </c>
      <c r="X66" s="173">
        <v>41.67</v>
      </c>
      <c r="Y66" s="202">
        <f t="shared" si="42"/>
        <v>5.6700000000000017</v>
      </c>
      <c r="Z66" s="173">
        <v>49.6</v>
      </c>
      <c r="AA66" s="173">
        <v>52</v>
      </c>
      <c r="AB66" s="202">
        <f t="shared" si="43"/>
        <v>2.3999999999999986</v>
      </c>
      <c r="AC66" s="202">
        <f t="shared" si="44"/>
        <v>39.462500000000006</v>
      </c>
      <c r="AD66" s="201">
        <f t="shared" si="45"/>
        <v>36.377500000000005</v>
      </c>
      <c r="AE66" s="205">
        <f t="shared" si="46"/>
        <v>-3.0850000000000009</v>
      </c>
      <c r="AF66" s="206">
        <v>3</v>
      </c>
    </row>
    <row r="67" spans="1:32" ht="18.75">
      <c r="A67" s="181"/>
      <c r="B67" s="199"/>
      <c r="C67" s="265" t="s">
        <v>190</v>
      </c>
      <c r="D67" s="172">
        <f>SUM(D53:D66)</f>
        <v>113</v>
      </c>
      <c r="E67" s="173">
        <f>AVERAGE(E53:E66)</f>
        <v>42.933571428571426</v>
      </c>
      <c r="F67" s="173">
        <f t="shared" ref="F67:AE67" si="47">AVERAGE(F53:F66)</f>
        <v>45.93247252747252</v>
      </c>
      <c r="G67" s="173">
        <f t="shared" si="47"/>
        <v>2.9989010989011002</v>
      </c>
      <c r="H67" s="173">
        <f t="shared" si="47"/>
        <v>35.42</v>
      </c>
      <c r="I67" s="173">
        <f t="shared" si="47"/>
        <v>47.265989010989003</v>
      </c>
      <c r="J67" s="173">
        <f t="shared" si="47"/>
        <v>11.84598901098901</v>
      </c>
      <c r="K67" s="173">
        <f t="shared" si="47"/>
        <v>30.916428571428572</v>
      </c>
      <c r="L67" s="173">
        <f t="shared" si="47"/>
        <v>31.468406593406595</v>
      </c>
      <c r="M67" s="173">
        <f t="shared" si="47"/>
        <v>0.55197802197802182</v>
      </c>
      <c r="N67" s="173">
        <f t="shared" si="47"/>
        <v>40.309642857142855</v>
      </c>
      <c r="O67" s="173">
        <f t="shared" si="47"/>
        <v>39.348571428571425</v>
      </c>
      <c r="P67" s="173">
        <f t="shared" si="47"/>
        <v>-0.96107142857142824</v>
      </c>
      <c r="Q67" s="173">
        <f t="shared" si="47"/>
        <v>37.946428571428569</v>
      </c>
      <c r="R67" s="173">
        <f t="shared" si="47"/>
        <v>43.669505494505493</v>
      </c>
      <c r="S67" s="173">
        <f t="shared" si="47"/>
        <v>5.7230769230769232</v>
      </c>
      <c r="T67" s="173">
        <f t="shared" si="47"/>
        <v>62.562142857142859</v>
      </c>
      <c r="U67" s="173">
        <f t="shared" si="47"/>
        <v>50.767087912087902</v>
      </c>
      <c r="V67" s="173">
        <f t="shared" si="47"/>
        <v>-11.795054945054945</v>
      </c>
      <c r="W67" s="173">
        <f t="shared" si="47"/>
        <v>45.646785714285713</v>
      </c>
      <c r="X67" s="173">
        <f t="shared" si="47"/>
        <v>44.326593406593403</v>
      </c>
      <c r="Y67" s="173">
        <f t="shared" si="47"/>
        <v>-1.320192307692307</v>
      </c>
      <c r="Z67" s="173">
        <f t="shared" si="47"/>
        <v>52.190714285714286</v>
      </c>
      <c r="AA67" s="173">
        <f t="shared" si="47"/>
        <v>57.725000000000009</v>
      </c>
      <c r="AB67" s="173">
        <f t="shared" si="47"/>
        <v>5.5342857142857138</v>
      </c>
      <c r="AC67" s="173">
        <f t="shared" si="47"/>
        <v>43.490714285714283</v>
      </c>
      <c r="AD67" s="173">
        <f t="shared" si="47"/>
        <v>45.062953296703299</v>
      </c>
      <c r="AE67" s="173">
        <f t="shared" si="47"/>
        <v>1.5722390109890125</v>
      </c>
      <c r="AF67" s="206">
        <v>5</v>
      </c>
    </row>
    <row r="68" spans="1:32" ht="18.75">
      <c r="A68" s="181"/>
      <c r="B68" s="199"/>
      <c r="C68" s="265" t="s">
        <v>181</v>
      </c>
      <c r="D68" s="172"/>
      <c r="E68" s="173"/>
      <c r="F68" s="173"/>
      <c r="G68" s="173"/>
      <c r="H68" s="173"/>
      <c r="I68" s="173"/>
      <c r="J68" s="202"/>
      <c r="K68" s="173"/>
      <c r="L68" s="173"/>
      <c r="M68" s="202"/>
      <c r="N68" s="214"/>
      <c r="O68" s="173"/>
      <c r="P68" s="202"/>
      <c r="Q68" s="173"/>
      <c r="R68" s="173"/>
      <c r="S68" s="202"/>
      <c r="T68" s="203"/>
      <c r="U68" s="173"/>
      <c r="V68" s="202"/>
      <c r="W68" s="173"/>
      <c r="X68" s="173"/>
      <c r="Y68" s="202"/>
      <c r="Z68" s="173"/>
      <c r="AA68" s="173"/>
      <c r="AB68" s="202"/>
      <c r="AC68" s="202"/>
      <c r="AD68" s="201"/>
      <c r="AE68" s="205"/>
      <c r="AF68" s="206"/>
    </row>
    <row r="69" spans="1:32" ht="18.75">
      <c r="A69" s="181">
        <v>5</v>
      </c>
      <c r="B69" s="199">
        <v>87</v>
      </c>
      <c r="C69" s="207" t="s">
        <v>108</v>
      </c>
      <c r="D69" s="172">
        <v>17</v>
      </c>
      <c r="E69" s="173">
        <v>60.17</v>
      </c>
      <c r="F69" s="173">
        <v>54.35</v>
      </c>
      <c r="G69" s="173">
        <f t="shared" ref="G69:G88" si="48">F69-E69</f>
        <v>-5.82</v>
      </c>
      <c r="H69" s="173">
        <v>51.5</v>
      </c>
      <c r="I69" s="173">
        <v>63.18</v>
      </c>
      <c r="J69" s="202">
        <f t="shared" ref="J69:J88" si="49">I69-H69</f>
        <v>11.68</v>
      </c>
      <c r="K69" s="173">
        <v>46.46</v>
      </c>
      <c r="L69" s="173">
        <v>50.88</v>
      </c>
      <c r="M69" s="202">
        <f t="shared" ref="M69:M88" si="50">L69-K69</f>
        <v>4.4200000000000017</v>
      </c>
      <c r="N69" s="214">
        <v>55.42</v>
      </c>
      <c r="O69" s="173">
        <v>54.41</v>
      </c>
      <c r="P69" s="202">
        <f t="shared" ref="P69:P88" si="51">O69-N69</f>
        <v>-1.0100000000000051</v>
      </c>
      <c r="Q69" s="173">
        <v>49.33</v>
      </c>
      <c r="R69" s="173">
        <v>48.29</v>
      </c>
      <c r="S69" s="202">
        <f t="shared" ref="S69:S88" si="52">R69-Q69</f>
        <v>-1.0399999999999991</v>
      </c>
      <c r="T69" s="203">
        <v>78</v>
      </c>
      <c r="U69" s="173">
        <v>63.76</v>
      </c>
      <c r="V69" s="202">
        <f t="shared" ref="V69:V88" si="53">U69-T69</f>
        <v>-14.240000000000002</v>
      </c>
      <c r="W69" s="173">
        <v>65.42</v>
      </c>
      <c r="X69" s="173">
        <v>54.71</v>
      </c>
      <c r="Y69" s="202">
        <f t="shared" ref="Y69:Y88" si="54">X69-W69</f>
        <v>-10.71</v>
      </c>
      <c r="Z69" s="173">
        <v>72.33</v>
      </c>
      <c r="AA69" s="173">
        <v>65.180000000000007</v>
      </c>
      <c r="AB69" s="202">
        <f t="shared" ref="AB69:AB88" si="55">AA69-Z69</f>
        <v>-7.1499999999999915</v>
      </c>
      <c r="AC69" s="202">
        <f t="shared" ref="AC69:AC88" si="56">(E69+H69+K69+N69+Q69+T69+W69+Z69)/8</f>
        <v>59.828749999999999</v>
      </c>
      <c r="AD69" s="201">
        <f t="shared" ref="AD69:AD88" si="57">(F69+I69+L69+O69+R69+U69+X69+AA69)/8</f>
        <v>56.844999999999999</v>
      </c>
      <c r="AE69" s="205">
        <f t="shared" ref="AE69:AE88" si="58">AD69-AC69</f>
        <v>-2.9837500000000006</v>
      </c>
      <c r="AF69" s="206">
        <v>2</v>
      </c>
    </row>
    <row r="70" spans="1:32" ht="18.75">
      <c r="A70" s="181">
        <v>5</v>
      </c>
      <c r="B70" s="199">
        <v>41</v>
      </c>
      <c r="C70" s="207" t="s">
        <v>60</v>
      </c>
      <c r="D70" s="172">
        <v>10</v>
      </c>
      <c r="E70" s="173">
        <v>54.33</v>
      </c>
      <c r="F70" s="173">
        <v>49.4</v>
      </c>
      <c r="G70" s="173">
        <f t="shared" si="48"/>
        <v>-4.93</v>
      </c>
      <c r="H70" s="173">
        <v>40</v>
      </c>
      <c r="I70" s="173">
        <v>63</v>
      </c>
      <c r="J70" s="202">
        <f t="shared" si="49"/>
        <v>23</v>
      </c>
      <c r="K70" s="173">
        <v>34.17</v>
      </c>
      <c r="L70" s="173">
        <v>42.25</v>
      </c>
      <c r="M70" s="202">
        <f t="shared" si="50"/>
        <v>8.0799999999999983</v>
      </c>
      <c r="N70" s="214">
        <v>63.33</v>
      </c>
      <c r="O70" s="173">
        <v>59.5</v>
      </c>
      <c r="P70" s="202">
        <f t="shared" si="51"/>
        <v>-3.8299999999999983</v>
      </c>
      <c r="Q70" s="173">
        <v>46.83</v>
      </c>
      <c r="R70" s="173">
        <v>51.95</v>
      </c>
      <c r="S70" s="202">
        <f t="shared" si="52"/>
        <v>5.1200000000000045</v>
      </c>
      <c r="T70" s="203">
        <v>70</v>
      </c>
      <c r="U70" s="173">
        <v>61.6</v>
      </c>
      <c r="V70" s="202">
        <f t="shared" si="53"/>
        <v>-8.3999999999999986</v>
      </c>
      <c r="W70" s="173">
        <v>48.33</v>
      </c>
      <c r="X70" s="173">
        <v>49.5</v>
      </c>
      <c r="Y70" s="202">
        <f t="shared" si="54"/>
        <v>1.1700000000000017</v>
      </c>
      <c r="Z70" s="173">
        <v>58</v>
      </c>
      <c r="AA70" s="173">
        <v>66</v>
      </c>
      <c r="AB70" s="202">
        <f t="shared" si="55"/>
        <v>8</v>
      </c>
      <c r="AC70" s="202">
        <f t="shared" si="56"/>
        <v>51.873749999999994</v>
      </c>
      <c r="AD70" s="201">
        <f t="shared" si="57"/>
        <v>55.400000000000006</v>
      </c>
      <c r="AE70" s="205">
        <f t="shared" si="58"/>
        <v>3.5262500000000117</v>
      </c>
      <c r="AF70" s="206">
        <v>5</v>
      </c>
    </row>
    <row r="71" spans="1:32" ht="18.75">
      <c r="A71" s="181">
        <v>5</v>
      </c>
      <c r="B71" s="199">
        <v>75</v>
      </c>
      <c r="C71" s="207" t="s">
        <v>95</v>
      </c>
      <c r="D71" s="172">
        <v>9</v>
      </c>
      <c r="E71" s="173">
        <v>49.67</v>
      </c>
      <c r="F71" s="173">
        <v>52.67</v>
      </c>
      <c r="G71" s="173">
        <f t="shared" si="48"/>
        <v>3</v>
      </c>
      <c r="H71" s="173">
        <v>45.17</v>
      </c>
      <c r="I71" s="173">
        <v>63.78</v>
      </c>
      <c r="J71" s="202">
        <f t="shared" si="49"/>
        <v>18.61</v>
      </c>
      <c r="K71" s="173">
        <v>35.83</v>
      </c>
      <c r="L71" s="173">
        <v>40.83</v>
      </c>
      <c r="M71" s="202">
        <f t="shared" si="50"/>
        <v>5</v>
      </c>
      <c r="N71" s="214">
        <v>50.42</v>
      </c>
      <c r="O71" s="173">
        <v>40</v>
      </c>
      <c r="P71" s="202">
        <f t="shared" si="51"/>
        <v>-10.420000000000002</v>
      </c>
      <c r="Q71" s="173">
        <v>40.83</v>
      </c>
      <c r="R71" s="173">
        <v>54.44</v>
      </c>
      <c r="S71" s="202">
        <f t="shared" si="52"/>
        <v>13.61</v>
      </c>
      <c r="T71" s="203">
        <v>64.33</v>
      </c>
      <c r="U71" s="173">
        <v>62.22</v>
      </c>
      <c r="V71" s="202">
        <f t="shared" si="53"/>
        <v>-2.1099999999999994</v>
      </c>
      <c r="W71" s="173">
        <v>51.67</v>
      </c>
      <c r="X71" s="173">
        <v>56.11</v>
      </c>
      <c r="Y71" s="202">
        <f t="shared" si="54"/>
        <v>4.4399999999999977</v>
      </c>
      <c r="Z71" s="173">
        <v>58.67</v>
      </c>
      <c r="AA71" s="173">
        <v>71.56</v>
      </c>
      <c r="AB71" s="202">
        <f t="shared" si="55"/>
        <v>12.89</v>
      </c>
      <c r="AC71" s="202">
        <f t="shared" si="56"/>
        <v>49.573750000000004</v>
      </c>
      <c r="AD71" s="201">
        <f t="shared" si="57"/>
        <v>55.201250000000002</v>
      </c>
      <c r="AE71" s="205">
        <f t="shared" si="58"/>
        <v>5.6274999999999977</v>
      </c>
      <c r="AF71" s="206">
        <v>6</v>
      </c>
    </row>
    <row r="72" spans="1:32" ht="18.75">
      <c r="A72" s="181">
        <v>5</v>
      </c>
      <c r="B72" s="199">
        <v>42</v>
      </c>
      <c r="C72" s="207" t="s">
        <v>61</v>
      </c>
      <c r="D72" s="172">
        <v>11</v>
      </c>
      <c r="E72" s="173">
        <v>52.67</v>
      </c>
      <c r="F72" s="173">
        <v>50.18</v>
      </c>
      <c r="G72" s="173">
        <f t="shared" si="48"/>
        <v>-2.490000000000002</v>
      </c>
      <c r="H72" s="173">
        <v>39.11</v>
      </c>
      <c r="I72" s="173">
        <v>61.27</v>
      </c>
      <c r="J72" s="202">
        <f t="shared" si="49"/>
        <v>22.160000000000004</v>
      </c>
      <c r="K72" s="173">
        <v>34.72</v>
      </c>
      <c r="L72" s="173">
        <v>46.14</v>
      </c>
      <c r="M72" s="202">
        <f t="shared" si="50"/>
        <v>11.420000000000002</v>
      </c>
      <c r="N72" s="214">
        <v>42.78</v>
      </c>
      <c r="O72" s="173">
        <v>39.549999999999997</v>
      </c>
      <c r="P72" s="202">
        <f t="shared" si="51"/>
        <v>-3.230000000000004</v>
      </c>
      <c r="Q72" s="173">
        <v>44.67</v>
      </c>
      <c r="R72" s="173">
        <v>47.73</v>
      </c>
      <c r="S72" s="202">
        <f t="shared" si="52"/>
        <v>3.0599999999999952</v>
      </c>
      <c r="T72" s="203">
        <v>68.44</v>
      </c>
      <c r="U72" s="173">
        <v>60.73</v>
      </c>
      <c r="V72" s="202">
        <f t="shared" si="53"/>
        <v>-7.7100000000000009</v>
      </c>
      <c r="W72" s="173">
        <v>52.22</v>
      </c>
      <c r="X72" s="173">
        <v>56.36</v>
      </c>
      <c r="Y72" s="202">
        <f t="shared" si="54"/>
        <v>4.1400000000000006</v>
      </c>
      <c r="Z72" s="173">
        <v>60.89</v>
      </c>
      <c r="AA72" s="173">
        <v>63.64</v>
      </c>
      <c r="AB72" s="202">
        <f t="shared" si="55"/>
        <v>2.75</v>
      </c>
      <c r="AC72" s="202">
        <f t="shared" si="56"/>
        <v>49.4375</v>
      </c>
      <c r="AD72" s="201">
        <f t="shared" si="57"/>
        <v>53.199999999999996</v>
      </c>
      <c r="AE72" s="205">
        <f t="shared" si="58"/>
        <v>3.7624999999999957</v>
      </c>
      <c r="AF72" s="206">
        <v>5</v>
      </c>
    </row>
    <row r="73" spans="1:32" ht="18.75">
      <c r="A73" s="181">
        <v>5</v>
      </c>
      <c r="B73" s="207">
        <v>4</v>
      </c>
      <c r="C73" s="207" t="s">
        <v>18</v>
      </c>
      <c r="D73" s="172">
        <v>13</v>
      </c>
      <c r="E73" s="173">
        <v>49.67</v>
      </c>
      <c r="F73" s="173">
        <v>49.38</v>
      </c>
      <c r="G73" s="173">
        <f t="shared" si="48"/>
        <v>-0.28999999999999915</v>
      </c>
      <c r="H73" s="173">
        <v>43</v>
      </c>
      <c r="I73" s="173">
        <v>60.62</v>
      </c>
      <c r="J73" s="202">
        <f t="shared" si="49"/>
        <v>17.619999999999997</v>
      </c>
      <c r="K73" s="173">
        <v>36.46</v>
      </c>
      <c r="L73" s="173">
        <v>41.35</v>
      </c>
      <c r="M73" s="202">
        <f t="shared" si="50"/>
        <v>4.8900000000000006</v>
      </c>
      <c r="N73" s="214">
        <v>42.92</v>
      </c>
      <c r="O73" s="173">
        <v>46.54</v>
      </c>
      <c r="P73" s="202">
        <f t="shared" si="51"/>
        <v>3.6199999999999974</v>
      </c>
      <c r="Q73" s="173">
        <v>36.630000000000003</v>
      </c>
      <c r="R73" s="173">
        <v>48.31</v>
      </c>
      <c r="S73" s="202">
        <f t="shared" si="52"/>
        <v>11.68</v>
      </c>
      <c r="T73" s="203">
        <v>67.33</v>
      </c>
      <c r="U73" s="173">
        <v>59.38</v>
      </c>
      <c r="V73" s="202">
        <f t="shared" si="53"/>
        <v>-7.9499999999999957</v>
      </c>
      <c r="W73" s="173">
        <v>52.08</v>
      </c>
      <c r="X73" s="173">
        <v>57.31</v>
      </c>
      <c r="Y73" s="202">
        <f t="shared" si="54"/>
        <v>5.230000000000004</v>
      </c>
      <c r="Z73" s="173">
        <v>61</v>
      </c>
      <c r="AA73" s="173">
        <v>60</v>
      </c>
      <c r="AB73" s="202">
        <f t="shared" si="55"/>
        <v>-1</v>
      </c>
      <c r="AC73" s="202">
        <f t="shared" si="56"/>
        <v>48.636249999999997</v>
      </c>
      <c r="AD73" s="201">
        <f t="shared" si="57"/>
        <v>52.861249999999998</v>
      </c>
      <c r="AE73" s="205">
        <f t="shared" si="58"/>
        <v>4.2250000000000014</v>
      </c>
      <c r="AF73" s="206">
        <v>5</v>
      </c>
    </row>
    <row r="74" spans="1:32" ht="18.75">
      <c r="A74" s="181">
        <v>5</v>
      </c>
      <c r="B74" s="199">
        <v>44</v>
      </c>
      <c r="C74" s="207" t="s">
        <v>63</v>
      </c>
      <c r="D74" s="172">
        <v>10</v>
      </c>
      <c r="E74" s="173">
        <v>54</v>
      </c>
      <c r="F74" s="173">
        <v>49.2</v>
      </c>
      <c r="G74" s="173">
        <f t="shared" si="48"/>
        <v>-4.7999999999999972</v>
      </c>
      <c r="H74" s="173">
        <v>40.5</v>
      </c>
      <c r="I74" s="173">
        <v>58</v>
      </c>
      <c r="J74" s="202">
        <f t="shared" si="49"/>
        <v>17.5</v>
      </c>
      <c r="K74" s="173">
        <v>34.69</v>
      </c>
      <c r="L74" s="173">
        <v>44.25</v>
      </c>
      <c r="M74" s="202">
        <f t="shared" si="50"/>
        <v>9.5600000000000023</v>
      </c>
      <c r="N74" s="214">
        <v>43.75</v>
      </c>
      <c r="O74" s="173">
        <v>47.5</v>
      </c>
      <c r="P74" s="202">
        <f t="shared" si="51"/>
        <v>3.75</v>
      </c>
      <c r="Q74" s="173">
        <v>49.13</v>
      </c>
      <c r="R74" s="173">
        <v>44.35</v>
      </c>
      <c r="S74" s="202">
        <f t="shared" si="52"/>
        <v>-4.7800000000000011</v>
      </c>
      <c r="T74" s="203">
        <v>80.5</v>
      </c>
      <c r="U74" s="173">
        <v>61.2</v>
      </c>
      <c r="V74" s="202">
        <f t="shared" si="53"/>
        <v>-19.299999999999997</v>
      </c>
      <c r="W74" s="173">
        <v>53.13</v>
      </c>
      <c r="X74" s="173">
        <v>50</v>
      </c>
      <c r="Y74" s="202">
        <f t="shared" si="54"/>
        <v>-3.1300000000000026</v>
      </c>
      <c r="Z74" s="173">
        <v>60.5</v>
      </c>
      <c r="AA74" s="173">
        <v>63.6</v>
      </c>
      <c r="AB74" s="202">
        <f t="shared" si="55"/>
        <v>3.1000000000000014</v>
      </c>
      <c r="AC74" s="202">
        <f t="shared" si="56"/>
        <v>52.024999999999999</v>
      </c>
      <c r="AD74" s="201">
        <f t="shared" si="57"/>
        <v>52.262500000000003</v>
      </c>
      <c r="AE74" s="205">
        <f t="shared" si="58"/>
        <v>0.23750000000000426</v>
      </c>
      <c r="AF74" s="206">
        <v>4</v>
      </c>
    </row>
    <row r="75" spans="1:32" ht="18.75">
      <c r="A75" s="181">
        <v>5</v>
      </c>
      <c r="B75" s="199">
        <v>53</v>
      </c>
      <c r="C75" s="207" t="s">
        <v>72</v>
      </c>
      <c r="D75" s="172">
        <v>10</v>
      </c>
      <c r="E75" s="173">
        <v>57.56</v>
      </c>
      <c r="F75" s="173">
        <v>51.8</v>
      </c>
      <c r="G75" s="173">
        <f t="shared" si="48"/>
        <v>-5.7600000000000051</v>
      </c>
      <c r="H75" s="173">
        <v>49.11</v>
      </c>
      <c r="I75" s="173">
        <v>60.6</v>
      </c>
      <c r="J75" s="202">
        <f t="shared" si="49"/>
        <v>11.490000000000002</v>
      </c>
      <c r="K75" s="173">
        <v>49.44</v>
      </c>
      <c r="L75" s="173">
        <v>40</v>
      </c>
      <c r="M75" s="202">
        <f t="shared" si="50"/>
        <v>-9.4399999999999977</v>
      </c>
      <c r="N75" s="214">
        <v>63.89</v>
      </c>
      <c r="O75" s="173">
        <v>42.5</v>
      </c>
      <c r="P75" s="202">
        <f t="shared" si="51"/>
        <v>-21.39</v>
      </c>
      <c r="Q75" s="173">
        <v>57.22</v>
      </c>
      <c r="R75" s="173">
        <v>51.1</v>
      </c>
      <c r="S75" s="202">
        <f t="shared" si="52"/>
        <v>-6.1199999999999974</v>
      </c>
      <c r="T75" s="203">
        <v>69.78</v>
      </c>
      <c r="U75" s="173">
        <v>57.2</v>
      </c>
      <c r="V75" s="202">
        <f t="shared" si="53"/>
        <v>-12.579999999999998</v>
      </c>
      <c r="W75" s="173">
        <v>62.78</v>
      </c>
      <c r="X75" s="173">
        <v>55.5</v>
      </c>
      <c r="Y75" s="202">
        <f t="shared" si="54"/>
        <v>-7.2800000000000011</v>
      </c>
      <c r="Z75" s="173">
        <v>67.11</v>
      </c>
      <c r="AA75" s="173">
        <v>59.2</v>
      </c>
      <c r="AB75" s="202">
        <f t="shared" si="55"/>
        <v>-7.9099999999999966</v>
      </c>
      <c r="AC75" s="202">
        <f t="shared" si="56"/>
        <v>59.611249999999998</v>
      </c>
      <c r="AD75" s="201">
        <f t="shared" si="57"/>
        <v>52.237499999999997</v>
      </c>
      <c r="AE75" s="205">
        <f t="shared" si="58"/>
        <v>-7.3737500000000011</v>
      </c>
      <c r="AF75" s="206">
        <v>1</v>
      </c>
    </row>
    <row r="76" spans="1:32" ht="18.75">
      <c r="A76" s="181">
        <v>5</v>
      </c>
      <c r="B76" s="199">
        <v>18</v>
      </c>
      <c r="C76" s="207" t="s">
        <v>31</v>
      </c>
      <c r="D76" s="172">
        <v>15</v>
      </c>
      <c r="E76" s="173">
        <v>52.45</v>
      </c>
      <c r="F76" s="173">
        <v>52.4</v>
      </c>
      <c r="G76" s="173">
        <f t="shared" si="48"/>
        <v>-5.0000000000004263E-2</v>
      </c>
      <c r="H76" s="173">
        <v>39.729999999999997</v>
      </c>
      <c r="I76" s="173">
        <v>55.73</v>
      </c>
      <c r="J76" s="202">
        <f t="shared" si="49"/>
        <v>16</v>
      </c>
      <c r="K76" s="173">
        <v>33.409999999999997</v>
      </c>
      <c r="L76" s="173">
        <v>33.33</v>
      </c>
      <c r="M76" s="202">
        <f t="shared" si="50"/>
        <v>-7.9999999999998295E-2</v>
      </c>
      <c r="N76" s="214">
        <v>62.95</v>
      </c>
      <c r="O76" s="173">
        <v>56.33</v>
      </c>
      <c r="P76" s="202">
        <f t="shared" si="51"/>
        <v>-6.6200000000000045</v>
      </c>
      <c r="Q76" s="173">
        <v>36.700000000000003</v>
      </c>
      <c r="R76" s="173">
        <v>47.57</v>
      </c>
      <c r="S76" s="202">
        <f t="shared" si="52"/>
        <v>10.869999999999997</v>
      </c>
      <c r="T76" s="203">
        <v>67.64</v>
      </c>
      <c r="U76" s="173">
        <v>55.73</v>
      </c>
      <c r="V76" s="202">
        <f t="shared" si="53"/>
        <v>-11.910000000000004</v>
      </c>
      <c r="W76" s="173">
        <v>46.36</v>
      </c>
      <c r="X76" s="173">
        <v>52</v>
      </c>
      <c r="Y76" s="202">
        <f t="shared" si="54"/>
        <v>5.6400000000000006</v>
      </c>
      <c r="Z76" s="173">
        <v>57.27</v>
      </c>
      <c r="AA76" s="173">
        <v>63.47</v>
      </c>
      <c r="AB76" s="202">
        <f t="shared" si="55"/>
        <v>6.1999999999999957</v>
      </c>
      <c r="AC76" s="202">
        <f t="shared" si="56"/>
        <v>49.563749999999999</v>
      </c>
      <c r="AD76" s="201">
        <f t="shared" si="57"/>
        <v>52.069999999999993</v>
      </c>
      <c r="AE76" s="205">
        <f t="shared" si="58"/>
        <v>2.5062499999999943</v>
      </c>
      <c r="AF76" s="206">
        <v>4</v>
      </c>
    </row>
    <row r="77" spans="1:32" ht="18.75">
      <c r="A77" s="181">
        <v>5</v>
      </c>
      <c r="B77" s="199">
        <v>3</v>
      </c>
      <c r="C77" s="207" t="s">
        <v>17</v>
      </c>
      <c r="D77" s="172">
        <v>12</v>
      </c>
      <c r="E77" s="173">
        <v>53.23</v>
      </c>
      <c r="F77" s="173">
        <v>50.83</v>
      </c>
      <c r="G77" s="173">
        <f t="shared" si="48"/>
        <v>-2.3999999999999986</v>
      </c>
      <c r="H77" s="173">
        <v>40</v>
      </c>
      <c r="I77" s="173">
        <v>56.67</v>
      </c>
      <c r="J77" s="202">
        <f t="shared" si="49"/>
        <v>16.670000000000002</v>
      </c>
      <c r="K77" s="173">
        <v>29.62</v>
      </c>
      <c r="L77" s="173">
        <v>31.25</v>
      </c>
      <c r="M77" s="202">
        <f t="shared" si="50"/>
        <v>1.629999999999999</v>
      </c>
      <c r="N77" s="214">
        <v>40.380000000000003</v>
      </c>
      <c r="O77" s="173">
        <v>53.33</v>
      </c>
      <c r="P77" s="202">
        <f t="shared" si="51"/>
        <v>12.949999999999996</v>
      </c>
      <c r="Q77" s="173">
        <v>37.96</v>
      </c>
      <c r="R77" s="173">
        <v>41.92</v>
      </c>
      <c r="S77" s="202">
        <f t="shared" si="52"/>
        <v>3.9600000000000009</v>
      </c>
      <c r="T77" s="203">
        <v>73.540000000000006</v>
      </c>
      <c r="U77" s="173">
        <v>58</v>
      </c>
      <c r="V77" s="202">
        <f t="shared" si="53"/>
        <v>-15.540000000000006</v>
      </c>
      <c r="W77" s="173">
        <v>55</v>
      </c>
      <c r="X77" s="173">
        <v>53.75</v>
      </c>
      <c r="Y77" s="202">
        <f t="shared" si="54"/>
        <v>-1.25</v>
      </c>
      <c r="Z77" s="173">
        <v>60</v>
      </c>
      <c r="AA77" s="173">
        <v>65.33</v>
      </c>
      <c r="AB77" s="202">
        <f t="shared" si="55"/>
        <v>5.3299999999999983</v>
      </c>
      <c r="AC77" s="202">
        <f t="shared" si="56"/>
        <v>48.716250000000002</v>
      </c>
      <c r="AD77" s="201">
        <f t="shared" si="57"/>
        <v>51.384999999999998</v>
      </c>
      <c r="AE77" s="205">
        <f t="shared" si="58"/>
        <v>2.6687499999999957</v>
      </c>
      <c r="AF77" s="206">
        <v>5</v>
      </c>
    </row>
    <row r="78" spans="1:32" ht="18.75">
      <c r="A78" s="181">
        <v>5</v>
      </c>
      <c r="B78" s="199">
        <v>33</v>
      </c>
      <c r="C78" s="207" t="s">
        <v>51</v>
      </c>
      <c r="D78" s="172">
        <v>8</v>
      </c>
      <c r="E78" s="173">
        <v>55.78</v>
      </c>
      <c r="F78" s="173">
        <v>49.75</v>
      </c>
      <c r="G78" s="173">
        <f t="shared" si="48"/>
        <v>-6.0300000000000011</v>
      </c>
      <c r="H78" s="173">
        <v>38</v>
      </c>
      <c r="I78" s="173">
        <v>58</v>
      </c>
      <c r="J78" s="202">
        <f t="shared" si="49"/>
        <v>20</v>
      </c>
      <c r="K78" s="173">
        <v>28.61</v>
      </c>
      <c r="L78" s="173">
        <v>40.94</v>
      </c>
      <c r="M78" s="202">
        <f t="shared" si="50"/>
        <v>12.329999999999998</v>
      </c>
      <c r="N78" s="214">
        <v>41.11</v>
      </c>
      <c r="O78" s="173">
        <v>35.630000000000003</v>
      </c>
      <c r="P78" s="202">
        <f t="shared" si="51"/>
        <v>-5.4799999999999969</v>
      </c>
      <c r="Q78" s="173">
        <v>38.39</v>
      </c>
      <c r="R78" s="173">
        <v>46.38</v>
      </c>
      <c r="S78" s="202">
        <f t="shared" si="52"/>
        <v>7.990000000000002</v>
      </c>
      <c r="T78" s="203">
        <v>64.89</v>
      </c>
      <c r="U78" s="173">
        <v>56.5</v>
      </c>
      <c r="V78" s="202">
        <f t="shared" si="53"/>
        <v>-8.39</v>
      </c>
      <c r="W78" s="173">
        <v>45</v>
      </c>
      <c r="X78" s="173">
        <v>52.5</v>
      </c>
      <c r="Y78" s="202">
        <f t="shared" si="54"/>
        <v>7.5</v>
      </c>
      <c r="Z78" s="173">
        <v>59.56</v>
      </c>
      <c r="AA78" s="173">
        <v>65.5</v>
      </c>
      <c r="AB78" s="202">
        <f t="shared" si="55"/>
        <v>5.9399999999999977</v>
      </c>
      <c r="AC78" s="202">
        <f t="shared" si="56"/>
        <v>46.417499999999997</v>
      </c>
      <c r="AD78" s="201">
        <f t="shared" si="57"/>
        <v>50.65</v>
      </c>
      <c r="AE78" s="205">
        <f t="shared" si="58"/>
        <v>4.2325000000000017</v>
      </c>
      <c r="AF78" s="206">
        <v>5</v>
      </c>
    </row>
    <row r="79" spans="1:32" ht="18.75">
      <c r="A79" s="181">
        <v>5</v>
      </c>
      <c r="B79" s="199">
        <v>67</v>
      </c>
      <c r="C79" s="207" t="s">
        <v>87</v>
      </c>
      <c r="D79" s="172">
        <v>16</v>
      </c>
      <c r="E79" s="173">
        <v>49.25</v>
      </c>
      <c r="F79" s="173">
        <v>48.75</v>
      </c>
      <c r="G79" s="173">
        <f t="shared" si="48"/>
        <v>-0.5</v>
      </c>
      <c r="H79" s="173">
        <v>44.13</v>
      </c>
      <c r="I79" s="173">
        <v>56.5</v>
      </c>
      <c r="J79" s="202">
        <f t="shared" si="49"/>
        <v>12.369999999999997</v>
      </c>
      <c r="K79" s="173">
        <v>33.130000000000003</v>
      </c>
      <c r="L79" s="173">
        <v>37.19</v>
      </c>
      <c r="M79" s="202">
        <f t="shared" si="50"/>
        <v>4.0599999999999952</v>
      </c>
      <c r="N79" s="214">
        <v>59.38</v>
      </c>
      <c r="O79" s="173">
        <v>44.69</v>
      </c>
      <c r="P79" s="202">
        <f t="shared" si="51"/>
        <v>-14.690000000000005</v>
      </c>
      <c r="Q79" s="173">
        <v>40.94</v>
      </c>
      <c r="R79" s="173">
        <v>46.47</v>
      </c>
      <c r="S79" s="202">
        <f t="shared" si="52"/>
        <v>5.5300000000000011</v>
      </c>
      <c r="T79" s="203">
        <v>71.25</v>
      </c>
      <c r="U79" s="173">
        <v>58.25</v>
      </c>
      <c r="V79" s="202">
        <f t="shared" si="53"/>
        <v>-13</v>
      </c>
      <c r="W79" s="173">
        <v>52.5</v>
      </c>
      <c r="X79" s="173">
        <v>51.88</v>
      </c>
      <c r="Y79" s="202">
        <f t="shared" si="54"/>
        <v>-0.61999999999999744</v>
      </c>
      <c r="Z79" s="173">
        <v>64.5</v>
      </c>
      <c r="AA79" s="173">
        <v>60.25</v>
      </c>
      <c r="AB79" s="202">
        <f t="shared" si="55"/>
        <v>-4.25</v>
      </c>
      <c r="AC79" s="202">
        <f t="shared" si="56"/>
        <v>51.884999999999998</v>
      </c>
      <c r="AD79" s="201">
        <f t="shared" si="57"/>
        <v>50.497500000000002</v>
      </c>
      <c r="AE79" s="205">
        <f t="shared" si="58"/>
        <v>-1.3874999999999957</v>
      </c>
      <c r="AF79" s="206">
        <v>3</v>
      </c>
    </row>
    <row r="80" spans="1:32" ht="18.75">
      <c r="A80" s="181">
        <v>5</v>
      </c>
      <c r="B80" s="207">
        <v>91</v>
      </c>
      <c r="C80" s="207" t="s">
        <v>112</v>
      </c>
      <c r="D80" s="172">
        <v>19</v>
      </c>
      <c r="E80" s="173">
        <v>43.73</v>
      </c>
      <c r="F80" s="173">
        <v>48.84</v>
      </c>
      <c r="G80" s="173">
        <f t="shared" si="48"/>
        <v>5.1100000000000065</v>
      </c>
      <c r="H80" s="173">
        <v>37.869999999999997</v>
      </c>
      <c r="I80" s="173">
        <v>53.37</v>
      </c>
      <c r="J80" s="202">
        <f t="shared" si="49"/>
        <v>15.5</v>
      </c>
      <c r="K80" s="173">
        <v>30.33</v>
      </c>
      <c r="L80" s="173">
        <v>45.26</v>
      </c>
      <c r="M80" s="202">
        <f t="shared" si="50"/>
        <v>14.93</v>
      </c>
      <c r="N80" s="214">
        <v>40</v>
      </c>
      <c r="O80" s="173">
        <v>49.74</v>
      </c>
      <c r="P80" s="202">
        <f t="shared" si="51"/>
        <v>9.740000000000002</v>
      </c>
      <c r="Q80" s="173">
        <v>31</v>
      </c>
      <c r="R80" s="173">
        <v>45.16</v>
      </c>
      <c r="S80" s="202">
        <f t="shared" si="52"/>
        <v>14.159999999999997</v>
      </c>
      <c r="T80" s="203">
        <v>62.13</v>
      </c>
      <c r="U80" s="173">
        <v>54.11</v>
      </c>
      <c r="V80" s="202">
        <f t="shared" si="53"/>
        <v>-8.0200000000000031</v>
      </c>
      <c r="W80" s="173">
        <v>49.33</v>
      </c>
      <c r="X80" s="173">
        <v>48.42</v>
      </c>
      <c r="Y80" s="202">
        <f t="shared" si="54"/>
        <v>-0.90999999999999659</v>
      </c>
      <c r="Z80" s="173">
        <v>52.27</v>
      </c>
      <c r="AA80" s="173">
        <v>57.68</v>
      </c>
      <c r="AB80" s="202">
        <f t="shared" si="55"/>
        <v>5.4099999999999966</v>
      </c>
      <c r="AC80" s="202">
        <f t="shared" si="56"/>
        <v>43.332499999999996</v>
      </c>
      <c r="AD80" s="201">
        <f t="shared" si="57"/>
        <v>50.322500000000005</v>
      </c>
      <c r="AE80" s="205">
        <f t="shared" si="58"/>
        <v>6.9900000000000091</v>
      </c>
      <c r="AF80" s="206">
        <v>6</v>
      </c>
    </row>
    <row r="81" spans="1:32" ht="18.75">
      <c r="A81" s="181">
        <v>5</v>
      </c>
      <c r="B81" s="199">
        <v>83</v>
      </c>
      <c r="C81" s="207" t="s">
        <v>104</v>
      </c>
      <c r="D81" s="172">
        <v>7</v>
      </c>
      <c r="E81" s="173">
        <v>52.75</v>
      </c>
      <c r="F81" s="173">
        <v>45.43</v>
      </c>
      <c r="G81" s="173">
        <f t="shared" si="48"/>
        <v>-7.32</v>
      </c>
      <c r="H81" s="173">
        <v>43.5</v>
      </c>
      <c r="I81" s="173">
        <v>55.71</v>
      </c>
      <c r="J81" s="202">
        <f t="shared" si="49"/>
        <v>12.21</v>
      </c>
      <c r="K81" s="173">
        <v>28.44</v>
      </c>
      <c r="L81" s="173">
        <v>37.86</v>
      </c>
      <c r="M81" s="202">
        <f t="shared" si="50"/>
        <v>9.4199999999999982</v>
      </c>
      <c r="N81" s="214">
        <v>40.630000000000003</v>
      </c>
      <c r="O81" s="173">
        <v>42.14</v>
      </c>
      <c r="P81" s="202">
        <f t="shared" si="51"/>
        <v>1.509999999999998</v>
      </c>
      <c r="Q81" s="173">
        <v>34.130000000000003</v>
      </c>
      <c r="R81" s="173">
        <v>45.29</v>
      </c>
      <c r="S81" s="202">
        <f t="shared" si="52"/>
        <v>11.159999999999997</v>
      </c>
      <c r="T81" s="203">
        <v>70</v>
      </c>
      <c r="U81" s="173">
        <v>60.57</v>
      </c>
      <c r="V81" s="202">
        <f t="shared" si="53"/>
        <v>-9.43</v>
      </c>
      <c r="W81" s="173">
        <v>42.5</v>
      </c>
      <c r="X81" s="173">
        <v>48.57</v>
      </c>
      <c r="Y81" s="202">
        <f t="shared" si="54"/>
        <v>6.07</v>
      </c>
      <c r="Z81" s="173">
        <v>57.5</v>
      </c>
      <c r="AA81" s="173">
        <v>65.14</v>
      </c>
      <c r="AB81" s="202">
        <f t="shared" si="55"/>
        <v>7.6400000000000006</v>
      </c>
      <c r="AC81" s="202">
        <f t="shared" si="56"/>
        <v>46.181249999999999</v>
      </c>
      <c r="AD81" s="201">
        <f t="shared" si="57"/>
        <v>50.088749999999997</v>
      </c>
      <c r="AE81" s="205">
        <f t="shared" si="58"/>
        <v>3.9074999999999989</v>
      </c>
      <c r="AF81" s="206">
        <v>6</v>
      </c>
    </row>
    <row r="82" spans="1:32" ht="18.75">
      <c r="A82" s="181">
        <v>5</v>
      </c>
      <c r="B82" s="199">
        <v>55</v>
      </c>
      <c r="C82" s="207" t="s">
        <v>74</v>
      </c>
      <c r="D82" s="172">
        <v>15</v>
      </c>
      <c r="E82" s="173">
        <v>52.12</v>
      </c>
      <c r="F82" s="173">
        <v>46.53</v>
      </c>
      <c r="G82" s="173">
        <f t="shared" si="48"/>
        <v>-5.5899999999999963</v>
      </c>
      <c r="H82" s="173">
        <v>40</v>
      </c>
      <c r="I82" s="173">
        <v>50.93</v>
      </c>
      <c r="J82" s="202">
        <f t="shared" si="49"/>
        <v>10.93</v>
      </c>
      <c r="K82" s="173">
        <v>32.79</v>
      </c>
      <c r="L82" s="173">
        <v>30.83</v>
      </c>
      <c r="M82" s="202">
        <f t="shared" si="50"/>
        <v>-1.9600000000000009</v>
      </c>
      <c r="N82" s="214">
        <v>52.94</v>
      </c>
      <c r="O82" s="173">
        <v>42</v>
      </c>
      <c r="P82" s="202">
        <f t="shared" si="51"/>
        <v>-10.939999999999998</v>
      </c>
      <c r="Q82" s="173">
        <v>42.94</v>
      </c>
      <c r="R82" s="173">
        <v>46.3</v>
      </c>
      <c r="S82" s="202">
        <f t="shared" si="52"/>
        <v>3.3599999999999994</v>
      </c>
      <c r="T82" s="203">
        <v>68</v>
      </c>
      <c r="U82" s="173">
        <v>60.53</v>
      </c>
      <c r="V82" s="202">
        <f t="shared" si="53"/>
        <v>-7.4699999999999989</v>
      </c>
      <c r="W82" s="173">
        <v>55.29</v>
      </c>
      <c r="X82" s="173">
        <v>49</v>
      </c>
      <c r="Y82" s="202">
        <f t="shared" si="54"/>
        <v>-6.2899999999999991</v>
      </c>
      <c r="Z82" s="173">
        <v>55.76</v>
      </c>
      <c r="AA82" s="173">
        <v>60.27</v>
      </c>
      <c r="AB82" s="202">
        <f t="shared" si="55"/>
        <v>4.5100000000000051</v>
      </c>
      <c r="AC82" s="202">
        <f t="shared" si="56"/>
        <v>49.98</v>
      </c>
      <c r="AD82" s="201">
        <f t="shared" si="57"/>
        <v>48.298749999999998</v>
      </c>
      <c r="AE82" s="205">
        <f t="shared" si="58"/>
        <v>-1.6812499999999986</v>
      </c>
      <c r="AF82" s="206">
        <v>3</v>
      </c>
    </row>
    <row r="83" spans="1:32" ht="18.75">
      <c r="A83" s="181">
        <v>5</v>
      </c>
      <c r="B83" s="199">
        <v>54</v>
      </c>
      <c r="C83" s="207" t="s">
        <v>73</v>
      </c>
      <c r="D83" s="172">
        <v>5</v>
      </c>
      <c r="E83" s="173">
        <v>55.75</v>
      </c>
      <c r="F83" s="173">
        <v>42.4</v>
      </c>
      <c r="G83" s="173">
        <f t="shared" si="48"/>
        <v>-13.350000000000001</v>
      </c>
      <c r="H83" s="173">
        <v>50.25</v>
      </c>
      <c r="I83" s="173">
        <v>58.8</v>
      </c>
      <c r="J83" s="202">
        <f t="shared" si="49"/>
        <v>8.5499999999999972</v>
      </c>
      <c r="K83" s="173">
        <v>34.380000000000003</v>
      </c>
      <c r="L83" s="173">
        <v>35</v>
      </c>
      <c r="M83" s="202">
        <f t="shared" si="50"/>
        <v>0.61999999999999744</v>
      </c>
      <c r="N83" s="214">
        <v>71.88</v>
      </c>
      <c r="O83" s="173">
        <v>36</v>
      </c>
      <c r="P83" s="202">
        <f t="shared" si="51"/>
        <v>-35.879999999999995</v>
      </c>
      <c r="Q83" s="173">
        <v>50.75</v>
      </c>
      <c r="R83" s="173">
        <v>44.1</v>
      </c>
      <c r="S83" s="202">
        <f t="shared" si="52"/>
        <v>-6.6499999999999986</v>
      </c>
      <c r="T83" s="203">
        <v>72</v>
      </c>
      <c r="U83" s="173">
        <v>64</v>
      </c>
      <c r="V83" s="202">
        <f t="shared" si="53"/>
        <v>-8</v>
      </c>
      <c r="W83" s="173">
        <v>59.38</v>
      </c>
      <c r="X83" s="173">
        <v>49</v>
      </c>
      <c r="Y83" s="202">
        <f t="shared" si="54"/>
        <v>-10.380000000000003</v>
      </c>
      <c r="Z83" s="173">
        <v>68.5</v>
      </c>
      <c r="AA83" s="173">
        <v>56.8</v>
      </c>
      <c r="AB83" s="202">
        <f t="shared" si="55"/>
        <v>-11.700000000000003</v>
      </c>
      <c r="AC83" s="202">
        <f t="shared" si="56"/>
        <v>57.861249999999998</v>
      </c>
      <c r="AD83" s="201">
        <f t="shared" si="57"/>
        <v>48.262499999999996</v>
      </c>
      <c r="AE83" s="205">
        <f t="shared" si="58"/>
        <v>-9.5987500000000026</v>
      </c>
      <c r="AF83" s="206">
        <v>2</v>
      </c>
    </row>
    <row r="84" spans="1:32" ht="18.75">
      <c r="A84" s="181">
        <v>5</v>
      </c>
      <c r="B84" s="199">
        <v>17</v>
      </c>
      <c r="C84" s="207" t="s">
        <v>32</v>
      </c>
      <c r="D84" s="172">
        <v>4</v>
      </c>
      <c r="E84" s="173">
        <v>41.86</v>
      </c>
      <c r="F84" s="173">
        <v>45.5</v>
      </c>
      <c r="G84" s="173">
        <f t="shared" si="48"/>
        <v>3.6400000000000006</v>
      </c>
      <c r="H84" s="173">
        <v>35.14</v>
      </c>
      <c r="I84" s="173">
        <v>49</v>
      </c>
      <c r="J84" s="202">
        <f t="shared" si="49"/>
        <v>13.86</v>
      </c>
      <c r="K84" s="173">
        <v>29.11</v>
      </c>
      <c r="L84" s="173">
        <v>40.630000000000003</v>
      </c>
      <c r="M84" s="202">
        <f t="shared" si="50"/>
        <v>11.520000000000003</v>
      </c>
      <c r="N84" s="214">
        <v>40.71</v>
      </c>
      <c r="O84" s="173">
        <v>43.75</v>
      </c>
      <c r="P84" s="202">
        <f t="shared" si="51"/>
        <v>3.0399999999999991</v>
      </c>
      <c r="Q84" s="173">
        <v>32.14</v>
      </c>
      <c r="R84" s="173">
        <v>39.880000000000003</v>
      </c>
      <c r="S84" s="202">
        <f t="shared" si="52"/>
        <v>7.740000000000002</v>
      </c>
      <c r="T84" s="203">
        <v>63.14</v>
      </c>
      <c r="U84" s="173">
        <v>48</v>
      </c>
      <c r="V84" s="202">
        <f t="shared" si="53"/>
        <v>-15.14</v>
      </c>
      <c r="W84" s="173">
        <v>46.43</v>
      </c>
      <c r="X84" s="173">
        <v>56.25</v>
      </c>
      <c r="Y84" s="202">
        <f t="shared" si="54"/>
        <v>9.82</v>
      </c>
      <c r="Z84" s="173">
        <v>50</v>
      </c>
      <c r="AA84" s="173">
        <v>57</v>
      </c>
      <c r="AB84" s="202">
        <f t="shared" si="55"/>
        <v>7</v>
      </c>
      <c r="AC84" s="202">
        <f t="shared" si="56"/>
        <v>42.316249999999997</v>
      </c>
      <c r="AD84" s="201">
        <f t="shared" si="57"/>
        <v>47.501249999999999</v>
      </c>
      <c r="AE84" s="205">
        <f t="shared" si="58"/>
        <v>5.1850000000000023</v>
      </c>
      <c r="AF84" s="206">
        <v>7</v>
      </c>
    </row>
    <row r="85" spans="1:32" ht="18.75">
      <c r="A85" s="181">
        <v>5</v>
      </c>
      <c r="B85" s="199">
        <v>100</v>
      </c>
      <c r="C85" s="207" t="s">
        <v>120</v>
      </c>
      <c r="D85" s="172">
        <v>15</v>
      </c>
      <c r="E85" s="173">
        <v>50.53</v>
      </c>
      <c r="F85" s="173">
        <v>48.93</v>
      </c>
      <c r="G85" s="173">
        <f t="shared" si="48"/>
        <v>-1.6000000000000014</v>
      </c>
      <c r="H85" s="173">
        <v>42.53</v>
      </c>
      <c r="I85" s="173">
        <v>52.13</v>
      </c>
      <c r="J85" s="202">
        <f t="shared" si="49"/>
        <v>9.6000000000000014</v>
      </c>
      <c r="K85" s="173">
        <v>29.5</v>
      </c>
      <c r="L85" s="173">
        <v>31.5</v>
      </c>
      <c r="M85" s="202">
        <f t="shared" si="50"/>
        <v>2</v>
      </c>
      <c r="N85" s="214">
        <v>40</v>
      </c>
      <c r="O85" s="173">
        <v>38.33</v>
      </c>
      <c r="P85" s="202">
        <f t="shared" si="51"/>
        <v>-1.6700000000000017</v>
      </c>
      <c r="Q85" s="173">
        <v>34.799999999999997</v>
      </c>
      <c r="R85" s="173">
        <v>41.63</v>
      </c>
      <c r="S85" s="202">
        <f t="shared" si="52"/>
        <v>6.8300000000000054</v>
      </c>
      <c r="T85" s="203">
        <v>64.27</v>
      </c>
      <c r="U85" s="173">
        <v>55.47</v>
      </c>
      <c r="V85" s="202">
        <f t="shared" si="53"/>
        <v>-8.7999999999999972</v>
      </c>
      <c r="W85" s="173">
        <v>53</v>
      </c>
      <c r="X85" s="173">
        <v>45</v>
      </c>
      <c r="Y85" s="202">
        <f t="shared" si="54"/>
        <v>-8</v>
      </c>
      <c r="Z85" s="173">
        <v>61.6</v>
      </c>
      <c r="AA85" s="173">
        <v>62.4</v>
      </c>
      <c r="AB85" s="202">
        <f t="shared" si="55"/>
        <v>0.79999999999999716</v>
      </c>
      <c r="AC85" s="202">
        <f t="shared" si="56"/>
        <v>47.028750000000002</v>
      </c>
      <c r="AD85" s="201">
        <f t="shared" si="57"/>
        <v>46.923749999999998</v>
      </c>
      <c r="AE85" s="205">
        <f t="shared" si="58"/>
        <v>-0.10500000000000398</v>
      </c>
      <c r="AF85" s="206">
        <v>4</v>
      </c>
    </row>
    <row r="86" spans="1:32" ht="18.75">
      <c r="A86" s="181">
        <v>5</v>
      </c>
      <c r="B86" s="207">
        <v>43</v>
      </c>
      <c r="C86" s="207" t="s">
        <v>62</v>
      </c>
      <c r="D86" s="172">
        <v>12</v>
      </c>
      <c r="E86" s="173">
        <v>38.799999999999997</v>
      </c>
      <c r="F86" s="173">
        <v>46.5</v>
      </c>
      <c r="G86" s="173">
        <f t="shared" si="48"/>
        <v>7.7000000000000028</v>
      </c>
      <c r="H86" s="173">
        <v>30.8</v>
      </c>
      <c r="I86" s="173">
        <v>49</v>
      </c>
      <c r="J86" s="202">
        <f t="shared" si="49"/>
        <v>18.2</v>
      </c>
      <c r="K86" s="173">
        <v>29</v>
      </c>
      <c r="L86" s="173">
        <v>32.29</v>
      </c>
      <c r="M86" s="202">
        <f t="shared" si="50"/>
        <v>3.2899999999999991</v>
      </c>
      <c r="N86" s="214">
        <v>31</v>
      </c>
      <c r="O86" s="173">
        <v>32.5</v>
      </c>
      <c r="P86" s="202">
        <f t="shared" si="51"/>
        <v>1.5</v>
      </c>
      <c r="Q86" s="173">
        <v>31.1</v>
      </c>
      <c r="R86" s="173">
        <v>43.29</v>
      </c>
      <c r="S86" s="202">
        <f t="shared" si="52"/>
        <v>12.189999999999998</v>
      </c>
      <c r="T86" s="203">
        <v>49.6</v>
      </c>
      <c r="U86" s="173">
        <v>54.33</v>
      </c>
      <c r="V86" s="202">
        <f t="shared" si="53"/>
        <v>4.7299999999999969</v>
      </c>
      <c r="W86" s="173">
        <v>40</v>
      </c>
      <c r="X86" s="173">
        <v>49.17</v>
      </c>
      <c r="Y86" s="202">
        <f t="shared" si="54"/>
        <v>9.1700000000000017</v>
      </c>
      <c r="Z86" s="173">
        <v>41.6</v>
      </c>
      <c r="AA86" s="173">
        <v>56.33</v>
      </c>
      <c r="AB86" s="202">
        <f t="shared" si="55"/>
        <v>14.729999999999997</v>
      </c>
      <c r="AC86" s="202">
        <f t="shared" si="56"/>
        <v>36.487499999999997</v>
      </c>
      <c r="AD86" s="201">
        <f t="shared" si="57"/>
        <v>45.426249999999996</v>
      </c>
      <c r="AE86" s="205">
        <f t="shared" si="58"/>
        <v>8.9387499999999989</v>
      </c>
      <c r="AF86" s="206">
        <v>8</v>
      </c>
    </row>
    <row r="87" spans="1:32" ht="18.75">
      <c r="A87" s="181">
        <v>5</v>
      </c>
      <c r="B87" s="199">
        <v>71</v>
      </c>
      <c r="C87" s="207" t="s">
        <v>91</v>
      </c>
      <c r="D87" s="172">
        <v>2</v>
      </c>
      <c r="E87" s="173">
        <v>50.5</v>
      </c>
      <c r="F87" s="173">
        <v>46</v>
      </c>
      <c r="G87" s="173">
        <f t="shared" si="48"/>
        <v>-4.5</v>
      </c>
      <c r="H87" s="173">
        <v>33</v>
      </c>
      <c r="I87" s="173">
        <v>46</v>
      </c>
      <c r="J87" s="202">
        <f t="shared" si="49"/>
        <v>13</v>
      </c>
      <c r="K87" s="173">
        <v>26.88</v>
      </c>
      <c r="L87" s="173">
        <v>36.25</v>
      </c>
      <c r="M87" s="202">
        <f t="shared" si="50"/>
        <v>9.370000000000001</v>
      </c>
      <c r="N87" s="214">
        <v>35</v>
      </c>
      <c r="O87" s="173">
        <v>40</v>
      </c>
      <c r="P87" s="202">
        <f t="shared" si="51"/>
        <v>5</v>
      </c>
      <c r="Q87" s="173">
        <v>39</v>
      </c>
      <c r="R87" s="173">
        <v>34.5</v>
      </c>
      <c r="S87" s="202">
        <f t="shared" si="52"/>
        <v>-4.5</v>
      </c>
      <c r="T87" s="203">
        <v>71</v>
      </c>
      <c r="U87" s="173">
        <v>58</v>
      </c>
      <c r="V87" s="202">
        <f t="shared" si="53"/>
        <v>-13</v>
      </c>
      <c r="W87" s="173">
        <v>66.25</v>
      </c>
      <c r="X87" s="173">
        <v>42.5</v>
      </c>
      <c r="Y87" s="202">
        <f t="shared" si="54"/>
        <v>-23.75</v>
      </c>
      <c r="Z87" s="173">
        <v>59</v>
      </c>
      <c r="AA87" s="173">
        <v>56</v>
      </c>
      <c r="AB87" s="202">
        <f t="shared" si="55"/>
        <v>-3</v>
      </c>
      <c r="AC87" s="202">
        <f t="shared" si="56"/>
        <v>47.578749999999999</v>
      </c>
      <c r="AD87" s="201">
        <f t="shared" si="57"/>
        <v>44.90625</v>
      </c>
      <c r="AE87" s="205">
        <f t="shared" si="58"/>
        <v>-2.6724999999999994</v>
      </c>
      <c r="AF87" s="206">
        <v>3</v>
      </c>
    </row>
    <row r="88" spans="1:32" ht="18.75">
      <c r="A88" s="181">
        <v>5</v>
      </c>
      <c r="B88" s="199">
        <v>1</v>
      </c>
      <c r="C88" s="207" t="s">
        <v>15</v>
      </c>
      <c r="D88" s="172">
        <v>7</v>
      </c>
      <c r="E88" s="173">
        <v>32.31</v>
      </c>
      <c r="F88" s="173">
        <v>34</v>
      </c>
      <c r="G88" s="173">
        <f t="shared" si="48"/>
        <v>1.6899999999999977</v>
      </c>
      <c r="H88" s="173">
        <v>28.46</v>
      </c>
      <c r="I88" s="173">
        <v>35.43</v>
      </c>
      <c r="J88" s="202">
        <f t="shared" si="49"/>
        <v>6.9699999999999989</v>
      </c>
      <c r="K88" s="173">
        <v>23.08</v>
      </c>
      <c r="L88" s="173">
        <v>20.71</v>
      </c>
      <c r="M88" s="202">
        <f t="shared" si="50"/>
        <v>-2.3699999999999974</v>
      </c>
      <c r="N88" s="214">
        <v>20.77</v>
      </c>
      <c r="O88" s="173">
        <v>29.29</v>
      </c>
      <c r="P88" s="202">
        <f t="shared" si="51"/>
        <v>8.52</v>
      </c>
      <c r="Q88" s="173">
        <v>30.65</v>
      </c>
      <c r="R88" s="173">
        <v>33.07</v>
      </c>
      <c r="S88" s="202">
        <f t="shared" si="52"/>
        <v>2.4200000000000017</v>
      </c>
      <c r="T88" s="203">
        <v>46.15</v>
      </c>
      <c r="U88" s="173">
        <v>47.43</v>
      </c>
      <c r="V88" s="202">
        <f t="shared" si="53"/>
        <v>1.2800000000000011</v>
      </c>
      <c r="W88" s="173">
        <v>28.85</v>
      </c>
      <c r="X88" s="173">
        <v>40</v>
      </c>
      <c r="Y88" s="202">
        <f t="shared" si="54"/>
        <v>11.149999999999999</v>
      </c>
      <c r="Z88" s="173">
        <v>35.380000000000003</v>
      </c>
      <c r="AA88" s="173">
        <v>44.57</v>
      </c>
      <c r="AB88" s="202">
        <f t="shared" si="55"/>
        <v>9.1899999999999977</v>
      </c>
      <c r="AC88" s="202">
        <f t="shared" si="56"/>
        <v>30.706249999999997</v>
      </c>
      <c r="AD88" s="201">
        <f t="shared" si="57"/>
        <v>35.5625</v>
      </c>
      <c r="AE88" s="205">
        <f t="shared" si="58"/>
        <v>4.8562500000000028</v>
      </c>
      <c r="AF88" s="206">
        <v>7</v>
      </c>
    </row>
    <row r="89" spans="1:32" ht="18.75">
      <c r="A89" s="181"/>
      <c r="B89" s="199"/>
      <c r="C89" s="265" t="s">
        <v>190</v>
      </c>
      <c r="D89" s="172">
        <f>SUM(D69:D88)</f>
        <v>217</v>
      </c>
      <c r="E89" s="173">
        <f>AVERAGE(E69:E88)</f>
        <v>50.356500000000004</v>
      </c>
      <c r="F89" s="173">
        <f t="shared" ref="F89:AE89" si="59">AVERAGE(F69:F88)</f>
        <v>48.141999999999996</v>
      </c>
      <c r="G89" s="173">
        <f t="shared" si="59"/>
        <v>-2.2145000000000001</v>
      </c>
      <c r="H89" s="173">
        <f t="shared" si="59"/>
        <v>40.590000000000003</v>
      </c>
      <c r="I89" s="173">
        <f t="shared" si="59"/>
        <v>55.386000000000003</v>
      </c>
      <c r="J89" s="173">
        <f t="shared" si="59"/>
        <v>14.796000000000003</v>
      </c>
      <c r="K89" s="173">
        <f t="shared" si="59"/>
        <v>33.002500000000005</v>
      </c>
      <c r="L89" s="173">
        <f t="shared" si="59"/>
        <v>37.936999999999998</v>
      </c>
      <c r="M89" s="173">
        <f t="shared" si="59"/>
        <v>4.9344999999999999</v>
      </c>
      <c r="N89" s="173">
        <f t="shared" si="59"/>
        <v>46.963000000000008</v>
      </c>
      <c r="O89" s="173">
        <f t="shared" si="59"/>
        <v>43.686500000000002</v>
      </c>
      <c r="P89" s="173">
        <f t="shared" si="59"/>
        <v>-3.2765000000000013</v>
      </c>
      <c r="Q89" s="173">
        <f t="shared" si="59"/>
        <v>40.256999999999998</v>
      </c>
      <c r="R89" s="173">
        <f t="shared" si="59"/>
        <v>45.086499999999994</v>
      </c>
      <c r="S89" s="173">
        <f t="shared" si="59"/>
        <v>4.8295000000000012</v>
      </c>
      <c r="T89" s="173">
        <f t="shared" si="59"/>
        <v>67.099500000000006</v>
      </c>
      <c r="U89" s="173">
        <f t="shared" si="59"/>
        <v>57.850499999999997</v>
      </c>
      <c r="V89" s="173">
        <f t="shared" si="59"/>
        <v>-9.2490000000000006</v>
      </c>
      <c r="W89" s="173">
        <f t="shared" si="59"/>
        <v>51.275999999999996</v>
      </c>
      <c r="X89" s="173">
        <f t="shared" si="59"/>
        <v>50.8765</v>
      </c>
      <c r="Y89" s="173">
        <f t="shared" si="59"/>
        <v>-0.39949999999999974</v>
      </c>
      <c r="Z89" s="173">
        <f t="shared" si="59"/>
        <v>58.071999999999989</v>
      </c>
      <c r="AA89" s="173">
        <f t="shared" si="59"/>
        <v>60.995999999999995</v>
      </c>
      <c r="AB89" s="173">
        <f t="shared" si="59"/>
        <v>2.9239999999999999</v>
      </c>
      <c r="AC89" s="173">
        <f t="shared" si="59"/>
        <v>48.452062499999997</v>
      </c>
      <c r="AD89" s="173">
        <f t="shared" si="59"/>
        <v>49.995125000000002</v>
      </c>
      <c r="AE89" s="173">
        <f t="shared" si="59"/>
        <v>1.5430625000000007</v>
      </c>
      <c r="AF89" s="206">
        <v>4</v>
      </c>
    </row>
    <row r="90" spans="1:32" ht="18.75">
      <c r="A90" s="181"/>
      <c r="B90" s="199"/>
      <c r="C90" s="265" t="s">
        <v>182</v>
      </c>
      <c r="D90" s="172"/>
      <c r="E90" s="173"/>
      <c r="F90" s="173"/>
      <c r="G90" s="173"/>
      <c r="H90" s="173"/>
      <c r="I90" s="173"/>
      <c r="J90" s="202"/>
      <c r="K90" s="173"/>
      <c r="L90" s="173"/>
      <c r="M90" s="202"/>
      <c r="N90" s="214"/>
      <c r="O90" s="173"/>
      <c r="P90" s="202"/>
      <c r="Q90" s="173"/>
      <c r="R90" s="173"/>
      <c r="S90" s="202"/>
      <c r="T90" s="203"/>
      <c r="U90" s="173"/>
      <c r="V90" s="202"/>
      <c r="W90" s="173"/>
      <c r="X90" s="173"/>
      <c r="Y90" s="202"/>
      <c r="Z90" s="173"/>
      <c r="AA90" s="173"/>
      <c r="AB90" s="202"/>
      <c r="AC90" s="202"/>
      <c r="AD90" s="201"/>
      <c r="AE90" s="205"/>
      <c r="AF90" s="206"/>
    </row>
    <row r="91" spans="1:32" ht="18.75">
      <c r="A91" s="181">
        <v>6</v>
      </c>
      <c r="B91" s="199">
        <v>64</v>
      </c>
      <c r="C91" s="207" t="s">
        <v>84</v>
      </c>
      <c r="D91" s="172">
        <v>3</v>
      </c>
      <c r="E91" s="173">
        <v>47.67</v>
      </c>
      <c r="F91" s="173">
        <v>52</v>
      </c>
      <c r="G91" s="173">
        <f t="shared" ref="G91:G102" si="60">F91-E91</f>
        <v>4.3299999999999983</v>
      </c>
      <c r="H91" s="173">
        <v>40</v>
      </c>
      <c r="I91" s="173">
        <v>64.67</v>
      </c>
      <c r="J91" s="202">
        <f t="shared" ref="J91:J102" si="61">I91-H91</f>
        <v>24.67</v>
      </c>
      <c r="K91" s="173">
        <v>30.83</v>
      </c>
      <c r="L91" s="173">
        <v>44.17</v>
      </c>
      <c r="M91" s="202">
        <f t="shared" ref="M91:M102" si="62">L91-K91</f>
        <v>13.340000000000003</v>
      </c>
      <c r="N91" s="214">
        <v>40.83</v>
      </c>
      <c r="O91" s="173">
        <v>58.33</v>
      </c>
      <c r="P91" s="202">
        <f t="shared" ref="P91:P102" si="63">O91-N91</f>
        <v>17.5</v>
      </c>
      <c r="Q91" s="173">
        <v>36.17</v>
      </c>
      <c r="R91" s="173">
        <v>58.83</v>
      </c>
      <c r="S91" s="202">
        <f t="shared" ref="S91:S102" si="64">R91-Q91</f>
        <v>22.659999999999997</v>
      </c>
      <c r="T91" s="203">
        <v>64.67</v>
      </c>
      <c r="U91" s="173">
        <v>69.33</v>
      </c>
      <c r="V91" s="202">
        <f t="shared" ref="V91:V102" si="65">U91-T91</f>
        <v>4.6599999999999966</v>
      </c>
      <c r="W91" s="173">
        <v>55</v>
      </c>
      <c r="X91" s="173">
        <v>51.67</v>
      </c>
      <c r="Y91" s="202">
        <f t="shared" ref="Y91:Y102" si="66">X91-W91</f>
        <v>-3.3299999999999983</v>
      </c>
      <c r="Z91" s="173">
        <v>53.33</v>
      </c>
      <c r="AA91" s="173">
        <v>54.67</v>
      </c>
      <c r="AB91" s="202">
        <f t="shared" ref="AB91:AB102" si="67">AA91-Z91</f>
        <v>1.3400000000000034</v>
      </c>
      <c r="AC91" s="202">
        <f t="shared" ref="AC91:AC102" si="68">(E91+H91+K91+N91+Q91+T91+W91+Z91)/8</f>
        <v>46.0625</v>
      </c>
      <c r="AD91" s="201">
        <f t="shared" ref="AD91:AD102" si="69">(F91+I91+L91+O91+R91+U91+X91+AA91)/8</f>
        <v>56.708750000000002</v>
      </c>
      <c r="AE91" s="205">
        <f t="shared" ref="AE91:AE102" si="70">AD91-AC91</f>
        <v>10.646250000000002</v>
      </c>
      <c r="AF91" s="206">
        <v>7</v>
      </c>
    </row>
    <row r="92" spans="1:32" ht="18.75">
      <c r="A92" s="181">
        <v>6</v>
      </c>
      <c r="B92" s="199">
        <v>74</v>
      </c>
      <c r="C92" s="207" t="s">
        <v>94</v>
      </c>
      <c r="D92" s="172">
        <v>6</v>
      </c>
      <c r="E92" s="173">
        <v>40</v>
      </c>
      <c r="F92" s="173">
        <v>58.67</v>
      </c>
      <c r="G92" s="173">
        <f t="shared" si="60"/>
        <v>18.670000000000002</v>
      </c>
      <c r="H92" s="173">
        <v>33.6</v>
      </c>
      <c r="I92" s="173">
        <v>55.67</v>
      </c>
      <c r="J92" s="202">
        <f t="shared" si="61"/>
        <v>22.07</v>
      </c>
      <c r="K92" s="173">
        <v>28</v>
      </c>
      <c r="L92" s="173">
        <v>47.5</v>
      </c>
      <c r="M92" s="202">
        <f t="shared" si="62"/>
        <v>19.5</v>
      </c>
      <c r="N92" s="214">
        <v>52</v>
      </c>
      <c r="O92" s="173">
        <v>63.33</v>
      </c>
      <c r="P92" s="202">
        <f t="shared" si="63"/>
        <v>11.329999999999998</v>
      </c>
      <c r="Q92" s="173">
        <v>28.4</v>
      </c>
      <c r="R92" s="173">
        <v>54.58</v>
      </c>
      <c r="S92" s="202">
        <f t="shared" si="64"/>
        <v>26.18</v>
      </c>
      <c r="T92" s="203">
        <v>64</v>
      </c>
      <c r="U92" s="173">
        <v>55.33</v>
      </c>
      <c r="V92" s="202">
        <f t="shared" si="65"/>
        <v>-8.6700000000000017</v>
      </c>
      <c r="W92" s="173">
        <v>46</v>
      </c>
      <c r="X92" s="173">
        <v>50</v>
      </c>
      <c r="Y92" s="202">
        <f t="shared" si="66"/>
        <v>4</v>
      </c>
      <c r="Z92" s="173">
        <v>48.8</v>
      </c>
      <c r="AA92" s="173">
        <v>62.67</v>
      </c>
      <c r="AB92" s="202">
        <f t="shared" si="67"/>
        <v>13.870000000000005</v>
      </c>
      <c r="AC92" s="202">
        <f t="shared" si="68"/>
        <v>42.6</v>
      </c>
      <c r="AD92" s="201">
        <f t="shared" si="69"/>
        <v>55.96875</v>
      </c>
      <c r="AE92" s="205">
        <f t="shared" si="70"/>
        <v>13.368749999999999</v>
      </c>
      <c r="AF92" s="206">
        <v>7</v>
      </c>
    </row>
    <row r="93" spans="1:32" ht="18.75">
      <c r="A93" s="181">
        <v>6</v>
      </c>
      <c r="B93" s="199">
        <v>98</v>
      </c>
      <c r="C93" s="207" t="s">
        <v>135</v>
      </c>
      <c r="D93" s="172">
        <v>17</v>
      </c>
      <c r="E93" s="201">
        <v>47.99666666666667</v>
      </c>
      <c r="F93" s="173">
        <v>48.467058823529413</v>
      </c>
      <c r="G93" s="173">
        <f t="shared" si="60"/>
        <v>0.4703921568627436</v>
      </c>
      <c r="H93" s="201">
        <v>38.380000000000003</v>
      </c>
      <c r="I93" s="173">
        <v>58.702352941176471</v>
      </c>
      <c r="J93" s="202">
        <f t="shared" si="61"/>
        <v>20.322352941176469</v>
      </c>
      <c r="K93" s="201">
        <v>28.913333333333338</v>
      </c>
      <c r="L93" s="173">
        <v>36.032941176470587</v>
      </c>
      <c r="M93" s="202">
        <f t="shared" si="62"/>
        <v>7.1196078431372491</v>
      </c>
      <c r="N93" s="215">
        <v>36.616666666666667</v>
      </c>
      <c r="O93" s="173">
        <v>36.174117647058829</v>
      </c>
      <c r="P93" s="202">
        <f t="shared" si="63"/>
        <v>-0.44254901960783855</v>
      </c>
      <c r="Q93" s="201">
        <v>32.143333333333338</v>
      </c>
      <c r="R93" s="173">
        <v>43.79529411764706</v>
      </c>
      <c r="S93" s="202">
        <f t="shared" si="64"/>
        <v>11.651960784313722</v>
      </c>
      <c r="T93" s="201">
        <v>65.926666666666662</v>
      </c>
      <c r="U93" s="173">
        <v>60.236470588235292</v>
      </c>
      <c r="V93" s="202">
        <f t="shared" si="65"/>
        <v>-5.6901960784313701</v>
      </c>
      <c r="W93" s="201">
        <v>41.493333333333332</v>
      </c>
      <c r="X93" s="173">
        <v>55.292941176470592</v>
      </c>
      <c r="Y93" s="202">
        <f t="shared" si="66"/>
        <v>13.79960784313726</v>
      </c>
      <c r="Z93" s="201">
        <v>58.643333333333338</v>
      </c>
      <c r="AA93" s="173">
        <v>61.410588235294121</v>
      </c>
      <c r="AB93" s="202">
        <f t="shared" si="67"/>
        <v>2.7672549019607828</v>
      </c>
      <c r="AC93" s="202">
        <f t="shared" si="68"/>
        <v>43.764166666666668</v>
      </c>
      <c r="AD93" s="201">
        <f t="shared" si="69"/>
        <v>50.013970588235303</v>
      </c>
      <c r="AE93" s="205">
        <f t="shared" si="70"/>
        <v>6.2498039215686347</v>
      </c>
      <c r="AF93" s="206">
        <v>6</v>
      </c>
    </row>
    <row r="94" spans="1:32" ht="18.75">
      <c r="A94" s="181">
        <v>6</v>
      </c>
      <c r="B94" s="199">
        <v>88</v>
      </c>
      <c r="C94" s="207" t="s">
        <v>109</v>
      </c>
      <c r="D94" s="172">
        <v>8</v>
      </c>
      <c r="E94" s="173">
        <v>48.4</v>
      </c>
      <c r="F94" s="173">
        <v>53.5</v>
      </c>
      <c r="G94" s="173">
        <f t="shared" si="60"/>
        <v>5.1000000000000014</v>
      </c>
      <c r="H94" s="173">
        <v>47.2</v>
      </c>
      <c r="I94" s="173">
        <v>53.75</v>
      </c>
      <c r="J94" s="202">
        <f t="shared" si="61"/>
        <v>6.5499999999999972</v>
      </c>
      <c r="K94" s="173">
        <v>23</v>
      </c>
      <c r="L94" s="173">
        <v>30</v>
      </c>
      <c r="M94" s="202">
        <f t="shared" si="62"/>
        <v>7</v>
      </c>
      <c r="N94" s="214">
        <v>55</v>
      </c>
      <c r="O94" s="173">
        <v>37.5</v>
      </c>
      <c r="P94" s="202">
        <f t="shared" si="63"/>
        <v>-17.5</v>
      </c>
      <c r="Q94" s="173">
        <v>39.1</v>
      </c>
      <c r="R94" s="173">
        <v>47</v>
      </c>
      <c r="S94" s="202">
        <f t="shared" si="64"/>
        <v>7.8999999999999986</v>
      </c>
      <c r="T94" s="203">
        <v>68.8</v>
      </c>
      <c r="U94" s="173">
        <v>57</v>
      </c>
      <c r="V94" s="202">
        <f t="shared" si="65"/>
        <v>-11.799999999999997</v>
      </c>
      <c r="W94" s="173">
        <v>55</v>
      </c>
      <c r="X94" s="173">
        <v>48.75</v>
      </c>
      <c r="Y94" s="202">
        <f t="shared" si="66"/>
        <v>-6.25</v>
      </c>
      <c r="Z94" s="173">
        <v>59.2</v>
      </c>
      <c r="AA94" s="173">
        <v>63</v>
      </c>
      <c r="AB94" s="202">
        <f t="shared" si="67"/>
        <v>3.7999999999999972</v>
      </c>
      <c r="AC94" s="202">
        <f t="shared" si="68"/>
        <v>49.462499999999999</v>
      </c>
      <c r="AD94" s="201">
        <f t="shared" si="69"/>
        <v>48.8125</v>
      </c>
      <c r="AE94" s="205">
        <f t="shared" si="70"/>
        <v>-0.64999999999999858</v>
      </c>
      <c r="AF94" s="206">
        <v>5</v>
      </c>
    </row>
    <row r="95" spans="1:32" ht="18.75">
      <c r="A95" s="181">
        <v>6</v>
      </c>
      <c r="B95" s="207">
        <v>94</v>
      </c>
      <c r="C95" s="207" t="s">
        <v>115</v>
      </c>
      <c r="D95" s="172">
        <v>8</v>
      </c>
      <c r="E95" s="173">
        <v>43.33</v>
      </c>
      <c r="F95" s="173">
        <v>51.5</v>
      </c>
      <c r="G95" s="173">
        <f t="shared" si="60"/>
        <v>8.1700000000000017</v>
      </c>
      <c r="H95" s="173">
        <v>43.11</v>
      </c>
      <c r="I95" s="173">
        <v>56</v>
      </c>
      <c r="J95" s="202">
        <f t="shared" si="61"/>
        <v>12.89</v>
      </c>
      <c r="K95" s="173">
        <v>26.67</v>
      </c>
      <c r="L95" s="173">
        <v>25.94</v>
      </c>
      <c r="M95" s="202">
        <f t="shared" si="62"/>
        <v>-0.73000000000000043</v>
      </c>
      <c r="N95" s="214">
        <v>46.67</v>
      </c>
      <c r="O95" s="173">
        <v>34.380000000000003</v>
      </c>
      <c r="P95" s="202">
        <f t="shared" si="63"/>
        <v>-12.29</v>
      </c>
      <c r="Q95" s="173">
        <v>38.83</v>
      </c>
      <c r="R95" s="173">
        <v>43.25</v>
      </c>
      <c r="S95" s="202">
        <f t="shared" si="64"/>
        <v>4.4200000000000017</v>
      </c>
      <c r="T95" s="203">
        <v>69.78</v>
      </c>
      <c r="U95" s="173">
        <v>52.5</v>
      </c>
      <c r="V95" s="202">
        <f t="shared" si="65"/>
        <v>-17.28</v>
      </c>
      <c r="W95" s="173">
        <v>49.44</v>
      </c>
      <c r="X95" s="173">
        <v>53.13</v>
      </c>
      <c r="Y95" s="202">
        <f t="shared" si="66"/>
        <v>3.6900000000000048</v>
      </c>
      <c r="Z95" s="173">
        <v>55.56</v>
      </c>
      <c r="AA95" s="173">
        <v>64</v>
      </c>
      <c r="AB95" s="202">
        <f t="shared" si="67"/>
        <v>8.4399999999999977</v>
      </c>
      <c r="AC95" s="202">
        <f t="shared" si="68"/>
        <v>46.673749999999998</v>
      </c>
      <c r="AD95" s="201">
        <f t="shared" si="69"/>
        <v>47.587499999999999</v>
      </c>
      <c r="AE95" s="205">
        <f t="shared" si="70"/>
        <v>0.91375000000000028</v>
      </c>
      <c r="AF95" s="206">
        <v>5</v>
      </c>
    </row>
    <row r="96" spans="1:32" ht="18.75">
      <c r="A96" s="181">
        <v>6</v>
      </c>
      <c r="B96" s="199">
        <v>15</v>
      </c>
      <c r="C96" s="207" t="s">
        <v>28</v>
      </c>
      <c r="D96" s="172">
        <v>3</v>
      </c>
      <c r="E96" s="173">
        <v>50.33</v>
      </c>
      <c r="F96" s="173">
        <v>51.33</v>
      </c>
      <c r="G96" s="173">
        <f t="shared" si="60"/>
        <v>1</v>
      </c>
      <c r="H96" s="173">
        <v>41.33</v>
      </c>
      <c r="I96" s="173">
        <v>52.67</v>
      </c>
      <c r="J96" s="202">
        <f t="shared" si="61"/>
        <v>11.340000000000003</v>
      </c>
      <c r="K96" s="173">
        <v>42.5</v>
      </c>
      <c r="L96" s="173">
        <v>31.67</v>
      </c>
      <c r="M96" s="202">
        <f t="shared" si="62"/>
        <v>-10.829999999999998</v>
      </c>
      <c r="N96" s="214">
        <v>55.83</v>
      </c>
      <c r="O96" s="173">
        <v>40</v>
      </c>
      <c r="P96" s="202">
        <f t="shared" si="63"/>
        <v>-15.829999999999998</v>
      </c>
      <c r="Q96" s="173">
        <v>42.33</v>
      </c>
      <c r="R96" s="173">
        <v>56.33</v>
      </c>
      <c r="S96" s="202">
        <f t="shared" si="64"/>
        <v>14</v>
      </c>
      <c r="T96" s="203">
        <v>74</v>
      </c>
      <c r="U96" s="173">
        <v>45.33</v>
      </c>
      <c r="V96" s="202">
        <f t="shared" si="65"/>
        <v>-28.67</v>
      </c>
      <c r="W96" s="173">
        <v>53.33</v>
      </c>
      <c r="X96" s="173">
        <v>46.67</v>
      </c>
      <c r="Y96" s="202">
        <f t="shared" si="66"/>
        <v>-6.6599999999999966</v>
      </c>
      <c r="Z96" s="173">
        <v>59.33</v>
      </c>
      <c r="AA96" s="173">
        <v>56</v>
      </c>
      <c r="AB96" s="202">
        <f t="shared" si="67"/>
        <v>-3.3299999999999983</v>
      </c>
      <c r="AC96" s="202">
        <f t="shared" si="68"/>
        <v>52.372499999999995</v>
      </c>
      <c r="AD96" s="201">
        <f t="shared" si="69"/>
        <v>47.5</v>
      </c>
      <c r="AE96" s="205">
        <f t="shared" si="70"/>
        <v>-4.8724999999999952</v>
      </c>
      <c r="AF96" s="206">
        <v>3</v>
      </c>
    </row>
    <row r="97" spans="1:32" ht="18.75">
      <c r="A97" s="181">
        <v>6</v>
      </c>
      <c r="B97" s="199">
        <v>9</v>
      </c>
      <c r="C97" s="207" t="s">
        <v>22</v>
      </c>
      <c r="D97" s="172">
        <v>5</v>
      </c>
      <c r="E97" s="173">
        <v>59.2</v>
      </c>
      <c r="F97" s="173">
        <v>44.8</v>
      </c>
      <c r="G97" s="173">
        <f t="shared" si="60"/>
        <v>-14.400000000000006</v>
      </c>
      <c r="H97" s="173">
        <v>49.6</v>
      </c>
      <c r="I97" s="173">
        <v>57.2</v>
      </c>
      <c r="J97" s="202">
        <f t="shared" si="61"/>
        <v>7.6000000000000014</v>
      </c>
      <c r="K97" s="173">
        <v>33</v>
      </c>
      <c r="L97" s="173">
        <v>32.5</v>
      </c>
      <c r="M97" s="202">
        <f t="shared" si="62"/>
        <v>-0.5</v>
      </c>
      <c r="N97" s="214">
        <v>52</v>
      </c>
      <c r="O97" s="173">
        <v>37</v>
      </c>
      <c r="P97" s="202">
        <f t="shared" si="63"/>
        <v>-15</v>
      </c>
      <c r="Q97" s="173">
        <v>50.3</v>
      </c>
      <c r="R97" s="173">
        <v>41.5</v>
      </c>
      <c r="S97" s="202">
        <f t="shared" si="64"/>
        <v>-8.7999999999999972</v>
      </c>
      <c r="T97" s="203">
        <v>74.400000000000006</v>
      </c>
      <c r="U97" s="173">
        <v>48.8</v>
      </c>
      <c r="V97" s="202">
        <f t="shared" si="65"/>
        <v>-25.600000000000009</v>
      </c>
      <c r="W97" s="173">
        <v>53</v>
      </c>
      <c r="X97" s="173">
        <v>49</v>
      </c>
      <c r="Y97" s="202">
        <f t="shared" si="66"/>
        <v>-4</v>
      </c>
      <c r="Z97" s="173">
        <v>68.8</v>
      </c>
      <c r="AA97" s="173">
        <v>67.2</v>
      </c>
      <c r="AB97" s="202">
        <f t="shared" si="67"/>
        <v>-1.5999999999999943</v>
      </c>
      <c r="AC97" s="202">
        <f t="shared" si="68"/>
        <v>55.037500000000001</v>
      </c>
      <c r="AD97" s="201">
        <f t="shared" si="69"/>
        <v>47.25</v>
      </c>
      <c r="AE97" s="205">
        <f t="shared" si="70"/>
        <v>-7.7875000000000014</v>
      </c>
      <c r="AF97" s="206">
        <v>1</v>
      </c>
    </row>
    <row r="98" spans="1:32" ht="18.75">
      <c r="A98" s="181">
        <v>6</v>
      </c>
      <c r="B98" s="199">
        <v>60</v>
      </c>
      <c r="C98" s="207" t="s">
        <v>80</v>
      </c>
      <c r="D98" s="172">
        <v>2</v>
      </c>
      <c r="E98" s="173">
        <v>51.33</v>
      </c>
      <c r="F98" s="173">
        <v>51</v>
      </c>
      <c r="G98" s="173">
        <f t="shared" si="60"/>
        <v>-0.32999999999999829</v>
      </c>
      <c r="H98" s="173">
        <v>38.67</v>
      </c>
      <c r="I98" s="173">
        <v>44</v>
      </c>
      <c r="J98" s="202">
        <f t="shared" si="61"/>
        <v>5.3299999999999983</v>
      </c>
      <c r="K98" s="173">
        <v>27.92</v>
      </c>
      <c r="L98" s="173">
        <v>26.25</v>
      </c>
      <c r="M98" s="202">
        <f t="shared" si="62"/>
        <v>-1.6700000000000017</v>
      </c>
      <c r="N98" s="214">
        <v>40</v>
      </c>
      <c r="O98" s="173">
        <v>22.5</v>
      </c>
      <c r="P98" s="202">
        <f t="shared" si="63"/>
        <v>-17.5</v>
      </c>
      <c r="Q98" s="173">
        <v>42.92</v>
      </c>
      <c r="R98" s="173">
        <v>52.75</v>
      </c>
      <c r="S98" s="202">
        <f t="shared" si="64"/>
        <v>9.8299999999999983</v>
      </c>
      <c r="T98" s="203">
        <v>67.33</v>
      </c>
      <c r="U98" s="173">
        <v>52</v>
      </c>
      <c r="V98" s="202">
        <f t="shared" si="65"/>
        <v>-15.329999999999998</v>
      </c>
      <c r="W98" s="173">
        <v>51.67</v>
      </c>
      <c r="X98" s="173">
        <v>47.5</v>
      </c>
      <c r="Y98" s="202">
        <f t="shared" si="66"/>
        <v>-4.1700000000000017</v>
      </c>
      <c r="Z98" s="173">
        <v>54.67</v>
      </c>
      <c r="AA98" s="173">
        <v>56</v>
      </c>
      <c r="AB98" s="202">
        <f t="shared" si="67"/>
        <v>1.3299999999999983</v>
      </c>
      <c r="AC98" s="202">
        <f t="shared" si="68"/>
        <v>46.813750000000006</v>
      </c>
      <c r="AD98" s="201">
        <f t="shared" si="69"/>
        <v>44</v>
      </c>
      <c r="AE98" s="205">
        <f t="shared" si="70"/>
        <v>-2.813750000000006</v>
      </c>
      <c r="AF98" s="206">
        <v>3</v>
      </c>
    </row>
    <row r="99" spans="1:32" ht="18.75">
      <c r="A99" s="181">
        <v>6</v>
      </c>
      <c r="B99" s="199">
        <v>10</v>
      </c>
      <c r="C99" s="207" t="s">
        <v>23</v>
      </c>
      <c r="D99" s="172">
        <v>5</v>
      </c>
      <c r="E99" s="173">
        <v>46.55</v>
      </c>
      <c r="F99" s="173">
        <v>38.4</v>
      </c>
      <c r="G99" s="173">
        <f t="shared" si="60"/>
        <v>-8.1499999999999986</v>
      </c>
      <c r="H99" s="173">
        <v>36.549999999999997</v>
      </c>
      <c r="I99" s="173">
        <v>42</v>
      </c>
      <c r="J99" s="202">
        <f t="shared" si="61"/>
        <v>5.4500000000000028</v>
      </c>
      <c r="K99" s="173">
        <v>27.27</v>
      </c>
      <c r="L99" s="173">
        <v>31</v>
      </c>
      <c r="M99" s="202">
        <f t="shared" si="62"/>
        <v>3.7300000000000004</v>
      </c>
      <c r="N99" s="214">
        <v>41.36</v>
      </c>
      <c r="O99" s="173">
        <v>41</v>
      </c>
      <c r="P99" s="202">
        <f t="shared" si="63"/>
        <v>-0.35999999999999943</v>
      </c>
      <c r="Q99" s="173">
        <v>30.5</v>
      </c>
      <c r="R99" s="173">
        <v>41.4</v>
      </c>
      <c r="S99" s="202">
        <f t="shared" si="64"/>
        <v>10.899999999999999</v>
      </c>
      <c r="T99" s="203">
        <v>64.36</v>
      </c>
      <c r="U99" s="173">
        <v>50.4</v>
      </c>
      <c r="V99" s="202">
        <f t="shared" si="65"/>
        <v>-13.96</v>
      </c>
      <c r="W99" s="173">
        <v>45.45</v>
      </c>
      <c r="X99" s="173">
        <v>40</v>
      </c>
      <c r="Y99" s="202">
        <f t="shared" si="66"/>
        <v>-5.4500000000000028</v>
      </c>
      <c r="Z99" s="173">
        <v>59.64</v>
      </c>
      <c r="AA99" s="173">
        <v>56.8</v>
      </c>
      <c r="AB99" s="202">
        <f t="shared" si="67"/>
        <v>-2.8400000000000034</v>
      </c>
      <c r="AC99" s="202">
        <f t="shared" si="68"/>
        <v>43.959999999999994</v>
      </c>
      <c r="AD99" s="201">
        <f t="shared" si="69"/>
        <v>42.625000000000007</v>
      </c>
      <c r="AE99" s="205">
        <f t="shared" si="70"/>
        <v>-1.3349999999999866</v>
      </c>
      <c r="AF99" s="206">
        <v>3</v>
      </c>
    </row>
    <row r="100" spans="1:32" ht="18.75">
      <c r="A100" s="181">
        <v>6</v>
      </c>
      <c r="B100" s="199">
        <v>50</v>
      </c>
      <c r="C100" s="207" t="s">
        <v>70</v>
      </c>
      <c r="D100" s="172">
        <v>4</v>
      </c>
      <c r="E100" s="173">
        <v>56.67</v>
      </c>
      <c r="F100" s="173">
        <v>41</v>
      </c>
      <c r="G100" s="173">
        <f t="shared" si="60"/>
        <v>-15.670000000000002</v>
      </c>
      <c r="H100" s="173">
        <v>40.67</v>
      </c>
      <c r="I100" s="173">
        <v>49.5</v>
      </c>
      <c r="J100" s="202">
        <f t="shared" si="61"/>
        <v>8.8299999999999983</v>
      </c>
      <c r="K100" s="173">
        <v>36.25</v>
      </c>
      <c r="L100" s="173">
        <v>31.25</v>
      </c>
      <c r="M100" s="202">
        <f t="shared" si="62"/>
        <v>-5</v>
      </c>
      <c r="N100" s="214">
        <v>54.17</v>
      </c>
      <c r="O100" s="173">
        <v>45</v>
      </c>
      <c r="P100" s="202">
        <f t="shared" si="63"/>
        <v>-9.1700000000000017</v>
      </c>
      <c r="Q100" s="173">
        <v>42.67</v>
      </c>
      <c r="R100" s="173">
        <v>37.75</v>
      </c>
      <c r="S100" s="202">
        <f t="shared" si="64"/>
        <v>-4.9200000000000017</v>
      </c>
      <c r="T100" s="203">
        <v>71.33</v>
      </c>
      <c r="U100" s="173">
        <v>42</v>
      </c>
      <c r="V100" s="202">
        <f t="shared" si="65"/>
        <v>-29.33</v>
      </c>
      <c r="W100" s="173">
        <v>56.67</v>
      </c>
      <c r="X100" s="173">
        <v>37.5</v>
      </c>
      <c r="Y100" s="202">
        <f t="shared" si="66"/>
        <v>-19.170000000000002</v>
      </c>
      <c r="Z100" s="173">
        <v>70.67</v>
      </c>
      <c r="AA100" s="173">
        <v>56</v>
      </c>
      <c r="AB100" s="202">
        <f t="shared" si="67"/>
        <v>-14.670000000000002</v>
      </c>
      <c r="AC100" s="202">
        <f t="shared" si="68"/>
        <v>53.637500000000003</v>
      </c>
      <c r="AD100" s="201">
        <f t="shared" si="69"/>
        <v>42.5</v>
      </c>
      <c r="AE100" s="205">
        <f t="shared" si="70"/>
        <v>-11.137500000000003</v>
      </c>
      <c r="AF100" s="206">
        <v>1</v>
      </c>
    </row>
    <row r="101" spans="1:32" ht="18.75">
      <c r="A101" s="181">
        <v>6</v>
      </c>
      <c r="B101" s="199">
        <v>76</v>
      </c>
      <c r="C101" s="207" t="s">
        <v>96</v>
      </c>
      <c r="D101" s="172">
        <v>2</v>
      </c>
      <c r="E101" s="173">
        <v>44</v>
      </c>
      <c r="F101" s="173">
        <v>42</v>
      </c>
      <c r="G101" s="173">
        <f t="shared" si="60"/>
        <v>-2</v>
      </c>
      <c r="H101" s="173">
        <v>32</v>
      </c>
      <c r="I101" s="173">
        <v>50</v>
      </c>
      <c r="J101" s="202">
        <f t="shared" si="61"/>
        <v>18</v>
      </c>
      <c r="K101" s="173">
        <v>20</v>
      </c>
      <c r="L101" s="173">
        <v>25</v>
      </c>
      <c r="M101" s="202">
        <f t="shared" si="62"/>
        <v>5</v>
      </c>
      <c r="N101" s="214">
        <v>40</v>
      </c>
      <c r="O101" s="173">
        <v>27.5</v>
      </c>
      <c r="P101" s="202">
        <f t="shared" si="63"/>
        <v>-12.5</v>
      </c>
      <c r="Q101" s="173">
        <v>41</v>
      </c>
      <c r="R101" s="173">
        <v>43</v>
      </c>
      <c r="S101" s="202">
        <f t="shared" si="64"/>
        <v>2</v>
      </c>
      <c r="T101" s="203">
        <v>68</v>
      </c>
      <c r="U101" s="173">
        <v>42</v>
      </c>
      <c r="V101" s="202">
        <f t="shared" si="65"/>
        <v>-26</v>
      </c>
      <c r="W101" s="173">
        <v>55</v>
      </c>
      <c r="X101" s="173">
        <v>50</v>
      </c>
      <c r="Y101" s="202">
        <f t="shared" si="66"/>
        <v>-5</v>
      </c>
      <c r="Z101" s="173">
        <v>52</v>
      </c>
      <c r="AA101" s="173">
        <v>52</v>
      </c>
      <c r="AB101" s="202">
        <f t="shared" si="67"/>
        <v>0</v>
      </c>
      <c r="AC101" s="202">
        <f t="shared" si="68"/>
        <v>44</v>
      </c>
      <c r="AD101" s="201">
        <f t="shared" si="69"/>
        <v>41.4375</v>
      </c>
      <c r="AE101" s="205">
        <f t="shared" si="70"/>
        <v>-2.5625</v>
      </c>
      <c r="AF101" s="206">
        <v>4</v>
      </c>
    </row>
    <row r="102" spans="1:32" ht="18.75">
      <c r="A102" s="181">
        <v>6</v>
      </c>
      <c r="B102" s="207">
        <v>85</v>
      </c>
      <c r="C102" s="207" t="s">
        <v>136</v>
      </c>
      <c r="D102" s="172">
        <v>7</v>
      </c>
      <c r="E102" s="201">
        <v>49</v>
      </c>
      <c r="F102" s="173">
        <v>40.855714285714285</v>
      </c>
      <c r="G102" s="173">
        <f t="shared" si="60"/>
        <v>-8.144285714285715</v>
      </c>
      <c r="H102" s="201">
        <v>36.5</v>
      </c>
      <c r="I102" s="173">
        <v>40</v>
      </c>
      <c r="J102" s="202">
        <f t="shared" si="61"/>
        <v>3.5</v>
      </c>
      <c r="K102" s="201">
        <v>27.189999999999998</v>
      </c>
      <c r="L102" s="173">
        <v>30.717142857142857</v>
      </c>
      <c r="M102" s="202">
        <f t="shared" si="62"/>
        <v>3.5271428571428594</v>
      </c>
      <c r="N102" s="215">
        <v>31.25</v>
      </c>
      <c r="O102" s="173">
        <v>35.001428571428569</v>
      </c>
      <c r="P102" s="202">
        <f t="shared" si="63"/>
        <v>3.7514285714285691</v>
      </c>
      <c r="Q102" s="201">
        <v>40.03</v>
      </c>
      <c r="R102" s="173">
        <v>37.288571428571423</v>
      </c>
      <c r="S102" s="202">
        <f t="shared" si="64"/>
        <v>-2.7414285714285782</v>
      </c>
      <c r="T102" s="201">
        <v>69.25</v>
      </c>
      <c r="U102" s="173">
        <v>47.428571428571431</v>
      </c>
      <c r="V102" s="202">
        <f t="shared" si="65"/>
        <v>-21.821428571428569</v>
      </c>
      <c r="W102" s="201">
        <v>48.75</v>
      </c>
      <c r="X102" s="173">
        <v>43.572857142857139</v>
      </c>
      <c r="Y102" s="202">
        <f t="shared" si="66"/>
        <v>-5.1771428571428615</v>
      </c>
      <c r="Z102" s="201">
        <v>57.75</v>
      </c>
      <c r="AA102" s="173">
        <v>54.855714285714285</v>
      </c>
      <c r="AB102" s="202">
        <f t="shared" si="67"/>
        <v>-2.894285714285715</v>
      </c>
      <c r="AC102" s="202">
        <f t="shared" si="68"/>
        <v>44.965000000000003</v>
      </c>
      <c r="AD102" s="201">
        <f t="shared" si="69"/>
        <v>41.214999999999996</v>
      </c>
      <c r="AE102" s="205">
        <f t="shared" si="70"/>
        <v>-3.7500000000000071</v>
      </c>
      <c r="AF102" s="206">
        <v>3</v>
      </c>
    </row>
    <row r="103" spans="1:32" ht="18.75">
      <c r="C103" s="350" t="s">
        <v>190</v>
      </c>
      <c r="D103" s="172">
        <f>SUM(D91:D102)</f>
        <v>70</v>
      </c>
      <c r="E103" s="173">
        <f>AVERAGE(E91:E102)</f>
        <v>48.706388888888888</v>
      </c>
      <c r="F103" s="173">
        <f t="shared" ref="F103:AE103" si="71">AVERAGE(F91:F102)</f>
        <v>47.793564425770306</v>
      </c>
      <c r="G103" s="173">
        <f t="shared" si="71"/>
        <v>-0.91282446311858101</v>
      </c>
      <c r="H103" s="173">
        <f t="shared" si="71"/>
        <v>39.800833333333337</v>
      </c>
      <c r="I103" s="173">
        <f t="shared" si="71"/>
        <v>52.013529411764715</v>
      </c>
      <c r="J103" s="173">
        <f t="shared" si="71"/>
        <v>12.212696078431373</v>
      </c>
      <c r="K103" s="173">
        <f t="shared" si="71"/>
        <v>29.29527777777778</v>
      </c>
      <c r="L103" s="173">
        <f t="shared" si="71"/>
        <v>32.669173669467789</v>
      </c>
      <c r="M103" s="173">
        <f t="shared" si="71"/>
        <v>3.3738958916900095</v>
      </c>
      <c r="N103" s="173">
        <f t="shared" si="71"/>
        <v>45.477222222222224</v>
      </c>
      <c r="O103" s="173">
        <f t="shared" si="71"/>
        <v>39.809628851540616</v>
      </c>
      <c r="P103" s="173">
        <f t="shared" si="71"/>
        <v>-5.6675933706816055</v>
      </c>
      <c r="Q103" s="173">
        <f t="shared" si="71"/>
        <v>38.699444444444445</v>
      </c>
      <c r="R103" s="173">
        <f t="shared" si="71"/>
        <v>46.456155462184874</v>
      </c>
      <c r="S103" s="173">
        <f t="shared" si="71"/>
        <v>7.7567110177404262</v>
      </c>
      <c r="T103" s="173">
        <f t="shared" si="71"/>
        <v>68.487222222222229</v>
      </c>
      <c r="U103" s="173">
        <f t="shared" si="71"/>
        <v>51.862920168067227</v>
      </c>
      <c r="V103" s="173">
        <f t="shared" si="71"/>
        <v>-16.624302054154995</v>
      </c>
      <c r="W103" s="173">
        <f t="shared" si="71"/>
        <v>50.900277777777774</v>
      </c>
      <c r="X103" s="173">
        <f t="shared" si="71"/>
        <v>47.757149859943979</v>
      </c>
      <c r="Y103" s="173">
        <f t="shared" si="71"/>
        <v>-3.1431279178337999</v>
      </c>
      <c r="Z103" s="173">
        <f t="shared" si="71"/>
        <v>58.199444444444445</v>
      </c>
      <c r="AA103" s="173">
        <f t="shared" si="71"/>
        <v>58.717191876750697</v>
      </c>
      <c r="AB103" s="173">
        <f t="shared" si="71"/>
        <v>0.51774743230625597</v>
      </c>
      <c r="AC103" s="173">
        <f t="shared" si="71"/>
        <v>47.445763888888898</v>
      </c>
      <c r="AD103" s="173">
        <f t="shared" si="71"/>
        <v>47.13491421568628</v>
      </c>
      <c r="AE103" s="173">
        <f t="shared" si="71"/>
        <v>-0.31084967320261353</v>
      </c>
      <c r="AF103" s="173">
        <v>5</v>
      </c>
    </row>
  </sheetData>
  <sortState ref="A6:AF91">
    <sortCondition ref="A6:A91"/>
    <sortCondition descending="1" ref="AD6:AD91"/>
  </sortState>
  <mergeCells count="19">
    <mergeCell ref="AD4:AD5"/>
    <mergeCell ref="AE4:AE5"/>
    <mergeCell ref="AF4:AF5"/>
    <mergeCell ref="N4:P4"/>
    <mergeCell ref="Q4:S4"/>
    <mergeCell ref="T4:V4"/>
    <mergeCell ref="W4:Y4"/>
    <mergeCell ref="Z4:AB4"/>
    <mergeCell ref="AC4:AC5"/>
    <mergeCell ref="A1:AA1"/>
    <mergeCell ref="A2:AA2"/>
    <mergeCell ref="A3:B3"/>
    <mergeCell ref="A4:A5"/>
    <mergeCell ref="B4:B5"/>
    <mergeCell ref="C4:C5"/>
    <mergeCell ref="D4:D5"/>
    <mergeCell ref="E4:G4"/>
    <mergeCell ref="H4:J4"/>
    <mergeCell ref="K4:M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F91"/>
  <sheetViews>
    <sheetView zoomScale="130" zoomScaleNormal="130" workbookViewId="0">
      <selection activeCell="A6" sqref="A6:AF91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4.25" bestFit="1" customWidth="1"/>
    <col min="22" max="22" width="4.625" bestFit="1" customWidth="1"/>
    <col min="23" max="24" width="4.25" bestFit="1" customWidth="1"/>
    <col min="25" max="25" width="4.625" bestFit="1" customWidth="1"/>
    <col min="26" max="27" width="4.25" bestFit="1" customWidth="1"/>
    <col min="28" max="28" width="4.625" bestFit="1" customWidth="1"/>
    <col min="29" max="30" width="5" bestFit="1" customWidth="1"/>
    <col min="31" max="31" width="4.625" bestFit="1" customWidth="1"/>
    <col min="32" max="32" width="2.875" bestFit="1" customWidth="1"/>
  </cols>
  <sheetData>
    <row r="1" spans="1:3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187"/>
      <c r="AC1" s="187"/>
      <c r="AD1" s="190"/>
      <c r="AE1" s="190"/>
      <c r="AF1" s="191"/>
    </row>
    <row r="2" spans="1:3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187"/>
      <c r="AC2" s="187"/>
      <c r="AD2" s="190"/>
      <c r="AE2" s="190"/>
      <c r="AF2" s="191"/>
    </row>
    <row r="3" spans="1:32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2"/>
      <c r="V3" s="177"/>
      <c r="W3" s="177"/>
      <c r="X3" s="177"/>
      <c r="Y3" s="177"/>
      <c r="Z3" s="177"/>
      <c r="AA3" s="177"/>
      <c r="AB3" s="177"/>
      <c r="AC3" s="177"/>
      <c r="AD3" s="190"/>
      <c r="AE3" s="190"/>
      <c r="AF3" s="191"/>
    </row>
    <row r="4" spans="1:32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2" t="s">
        <v>11</v>
      </c>
      <c r="U4" s="292"/>
      <c r="V4" s="292"/>
      <c r="W4" s="291" t="s">
        <v>12</v>
      </c>
      <c r="X4" s="292"/>
      <c r="Y4" s="293"/>
      <c r="Z4" s="291" t="s">
        <v>13</v>
      </c>
      <c r="AA4" s="292"/>
      <c r="AB4" s="293"/>
      <c r="AC4" s="294" t="s">
        <v>131</v>
      </c>
      <c r="AD4" s="294" t="s">
        <v>200</v>
      </c>
      <c r="AE4" s="296" t="s">
        <v>196</v>
      </c>
      <c r="AF4" s="283" t="s">
        <v>145</v>
      </c>
    </row>
    <row r="5" spans="1:32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194" t="s">
        <v>129</v>
      </c>
      <c r="U5" s="195" t="s">
        <v>199</v>
      </c>
      <c r="V5" s="197" t="s">
        <v>144</v>
      </c>
      <c r="W5" s="194" t="s">
        <v>129</v>
      </c>
      <c r="X5" s="195" t="s">
        <v>199</v>
      </c>
      <c r="Y5" s="197" t="s">
        <v>144</v>
      </c>
      <c r="Z5" s="194" t="s">
        <v>129</v>
      </c>
      <c r="AA5" s="195" t="s">
        <v>199</v>
      </c>
      <c r="AB5" s="197" t="s">
        <v>144</v>
      </c>
      <c r="AC5" s="295"/>
      <c r="AD5" s="295"/>
      <c r="AE5" s="297"/>
      <c r="AF5" s="284"/>
    </row>
    <row r="6" spans="1:32" ht="18.75">
      <c r="A6" s="198">
        <v>5</v>
      </c>
      <c r="B6" s="199">
        <v>87</v>
      </c>
      <c r="C6" s="199" t="s">
        <v>108</v>
      </c>
      <c r="D6" s="200">
        <v>17</v>
      </c>
      <c r="E6" s="173">
        <v>60.17</v>
      </c>
      <c r="F6" s="173">
        <v>54.35</v>
      </c>
      <c r="G6" s="173">
        <f t="shared" ref="G6:G37" si="0">F6-E6</f>
        <v>-5.82</v>
      </c>
      <c r="H6" s="173">
        <v>51.5</v>
      </c>
      <c r="I6" s="173">
        <v>63.18</v>
      </c>
      <c r="J6" s="202">
        <f t="shared" ref="J6:J37" si="1">I6-H6</f>
        <v>11.68</v>
      </c>
      <c r="K6" s="173">
        <v>46.46</v>
      </c>
      <c r="L6" s="173">
        <v>50.88</v>
      </c>
      <c r="M6" s="202">
        <f t="shared" ref="M6:M37" si="2">L6-K6</f>
        <v>4.4200000000000017</v>
      </c>
      <c r="N6" s="214">
        <v>55.42</v>
      </c>
      <c r="O6" s="173">
        <v>54.41</v>
      </c>
      <c r="P6" s="202">
        <f t="shared" ref="P6:P37" si="3">O6-N6</f>
        <v>-1.0100000000000051</v>
      </c>
      <c r="Q6" s="173">
        <v>49.33</v>
      </c>
      <c r="R6" s="173">
        <v>48.29</v>
      </c>
      <c r="S6" s="202">
        <f t="shared" ref="S6:S37" si="4">R6-Q6</f>
        <v>-1.0399999999999991</v>
      </c>
      <c r="T6" s="203">
        <v>78</v>
      </c>
      <c r="U6" s="173">
        <v>63.76</v>
      </c>
      <c r="V6" s="202">
        <f t="shared" ref="V6:V37" si="5">U6-T6</f>
        <v>-14.240000000000002</v>
      </c>
      <c r="W6" s="173">
        <v>65.42</v>
      </c>
      <c r="X6" s="173">
        <v>54.71</v>
      </c>
      <c r="Y6" s="202">
        <f t="shared" ref="Y6:Y37" si="6">X6-W6</f>
        <v>-10.71</v>
      </c>
      <c r="Z6" s="173">
        <v>72.33</v>
      </c>
      <c r="AA6" s="173">
        <v>65.180000000000007</v>
      </c>
      <c r="AB6" s="202">
        <f t="shared" ref="AB6:AB37" si="7">AA6-Z6</f>
        <v>-7.1499999999999915</v>
      </c>
      <c r="AC6" s="202">
        <f t="shared" ref="AC6:AC37" si="8">(E6+H6+K6+N6+Q6+T6+W6+Z6)/8</f>
        <v>59.828749999999999</v>
      </c>
      <c r="AD6" s="201">
        <f t="shared" ref="AD6:AD37" si="9">(F6+I6+L6+O6+R6+U6+X6+AA6)/8</f>
        <v>56.844999999999999</v>
      </c>
      <c r="AE6" s="205">
        <f t="shared" ref="AE6:AE37" si="10">AD6-AC6</f>
        <v>-2.9837500000000006</v>
      </c>
      <c r="AF6" s="206">
        <v>2</v>
      </c>
    </row>
    <row r="7" spans="1:32" ht="18.75">
      <c r="A7" s="181">
        <v>6</v>
      </c>
      <c r="B7" s="199">
        <v>64</v>
      </c>
      <c r="C7" s="207" t="s">
        <v>84</v>
      </c>
      <c r="D7" s="172">
        <v>3</v>
      </c>
      <c r="E7" s="173">
        <v>47.67</v>
      </c>
      <c r="F7" s="173">
        <v>52</v>
      </c>
      <c r="G7" s="173">
        <f t="shared" si="0"/>
        <v>4.3299999999999983</v>
      </c>
      <c r="H7" s="173">
        <v>40</v>
      </c>
      <c r="I7" s="173">
        <v>64.67</v>
      </c>
      <c r="J7" s="202">
        <f t="shared" si="1"/>
        <v>24.67</v>
      </c>
      <c r="K7" s="173">
        <v>30.83</v>
      </c>
      <c r="L7" s="173">
        <v>44.17</v>
      </c>
      <c r="M7" s="202">
        <f t="shared" si="2"/>
        <v>13.340000000000003</v>
      </c>
      <c r="N7" s="214">
        <v>40.83</v>
      </c>
      <c r="O7" s="173">
        <v>58.33</v>
      </c>
      <c r="P7" s="202">
        <f t="shared" si="3"/>
        <v>17.5</v>
      </c>
      <c r="Q7" s="173">
        <v>36.17</v>
      </c>
      <c r="R7" s="173">
        <v>58.83</v>
      </c>
      <c r="S7" s="202">
        <f t="shared" si="4"/>
        <v>22.659999999999997</v>
      </c>
      <c r="T7" s="203">
        <v>64.67</v>
      </c>
      <c r="U7" s="173">
        <v>69.33</v>
      </c>
      <c r="V7" s="202">
        <f t="shared" si="5"/>
        <v>4.6599999999999966</v>
      </c>
      <c r="W7" s="173">
        <v>55</v>
      </c>
      <c r="X7" s="173">
        <v>51.67</v>
      </c>
      <c r="Y7" s="202">
        <f t="shared" si="6"/>
        <v>-3.3299999999999983</v>
      </c>
      <c r="Z7" s="173">
        <v>53.33</v>
      </c>
      <c r="AA7" s="173">
        <v>54.67</v>
      </c>
      <c r="AB7" s="202">
        <f t="shared" si="7"/>
        <v>1.3400000000000034</v>
      </c>
      <c r="AC7" s="202">
        <f t="shared" si="8"/>
        <v>46.0625</v>
      </c>
      <c r="AD7" s="201">
        <f t="shared" si="9"/>
        <v>56.708750000000002</v>
      </c>
      <c r="AE7" s="205">
        <f t="shared" si="10"/>
        <v>10.646250000000002</v>
      </c>
      <c r="AF7" s="206">
        <v>7</v>
      </c>
    </row>
    <row r="8" spans="1:32" ht="18.75">
      <c r="A8" s="181">
        <v>6</v>
      </c>
      <c r="B8" s="207">
        <v>74</v>
      </c>
      <c r="C8" s="207" t="s">
        <v>94</v>
      </c>
      <c r="D8" s="172">
        <v>6</v>
      </c>
      <c r="E8" s="173">
        <v>40</v>
      </c>
      <c r="F8" s="173">
        <v>58.67</v>
      </c>
      <c r="G8" s="173">
        <f t="shared" si="0"/>
        <v>18.670000000000002</v>
      </c>
      <c r="H8" s="173">
        <v>33.6</v>
      </c>
      <c r="I8" s="173">
        <v>55.67</v>
      </c>
      <c r="J8" s="202">
        <f t="shared" si="1"/>
        <v>22.07</v>
      </c>
      <c r="K8" s="173">
        <v>28</v>
      </c>
      <c r="L8" s="173">
        <v>47.5</v>
      </c>
      <c r="M8" s="202">
        <f t="shared" si="2"/>
        <v>19.5</v>
      </c>
      <c r="N8" s="214">
        <v>52</v>
      </c>
      <c r="O8" s="173">
        <v>63.33</v>
      </c>
      <c r="P8" s="202">
        <f t="shared" si="3"/>
        <v>11.329999999999998</v>
      </c>
      <c r="Q8" s="173">
        <v>28.4</v>
      </c>
      <c r="R8" s="173">
        <v>54.58</v>
      </c>
      <c r="S8" s="202">
        <f t="shared" si="4"/>
        <v>26.18</v>
      </c>
      <c r="T8" s="203">
        <v>64</v>
      </c>
      <c r="U8" s="173">
        <v>55.33</v>
      </c>
      <c r="V8" s="202">
        <f t="shared" si="5"/>
        <v>-8.6700000000000017</v>
      </c>
      <c r="W8" s="173">
        <v>46</v>
      </c>
      <c r="X8" s="173">
        <v>50</v>
      </c>
      <c r="Y8" s="202">
        <f t="shared" si="6"/>
        <v>4</v>
      </c>
      <c r="Z8" s="173">
        <v>48.8</v>
      </c>
      <c r="AA8" s="173">
        <v>62.67</v>
      </c>
      <c r="AB8" s="202">
        <f t="shared" si="7"/>
        <v>13.870000000000005</v>
      </c>
      <c r="AC8" s="202">
        <f t="shared" si="8"/>
        <v>42.6</v>
      </c>
      <c r="AD8" s="201">
        <f t="shared" si="9"/>
        <v>55.96875</v>
      </c>
      <c r="AE8" s="205">
        <f t="shared" si="10"/>
        <v>13.368749999999999</v>
      </c>
      <c r="AF8" s="206">
        <v>7</v>
      </c>
    </row>
    <row r="9" spans="1:32" ht="18.75">
      <c r="A9" s="181">
        <v>2</v>
      </c>
      <c r="B9" s="199">
        <v>97</v>
      </c>
      <c r="C9" s="207" t="s">
        <v>117</v>
      </c>
      <c r="D9" s="172">
        <v>27</v>
      </c>
      <c r="E9" s="173">
        <v>54.05</v>
      </c>
      <c r="F9" s="173">
        <v>50.74</v>
      </c>
      <c r="G9" s="173">
        <f t="shared" si="0"/>
        <v>-3.3099999999999952</v>
      </c>
      <c r="H9" s="173">
        <v>45.15</v>
      </c>
      <c r="I9" s="173">
        <v>59.46</v>
      </c>
      <c r="J9" s="202">
        <f t="shared" si="1"/>
        <v>14.310000000000002</v>
      </c>
      <c r="K9" s="173">
        <v>42.24</v>
      </c>
      <c r="L9" s="173">
        <v>49.19</v>
      </c>
      <c r="M9" s="202">
        <f t="shared" si="2"/>
        <v>6.9499999999999957</v>
      </c>
      <c r="N9" s="214">
        <v>65.81</v>
      </c>
      <c r="O9" s="173">
        <v>56.56</v>
      </c>
      <c r="P9" s="202">
        <f t="shared" si="3"/>
        <v>-9.25</v>
      </c>
      <c r="Q9" s="173">
        <v>42.01</v>
      </c>
      <c r="R9" s="173">
        <v>50.81</v>
      </c>
      <c r="S9" s="202">
        <f t="shared" si="4"/>
        <v>8.8000000000000043</v>
      </c>
      <c r="T9" s="203">
        <v>71.89</v>
      </c>
      <c r="U9" s="173">
        <v>61.45</v>
      </c>
      <c r="V9" s="202">
        <f t="shared" si="5"/>
        <v>-10.439999999999998</v>
      </c>
      <c r="W9" s="173">
        <v>53.09</v>
      </c>
      <c r="X9" s="173">
        <v>54.04</v>
      </c>
      <c r="Y9" s="202">
        <f t="shared" si="6"/>
        <v>0.94999999999999574</v>
      </c>
      <c r="Z9" s="173">
        <v>61.36</v>
      </c>
      <c r="AA9" s="173">
        <v>63.5</v>
      </c>
      <c r="AB9" s="202">
        <f t="shared" si="7"/>
        <v>2.1400000000000006</v>
      </c>
      <c r="AC9" s="202">
        <f t="shared" si="8"/>
        <v>54.45</v>
      </c>
      <c r="AD9" s="201">
        <f t="shared" si="9"/>
        <v>55.71875</v>
      </c>
      <c r="AE9" s="205">
        <f t="shared" si="10"/>
        <v>1.2687499999999972</v>
      </c>
      <c r="AF9" s="206">
        <v>5</v>
      </c>
    </row>
    <row r="10" spans="1:32" ht="18.75">
      <c r="A10" s="181">
        <v>5</v>
      </c>
      <c r="B10" s="199">
        <v>41</v>
      </c>
      <c r="C10" s="207" t="s">
        <v>60</v>
      </c>
      <c r="D10" s="172">
        <v>10</v>
      </c>
      <c r="E10" s="173">
        <v>54.33</v>
      </c>
      <c r="F10" s="173">
        <v>49.4</v>
      </c>
      <c r="G10" s="173">
        <f t="shared" si="0"/>
        <v>-4.93</v>
      </c>
      <c r="H10" s="173">
        <v>40</v>
      </c>
      <c r="I10" s="173">
        <v>63</v>
      </c>
      <c r="J10" s="202">
        <f t="shared" si="1"/>
        <v>23</v>
      </c>
      <c r="K10" s="173">
        <v>34.17</v>
      </c>
      <c r="L10" s="173">
        <v>42.25</v>
      </c>
      <c r="M10" s="202">
        <f t="shared" si="2"/>
        <v>8.0799999999999983</v>
      </c>
      <c r="N10" s="214">
        <v>63.33</v>
      </c>
      <c r="O10" s="173">
        <v>59.5</v>
      </c>
      <c r="P10" s="202">
        <f t="shared" si="3"/>
        <v>-3.8299999999999983</v>
      </c>
      <c r="Q10" s="173">
        <v>46.83</v>
      </c>
      <c r="R10" s="173">
        <v>51.95</v>
      </c>
      <c r="S10" s="202">
        <f t="shared" si="4"/>
        <v>5.1200000000000045</v>
      </c>
      <c r="T10" s="203">
        <v>70</v>
      </c>
      <c r="U10" s="173">
        <v>61.6</v>
      </c>
      <c r="V10" s="202">
        <f t="shared" si="5"/>
        <v>-8.3999999999999986</v>
      </c>
      <c r="W10" s="173">
        <v>48.33</v>
      </c>
      <c r="X10" s="173">
        <v>49.5</v>
      </c>
      <c r="Y10" s="202">
        <f t="shared" si="6"/>
        <v>1.1700000000000017</v>
      </c>
      <c r="Z10" s="173">
        <v>58</v>
      </c>
      <c r="AA10" s="173">
        <v>66</v>
      </c>
      <c r="AB10" s="202">
        <f t="shared" si="7"/>
        <v>8</v>
      </c>
      <c r="AC10" s="202">
        <f t="shared" si="8"/>
        <v>51.873749999999994</v>
      </c>
      <c r="AD10" s="201">
        <f t="shared" si="9"/>
        <v>55.400000000000006</v>
      </c>
      <c r="AE10" s="205">
        <f t="shared" si="10"/>
        <v>3.5262500000000117</v>
      </c>
      <c r="AF10" s="206">
        <v>5</v>
      </c>
    </row>
    <row r="11" spans="1:32" ht="18.75">
      <c r="A11" s="181">
        <v>5</v>
      </c>
      <c r="B11" s="199">
        <v>75</v>
      </c>
      <c r="C11" s="207" t="s">
        <v>95</v>
      </c>
      <c r="D11" s="172">
        <v>9</v>
      </c>
      <c r="E11" s="173">
        <v>49.67</v>
      </c>
      <c r="F11" s="173">
        <v>52.67</v>
      </c>
      <c r="G11" s="173">
        <f t="shared" si="0"/>
        <v>3</v>
      </c>
      <c r="H11" s="173">
        <v>45.17</v>
      </c>
      <c r="I11" s="173">
        <v>63.78</v>
      </c>
      <c r="J11" s="202">
        <f t="shared" si="1"/>
        <v>18.61</v>
      </c>
      <c r="K11" s="173">
        <v>35.83</v>
      </c>
      <c r="L11" s="173">
        <v>40.83</v>
      </c>
      <c r="M11" s="202">
        <f t="shared" si="2"/>
        <v>5</v>
      </c>
      <c r="N11" s="214">
        <v>50.42</v>
      </c>
      <c r="O11" s="173">
        <v>40</v>
      </c>
      <c r="P11" s="202">
        <f t="shared" si="3"/>
        <v>-10.420000000000002</v>
      </c>
      <c r="Q11" s="173">
        <v>40.83</v>
      </c>
      <c r="R11" s="173">
        <v>54.44</v>
      </c>
      <c r="S11" s="202">
        <f t="shared" si="4"/>
        <v>13.61</v>
      </c>
      <c r="T11" s="203">
        <v>64.33</v>
      </c>
      <c r="U11" s="173">
        <v>62.22</v>
      </c>
      <c r="V11" s="202">
        <f t="shared" si="5"/>
        <v>-2.1099999999999994</v>
      </c>
      <c r="W11" s="173">
        <v>51.67</v>
      </c>
      <c r="X11" s="173">
        <v>56.11</v>
      </c>
      <c r="Y11" s="202">
        <f t="shared" si="6"/>
        <v>4.4399999999999977</v>
      </c>
      <c r="Z11" s="173">
        <v>58.67</v>
      </c>
      <c r="AA11" s="173">
        <v>71.56</v>
      </c>
      <c r="AB11" s="202">
        <f t="shared" si="7"/>
        <v>12.89</v>
      </c>
      <c r="AC11" s="202">
        <f t="shared" si="8"/>
        <v>49.573750000000004</v>
      </c>
      <c r="AD11" s="201">
        <f t="shared" si="9"/>
        <v>55.201250000000002</v>
      </c>
      <c r="AE11" s="205">
        <f t="shared" si="10"/>
        <v>5.6274999999999977</v>
      </c>
      <c r="AF11" s="206">
        <v>6</v>
      </c>
    </row>
    <row r="12" spans="1:32" ht="18.75">
      <c r="A12" s="181">
        <v>1</v>
      </c>
      <c r="B12" s="199">
        <v>27</v>
      </c>
      <c r="C12" s="207" t="s">
        <v>138</v>
      </c>
      <c r="D12" s="172">
        <v>9</v>
      </c>
      <c r="E12" s="201">
        <v>46.120000000000005</v>
      </c>
      <c r="F12" s="173">
        <v>49.554444444444442</v>
      </c>
      <c r="G12" s="173">
        <f t="shared" si="0"/>
        <v>3.4344444444444377</v>
      </c>
      <c r="H12" s="201">
        <v>40.482500000000002</v>
      </c>
      <c r="I12" s="173">
        <v>59.776666666666671</v>
      </c>
      <c r="J12" s="202">
        <f t="shared" si="1"/>
        <v>19.294166666666669</v>
      </c>
      <c r="K12" s="201">
        <v>36.375</v>
      </c>
      <c r="L12" s="173">
        <v>45.833333333333336</v>
      </c>
      <c r="M12" s="202">
        <f t="shared" si="2"/>
        <v>9.4583333333333357</v>
      </c>
      <c r="N12" s="215">
        <v>51.594999999999999</v>
      </c>
      <c r="O12" s="173">
        <v>49.443333333333335</v>
      </c>
      <c r="P12" s="202">
        <f t="shared" si="3"/>
        <v>-2.1516666666666637</v>
      </c>
      <c r="Q12" s="201">
        <v>38.47</v>
      </c>
      <c r="R12" s="173">
        <v>53.276666666666671</v>
      </c>
      <c r="S12" s="202">
        <f t="shared" si="4"/>
        <v>14.806666666666672</v>
      </c>
      <c r="T12" s="201">
        <v>72.717500000000001</v>
      </c>
      <c r="U12" s="173">
        <v>60.445555555555558</v>
      </c>
      <c r="V12" s="202">
        <f t="shared" si="5"/>
        <v>-12.271944444444443</v>
      </c>
      <c r="W12" s="201">
        <v>52.6875</v>
      </c>
      <c r="X12" s="173">
        <v>57.776666666666671</v>
      </c>
      <c r="Y12" s="202">
        <f t="shared" si="6"/>
        <v>5.0891666666666708</v>
      </c>
      <c r="Z12" s="201">
        <v>62.832499999999996</v>
      </c>
      <c r="AA12" s="173">
        <v>60.444444444444443</v>
      </c>
      <c r="AB12" s="202">
        <f t="shared" si="7"/>
        <v>-2.3880555555555532</v>
      </c>
      <c r="AC12" s="202">
        <f t="shared" si="8"/>
        <v>50.16</v>
      </c>
      <c r="AD12" s="201">
        <f t="shared" si="9"/>
        <v>54.568888888888893</v>
      </c>
      <c r="AE12" s="205">
        <f t="shared" si="10"/>
        <v>4.408888888888896</v>
      </c>
      <c r="AF12" s="206">
        <v>5</v>
      </c>
    </row>
    <row r="13" spans="1:32" ht="18.75">
      <c r="A13" s="181">
        <v>1</v>
      </c>
      <c r="B13" s="199">
        <v>2</v>
      </c>
      <c r="C13" s="207" t="s">
        <v>16</v>
      </c>
      <c r="D13" s="172">
        <v>5</v>
      </c>
      <c r="E13" s="173">
        <v>51.5</v>
      </c>
      <c r="F13" s="173">
        <v>46</v>
      </c>
      <c r="G13" s="173">
        <f t="shared" si="0"/>
        <v>-5.5</v>
      </c>
      <c r="H13" s="173">
        <v>39.380000000000003</v>
      </c>
      <c r="I13" s="173">
        <v>54.4</v>
      </c>
      <c r="J13" s="202">
        <f t="shared" si="1"/>
        <v>15.019999999999996</v>
      </c>
      <c r="K13" s="173">
        <v>31.41</v>
      </c>
      <c r="L13" s="173">
        <v>52.5</v>
      </c>
      <c r="M13" s="202">
        <f t="shared" si="2"/>
        <v>21.09</v>
      </c>
      <c r="N13" s="214">
        <v>40</v>
      </c>
      <c r="O13" s="173">
        <v>51</v>
      </c>
      <c r="P13" s="202">
        <f t="shared" si="3"/>
        <v>11</v>
      </c>
      <c r="Q13" s="173">
        <v>40.28</v>
      </c>
      <c r="R13" s="173">
        <v>58.9</v>
      </c>
      <c r="S13" s="202">
        <f t="shared" si="4"/>
        <v>18.619999999999997</v>
      </c>
      <c r="T13" s="203">
        <v>66.5</v>
      </c>
      <c r="U13" s="173">
        <v>51.2</v>
      </c>
      <c r="V13" s="202">
        <f t="shared" si="5"/>
        <v>-15.299999999999997</v>
      </c>
      <c r="W13" s="173">
        <v>48.75</v>
      </c>
      <c r="X13" s="173">
        <v>44</v>
      </c>
      <c r="Y13" s="202">
        <f t="shared" si="6"/>
        <v>-4.75</v>
      </c>
      <c r="Z13" s="173">
        <v>57.25</v>
      </c>
      <c r="AA13" s="173">
        <v>68</v>
      </c>
      <c r="AB13" s="173">
        <f t="shared" si="7"/>
        <v>10.75</v>
      </c>
      <c r="AC13" s="202">
        <f t="shared" si="8"/>
        <v>46.883749999999999</v>
      </c>
      <c r="AD13" s="201">
        <f t="shared" si="9"/>
        <v>53.25</v>
      </c>
      <c r="AE13" s="205">
        <f t="shared" si="10"/>
        <v>6.3662500000000009</v>
      </c>
      <c r="AF13" s="206">
        <v>5</v>
      </c>
    </row>
    <row r="14" spans="1:32" ht="18.75">
      <c r="A14" s="181">
        <v>5</v>
      </c>
      <c r="B14" s="199">
        <v>42</v>
      </c>
      <c r="C14" s="207" t="s">
        <v>61</v>
      </c>
      <c r="D14" s="172">
        <v>11</v>
      </c>
      <c r="E14" s="173">
        <v>52.67</v>
      </c>
      <c r="F14" s="173">
        <v>50.18</v>
      </c>
      <c r="G14" s="173">
        <f t="shared" si="0"/>
        <v>-2.490000000000002</v>
      </c>
      <c r="H14" s="173">
        <v>39.11</v>
      </c>
      <c r="I14" s="173">
        <v>61.27</v>
      </c>
      <c r="J14" s="202">
        <f t="shared" si="1"/>
        <v>22.160000000000004</v>
      </c>
      <c r="K14" s="173">
        <v>34.72</v>
      </c>
      <c r="L14" s="173">
        <v>46.14</v>
      </c>
      <c r="M14" s="202">
        <f t="shared" si="2"/>
        <v>11.420000000000002</v>
      </c>
      <c r="N14" s="214">
        <v>42.78</v>
      </c>
      <c r="O14" s="173">
        <v>39.549999999999997</v>
      </c>
      <c r="P14" s="202">
        <f t="shared" si="3"/>
        <v>-3.230000000000004</v>
      </c>
      <c r="Q14" s="173">
        <v>44.67</v>
      </c>
      <c r="R14" s="173">
        <v>47.73</v>
      </c>
      <c r="S14" s="202">
        <f t="shared" si="4"/>
        <v>3.0599999999999952</v>
      </c>
      <c r="T14" s="203">
        <v>68.44</v>
      </c>
      <c r="U14" s="173">
        <v>60.73</v>
      </c>
      <c r="V14" s="202">
        <f t="shared" si="5"/>
        <v>-7.7100000000000009</v>
      </c>
      <c r="W14" s="173">
        <v>52.22</v>
      </c>
      <c r="X14" s="173">
        <v>56.36</v>
      </c>
      <c r="Y14" s="202">
        <f t="shared" si="6"/>
        <v>4.1400000000000006</v>
      </c>
      <c r="Z14" s="173">
        <v>60.89</v>
      </c>
      <c r="AA14" s="173">
        <v>63.64</v>
      </c>
      <c r="AB14" s="202">
        <f t="shared" si="7"/>
        <v>2.75</v>
      </c>
      <c r="AC14" s="202">
        <f t="shared" si="8"/>
        <v>49.4375</v>
      </c>
      <c r="AD14" s="201">
        <f t="shared" si="9"/>
        <v>53.199999999999996</v>
      </c>
      <c r="AE14" s="205">
        <f t="shared" si="10"/>
        <v>3.7624999999999957</v>
      </c>
      <c r="AF14" s="206">
        <v>5</v>
      </c>
    </row>
    <row r="15" spans="1:32" ht="18.75">
      <c r="A15" s="181">
        <v>5</v>
      </c>
      <c r="B15" s="207">
        <v>4</v>
      </c>
      <c r="C15" s="207" t="s">
        <v>18</v>
      </c>
      <c r="D15" s="172">
        <v>13</v>
      </c>
      <c r="E15" s="173">
        <v>49.67</v>
      </c>
      <c r="F15" s="173">
        <v>49.38</v>
      </c>
      <c r="G15" s="173">
        <f t="shared" si="0"/>
        <v>-0.28999999999999915</v>
      </c>
      <c r="H15" s="173">
        <v>43</v>
      </c>
      <c r="I15" s="173">
        <v>60.62</v>
      </c>
      <c r="J15" s="202">
        <f t="shared" si="1"/>
        <v>17.619999999999997</v>
      </c>
      <c r="K15" s="173">
        <v>36.46</v>
      </c>
      <c r="L15" s="173">
        <v>41.35</v>
      </c>
      <c r="M15" s="202">
        <f t="shared" si="2"/>
        <v>4.8900000000000006</v>
      </c>
      <c r="N15" s="214">
        <v>42.92</v>
      </c>
      <c r="O15" s="173">
        <v>46.54</v>
      </c>
      <c r="P15" s="202">
        <f t="shared" si="3"/>
        <v>3.6199999999999974</v>
      </c>
      <c r="Q15" s="173">
        <v>36.630000000000003</v>
      </c>
      <c r="R15" s="173">
        <v>48.31</v>
      </c>
      <c r="S15" s="202">
        <f t="shared" si="4"/>
        <v>11.68</v>
      </c>
      <c r="T15" s="203">
        <v>67.33</v>
      </c>
      <c r="U15" s="173">
        <v>59.38</v>
      </c>
      <c r="V15" s="202">
        <f t="shared" si="5"/>
        <v>-7.9499999999999957</v>
      </c>
      <c r="W15" s="173">
        <v>52.08</v>
      </c>
      <c r="X15" s="173">
        <v>57.31</v>
      </c>
      <c r="Y15" s="202">
        <f t="shared" si="6"/>
        <v>5.230000000000004</v>
      </c>
      <c r="Z15" s="173">
        <v>61</v>
      </c>
      <c r="AA15" s="173">
        <v>60</v>
      </c>
      <c r="AB15" s="202">
        <f t="shared" si="7"/>
        <v>-1</v>
      </c>
      <c r="AC15" s="202">
        <f t="shared" si="8"/>
        <v>48.636249999999997</v>
      </c>
      <c r="AD15" s="201">
        <f t="shared" si="9"/>
        <v>52.861249999999998</v>
      </c>
      <c r="AE15" s="205">
        <f t="shared" si="10"/>
        <v>4.2250000000000014</v>
      </c>
      <c r="AF15" s="206">
        <v>5</v>
      </c>
    </row>
    <row r="16" spans="1:32" ht="18.75">
      <c r="A16" s="181">
        <v>4</v>
      </c>
      <c r="B16" s="199">
        <v>48</v>
      </c>
      <c r="C16" s="207" t="s">
        <v>137</v>
      </c>
      <c r="D16" s="172">
        <v>4</v>
      </c>
      <c r="E16" s="201">
        <v>48</v>
      </c>
      <c r="F16" s="173">
        <v>48.5</v>
      </c>
      <c r="G16" s="173">
        <f t="shared" si="0"/>
        <v>0.5</v>
      </c>
      <c r="H16" s="201">
        <v>37.5</v>
      </c>
      <c r="I16" s="173">
        <v>55</v>
      </c>
      <c r="J16" s="202">
        <f t="shared" si="1"/>
        <v>17.5</v>
      </c>
      <c r="K16" s="201">
        <v>27.5</v>
      </c>
      <c r="L16" s="173">
        <v>36.25</v>
      </c>
      <c r="M16" s="202">
        <f t="shared" si="2"/>
        <v>8.75</v>
      </c>
      <c r="N16" s="215">
        <v>55.625</v>
      </c>
      <c r="O16" s="173">
        <v>45</v>
      </c>
      <c r="P16" s="202">
        <f t="shared" si="3"/>
        <v>-10.625</v>
      </c>
      <c r="Q16" s="201">
        <v>48.25</v>
      </c>
      <c r="R16" s="173">
        <v>55.38</v>
      </c>
      <c r="S16" s="202">
        <f t="shared" si="4"/>
        <v>7.1300000000000026</v>
      </c>
      <c r="T16" s="201">
        <v>68.5</v>
      </c>
      <c r="U16" s="173">
        <v>56</v>
      </c>
      <c r="V16" s="202">
        <f t="shared" si="5"/>
        <v>-12.5</v>
      </c>
      <c r="W16" s="201">
        <v>54.375</v>
      </c>
      <c r="X16" s="173">
        <v>53.75</v>
      </c>
      <c r="Y16" s="202">
        <f t="shared" si="6"/>
        <v>-0.625</v>
      </c>
      <c r="Z16" s="201">
        <v>57</v>
      </c>
      <c r="AA16" s="173">
        <v>70</v>
      </c>
      <c r="AB16" s="202">
        <f t="shared" si="7"/>
        <v>13</v>
      </c>
      <c r="AC16" s="202">
        <f t="shared" si="8"/>
        <v>49.59375</v>
      </c>
      <c r="AD16" s="201">
        <f t="shared" si="9"/>
        <v>52.484999999999999</v>
      </c>
      <c r="AE16" s="205">
        <f t="shared" si="10"/>
        <v>2.8912499999999994</v>
      </c>
      <c r="AF16" s="206">
        <v>5</v>
      </c>
    </row>
    <row r="17" spans="1:32" ht="18.75">
      <c r="A17" s="181">
        <v>1</v>
      </c>
      <c r="B17" s="199">
        <v>80</v>
      </c>
      <c r="C17" s="207" t="s">
        <v>101</v>
      </c>
      <c r="D17" s="172">
        <v>15</v>
      </c>
      <c r="E17" s="173">
        <v>61.33</v>
      </c>
      <c r="F17" s="173">
        <v>48</v>
      </c>
      <c r="G17" s="173">
        <f t="shared" si="0"/>
        <v>-13.329999999999998</v>
      </c>
      <c r="H17" s="173">
        <v>43.67</v>
      </c>
      <c r="I17" s="173">
        <v>59.6</v>
      </c>
      <c r="J17" s="202">
        <f t="shared" si="1"/>
        <v>15.93</v>
      </c>
      <c r="K17" s="173">
        <v>62.08</v>
      </c>
      <c r="L17" s="173">
        <v>51.33</v>
      </c>
      <c r="M17" s="202">
        <f t="shared" si="2"/>
        <v>-10.75</v>
      </c>
      <c r="N17" s="214">
        <v>60</v>
      </c>
      <c r="O17" s="173">
        <v>42.67</v>
      </c>
      <c r="P17" s="202">
        <f t="shared" si="3"/>
        <v>-17.329999999999998</v>
      </c>
      <c r="Q17" s="173">
        <v>32.92</v>
      </c>
      <c r="R17" s="173">
        <v>46.03</v>
      </c>
      <c r="S17" s="202">
        <f t="shared" si="4"/>
        <v>13.11</v>
      </c>
      <c r="T17" s="203">
        <v>66.67</v>
      </c>
      <c r="U17" s="173">
        <v>58.13</v>
      </c>
      <c r="V17" s="202">
        <f t="shared" si="5"/>
        <v>-8.5399999999999991</v>
      </c>
      <c r="W17" s="173">
        <v>51.67</v>
      </c>
      <c r="X17" s="173">
        <v>48.67</v>
      </c>
      <c r="Y17" s="202">
        <f t="shared" si="6"/>
        <v>-3</v>
      </c>
      <c r="Z17" s="173">
        <v>64.67</v>
      </c>
      <c r="AA17" s="173">
        <v>64</v>
      </c>
      <c r="AB17" s="202">
        <f t="shared" si="7"/>
        <v>-0.67000000000000171</v>
      </c>
      <c r="AC17" s="202">
        <f t="shared" si="8"/>
        <v>55.376250000000006</v>
      </c>
      <c r="AD17" s="201">
        <f t="shared" si="9"/>
        <v>52.303750000000008</v>
      </c>
      <c r="AE17" s="205">
        <f t="shared" si="10"/>
        <v>-3.072499999999998</v>
      </c>
      <c r="AF17" s="206">
        <v>2</v>
      </c>
    </row>
    <row r="18" spans="1:32" ht="18.75">
      <c r="A18" s="181">
        <v>5</v>
      </c>
      <c r="B18" s="199">
        <v>44</v>
      </c>
      <c r="C18" s="207" t="s">
        <v>63</v>
      </c>
      <c r="D18" s="172">
        <v>10</v>
      </c>
      <c r="E18" s="173">
        <v>54</v>
      </c>
      <c r="F18" s="173">
        <v>49.2</v>
      </c>
      <c r="G18" s="173">
        <f t="shared" si="0"/>
        <v>-4.7999999999999972</v>
      </c>
      <c r="H18" s="173">
        <v>40.5</v>
      </c>
      <c r="I18" s="173">
        <v>58</v>
      </c>
      <c r="J18" s="202">
        <f t="shared" si="1"/>
        <v>17.5</v>
      </c>
      <c r="K18" s="173">
        <v>34.69</v>
      </c>
      <c r="L18" s="173">
        <v>44.25</v>
      </c>
      <c r="M18" s="202">
        <f t="shared" si="2"/>
        <v>9.5600000000000023</v>
      </c>
      <c r="N18" s="214">
        <v>43.75</v>
      </c>
      <c r="O18" s="173">
        <v>47.5</v>
      </c>
      <c r="P18" s="202">
        <f t="shared" si="3"/>
        <v>3.75</v>
      </c>
      <c r="Q18" s="173">
        <v>49.13</v>
      </c>
      <c r="R18" s="173">
        <v>44.35</v>
      </c>
      <c r="S18" s="202">
        <f t="shared" si="4"/>
        <v>-4.7800000000000011</v>
      </c>
      <c r="T18" s="203">
        <v>80.5</v>
      </c>
      <c r="U18" s="173">
        <v>61.2</v>
      </c>
      <c r="V18" s="202">
        <f t="shared" si="5"/>
        <v>-19.299999999999997</v>
      </c>
      <c r="W18" s="173">
        <v>53.13</v>
      </c>
      <c r="X18" s="173">
        <v>50</v>
      </c>
      <c r="Y18" s="202">
        <f t="shared" si="6"/>
        <v>-3.1300000000000026</v>
      </c>
      <c r="Z18" s="173">
        <v>60.5</v>
      </c>
      <c r="AA18" s="173">
        <v>63.6</v>
      </c>
      <c r="AB18" s="202">
        <f t="shared" si="7"/>
        <v>3.1000000000000014</v>
      </c>
      <c r="AC18" s="202">
        <f t="shared" si="8"/>
        <v>52.024999999999999</v>
      </c>
      <c r="AD18" s="201">
        <f t="shared" si="9"/>
        <v>52.262500000000003</v>
      </c>
      <c r="AE18" s="205">
        <f t="shared" si="10"/>
        <v>0.23750000000000426</v>
      </c>
      <c r="AF18" s="206">
        <v>4</v>
      </c>
    </row>
    <row r="19" spans="1:32" ht="18.75">
      <c r="A19" s="181">
        <v>5</v>
      </c>
      <c r="B19" s="199">
        <v>53</v>
      </c>
      <c r="C19" s="207" t="s">
        <v>72</v>
      </c>
      <c r="D19" s="172">
        <v>10</v>
      </c>
      <c r="E19" s="173">
        <v>57.56</v>
      </c>
      <c r="F19" s="173">
        <v>51.8</v>
      </c>
      <c r="G19" s="173">
        <f t="shared" si="0"/>
        <v>-5.7600000000000051</v>
      </c>
      <c r="H19" s="173">
        <v>49.11</v>
      </c>
      <c r="I19" s="173">
        <v>60.6</v>
      </c>
      <c r="J19" s="202">
        <f t="shared" si="1"/>
        <v>11.490000000000002</v>
      </c>
      <c r="K19" s="173">
        <v>49.44</v>
      </c>
      <c r="L19" s="173">
        <v>40</v>
      </c>
      <c r="M19" s="202">
        <f t="shared" si="2"/>
        <v>-9.4399999999999977</v>
      </c>
      <c r="N19" s="214">
        <v>63.89</v>
      </c>
      <c r="O19" s="173">
        <v>42.5</v>
      </c>
      <c r="P19" s="202">
        <f t="shared" si="3"/>
        <v>-21.39</v>
      </c>
      <c r="Q19" s="173">
        <v>57.22</v>
      </c>
      <c r="R19" s="173">
        <v>51.1</v>
      </c>
      <c r="S19" s="202">
        <f t="shared" si="4"/>
        <v>-6.1199999999999974</v>
      </c>
      <c r="T19" s="203">
        <v>69.78</v>
      </c>
      <c r="U19" s="173">
        <v>57.2</v>
      </c>
      <c r="V19" s="202">
        <f t="shared" si="5"/>
        <v>-12.579999999999998</v>
      </c>
      <c r="W19" s="173">
        <v>62.78</v>
      </c>
      <c r="X19" s="173">
        <v>55.5</v>
      </c>
      <c r="Y19" s="202">
        <f t="shared" si="6"/>
        <v>-7.2800000000000011</v>
      </c>
      <c r="Z19" s="173">
        <v>67.11</v>
      </c>
      <c r="AA19" s="173">
        <v>59.2</v>
      </c>
      <c r="AB19" s="202">
        <f t="shared" si="7"/>
        <v>-7.9099999999999966</v>
      </c>
      <c r="AC19" s="202">
        <f t="shared" si="8"/>
        <v>59.611249999999998</v>
      </c>
      <c r="AD19" s="201">
        <f t="shared" si="9"/>
        <v>52.237499999999997</v>
      </c>
      <c r="AE19" s="205">
        <f t="shared" si="10"/>
        <v>-7.3737500000000011</v>
      </c>
      <c r="AF19" s="206">
        <v>1</v>
      </c>
    </row>
    <row r="20" spans="1:32" ht="18.75">
      <c r="A20" s="181">
        <v>1</v>
      </c>
      <c r="B20" s="199">
        <v>25</v>
      </c>
      <c r="C20" s="207" t="s">
        <v>39</v>
      </c>
      <c r="D20" s="172">
        <v>6</v>
      </c>
      <c r="E20" s="173">
        <v>45.8</v>
      </c>
      <c r="F20" s="173">
        <v>44</v>
      </c>
      <c r="G20" s="173">
        <f t="shared" si="0"/>
        <v>-1.7999999999999972</v>
      </c>
      <c r="H20" s="173">
        <v>38.4</v>
      </c>
      <c r="I20" s="173">
        <v>59.33</v>
      </c>
      <c r="J20" s="202">
        <f t="shared" si="1"/>
        <v>20.93</v>
      </c>
      <c r="K20" s="173">
        <v>34</v>
      </c>
      <c r="L20" s="173">
        <v>36.25</v>
      </c>
      <c r="M20" s="202">
        <f t="shared" si="2"/>
        <v>2.25</v>
      </c>
      <c r="N20" s="214">
        <v>38</v>
      </c>
      <c r="O20" s="173">
        <v>43.33</v>
      </c>
      <c r="P20" s="202">
        <f t="shared" si="3"/>
        <v>5.3299999999999983</v>
      </c>
      <c r="Q20" s="173">
        <v>43.45</v>
      </c>
      <c r="R20" s="173">
        <v>51.92</v>
      </c>
      <c r="S20" s="202">
        <f t="shared" si="4"/>
        <v>8.4699999999999989</v>
      </c>
      <c r="T20" s="203">
        <v>64</v>
      </c>
      <c r="U20" s="173">
        <v>62.67</v>
      </c>
      <c r="V20" s="202">
        <f t="shared" si="5"/>
        <v>-1.3299999999999983</v>
      </c>
      <c r="W20" s="173">
        <v>43.5</v>
      </c>
      <c r="X20" s="173">
        <v>54.17</v>
      </c>
      <c r="Y20" s="202">
        <f t="shared" si="6"/>
        <v>10.670000000000002</v>
      </c>
      <c r="Z20" s="173">
        <v>58.4</v>
      </c>
      <c r="AA20" s="173">
        <v>65.33</v>
      </c>
      <c r="AB20" s="202">
        <f t="shared" si="7"/>
        <v>6.93</v>
      </c>
      <c r="AC20" s="202">
        <f t="shared" si="8"/>
        <v>45.693749999999994</v>
      </c>
      <c r="AD20" s="201">
        <f t="shared" si="9"/>
        <v>52.125</v>
      </c>
      <c r="AE20" s="205">
        <f t="shared" si="10"/>
        <v>6.4312500000000057</v>
      </c>
      <c r="AF20" s="206">
        <v>6</v>
      </c>
    </row>
    <row r="21" spans="1:32" ht="18.75">
      <c r="A21" s="181">
        <v>5</v>
      </c>
      <c r="B21" s="199">
        <v>18</v>
      </c>
      <c r="C21" s="207" t="s">
        <v>31</v>
      </c>
      <c r="D21" s="172">
        <v>15</v>
      </c>
      <c r="E21" s="173">
        <v>52.45</v>
      </c>
      <c r="F21" s="173">
        <v>52.4</v>
      </c>
      <c r="G21" s="173">
        <f t="shared" si="0"/>
        <v>-5.0000000000004263E-2</v>
      </c>
      <c r="H21" s="173">
        <v>39.729999999999997</v>
      </c>
      <c r="I21" s="173">
        <v>55.73</v>
      </c>
      <c r="J21" s="202">
        <f t="shared" si="1"/>
        <v>16</v>
      </c>
      <c r="K21" s="173">
        <v>33.409999999999997</v>
      </c>
      <c r="L21" s="173">
        <v>33.33</v>
      </c>
      <c r="M21" s="202">
        <f t="shared" si="2"/>
        <v>-7.9999999999998295E-2</v>
      </c>
      <c r="N21" s="214">
        <v>62.95</v>
      </c>
      <c r="O21" s="173">
        <v>56.33</v>
      </c>
      <c r="P21" s="202">
        <f t="shared" si="3"/>
        <v>-6.6200000000000045</v>
      </c>
      <c r="Q21" s="173">
        <v>36.700000000000003</v>
      </c>
      <c r="R21" s="173">
        <v>47.57</v>
      </c>
      <c r="S21" s="202">
        <f t="shared" si="4"/>
        <v>10.869999999999997</v>
      </c>
      <c r="T21" s="203">
        <v>67.64</v>
      </c>
      <c r="U21" s="173">
        <v>55.73</v>
      </c>
      <c r="V21" s="202">
        <f t="shared" si="5"/>
        <v>-11.910000000000004</v>
      </c>
      <c r="W21" s="173">
        <v>46.36</v>
      </c>
      <c r="X21" s="173">
        <v>52</v>
      </c>
      <c r="Y21" s="202">
        <f t="shared" si="6"/>
        <v>5.6400000000000006</v>
      </c>
      <c r="Z21" s="173">
        <v>57.27</v>
      </c>
      <c r="AA21" s="173">
        <v>63.47</v>
      </c>
      <c r="AB21" s="202">
        <f t="shared" si="7"/>
        <v>6.1999999999999957</v>
      </c>
      <c r="AC21" s="202">
        <f t="shared" si="8"/>
        <v>49.563749999999999</v>
      </c>
      <c r="AD21" s="201">
        <f t="shared" si="9"/>
        <v>52.069999999999993</v>
      </c>
      <c r="AE21" s="205">
        <f t="shared" si="10"/>
        <v>2.5062499999999943</v>
      </c>
      <c r="AF21" s="206">
        <v>4</v>
      </c>
    </row>
    <row r="22" spans="1:32" ht="18.75">
      <c r="A22" s="181">
        <v>1</v>
      </c>
      <c r="B22" s="207">
        <v>93</v>
      </c>
      <c r="C22" s="207" t="s">
        <v>114</v>
      </c>
      <c r="D22" s="172">
        <v>11</v>
      </c>
      <c r="E22" s="173">
        <v>43.25</v>
      </c>
      <c r="F22" s="173">
        <v>47.64</v>
      </c>
      <c r="G22" s="173">
        <f t="shared" si="0"/>
        <v>4.3900000000000006</v>
      </c>
      <c r="H22" s="173">
        <v>39.5</v>
      </c>
      <c r="I22" s="173">
        <v>57.09</v>
      </c>
      <c r="J22" s="202">
        <f t="shared" si="1"/>
        <v>17.590000000000003</v>
      </c>
      <c r="K22" s="173">
        <v>30.63</v>
      </c>
      <c r="L22" s="173">
        <v>41.14</v>
      </c>
      <c r="M22" s="202">
        <f t="shared" si="2"/>
        <v>10.510000000000002</v>
      </c>
      <c r="N22" s="214">
        <v>40</v>
      </c>
      <c r="O22" s="173">
        <v>47.73</v>
      </c>
      <c r="P22" s="202">
        <f t="shared" si="3"/>
        <v>7.7299999999999969</v>
      </c>
      <c r="Q22" s="173">
        <v>33.25</v>
      </c>
      <c r="R22" s="173">
        <v>46.95</v>
      </c>
      <c r="S22" s="202">
        <f t="shared" si="4"/>
        <v>13.700000000000003</v>
      </c>
      <c r="T22" s="203">
        <v>59</v>
      </c>
      <c r="U22" s="173">
        <v>60.36</v>
      </c>
      <c r="V22" s="202">
        <f t="shared" si="5"/>
        <v>1.3599999999999994</v>
      </c>
      <c r="W22" s="173">
        <v>46.88</v>
      </c>
      <c r="X22" s="173">
        <v>48.64</v>
      </c>
      <c r="Y22" s="202">
        <f t="shared" si="6"/>
        <v>1.759999999999998</v>
      </c>
      <c r="Z22" s="173">
        <v>52.5</v>
      </c>
      <c r="AA22" s="173">
        <v>66.180000000000007</v>
      </c>
      <c r="AB22" s="202">
        <f t="shared" si="7"/>
        <v>13.680000000000007</v>
      </c>
      <c r="AC22" s="202">
        <f t="shared" si="8"/>
        <v>43.126249999999999</v>
      </c>
      <c r="AD22" s="201">
        <f t="shared" si="9"/>
        <v>51.966250000000002</v>
      </c>
      <c r="AE22" s="205">
        <f t="shared" si="10"/>
        <v>8.8400000000000034</v>
      </c>
      <c r="AF22" s="206">
        <v>8</v>
      </c>
    </row>
    <row r="23" spans="1:32" ht="18.75">
      <c r="A23" s="181">
        <v>2</v>
      </c>
      <c r="B23" s="199">
        <v>66</v>
      </c>
      <c r="C23" s="207" t="s">
        <v>86</v>
      </c>
      <c r="D23" s="172">
        <v>12</v>
      </c>
      <c r="E23" s="173">
        <v>58.5</v>
      </c>
      <c r="F23" s="173">
        <v>51.666666666666664</v>
      </c>
      <c r="G23" s="173">
        <f t="shared" si="0"/>
        <v>-6.8333333333333357</v>
      </c>
      <c r="H23" s="173">
        <v>46.5</v>
      </c>
      <c r="I23" s="173">
        <v>52.169166666666662</v>
      </c>
      <c r="J23" s="202">
        <f t="shared" si="1"/>
        <v>5.669166666666662</v>
      </c>
      <c r="K23" s="173">
        <v>54.38</v>
      </c>
      <c r="L23" s="173">
        <v>54.164999999999999</v>
      </c>
      <c r="M23" s="202">
        <f t="shared" si="2"/>
        <v>-0.21500000000000341</v>
      </c>
      <c r="N23" s="214">
        <v>50</v>
      </c>
      <c r="O23" s="173">
        <v>28.747500000000002</v>
      </c>
      <c r="P23" s="202">
        <f t="shared" si="3"/>
        <v>-21.252499999999998</v>
      </c>
      <c r="Q23" s="173">
        <v>56.38</v>
      </c>
      <c r="R23" s="173">
        <v>51.372500000000002</v>
      </c>
      <c r="S23" s="202">
        <f t="shared" si="4"/>
        <v>-5.0075000000000003</v>
      </c>
      <c r="T23" s="203">
        <v>74</v>
      </c>
      <c r="U23" s="173">
        <v>61.667499999999997</v>
      </c>
      <c r="V23" s="202">
        <f t="shared" si="5"/>
        <v>-12.332500000000003</v>
      </c>
      <c r="W23" s="173">
        <v>61.25</v>
      </c>
      <c r="X23" s="173">
        <v>49.581666666666671</v>
      </c>
      <c r="Y23" s="202">
        <f t="shared" si="6"/>
        <v>-11.668333333333329</v>
      </c>
      <c r="Z23" s="173">
        <v>68</v>
      </c>
      <c r="AA23" s="173">
        <v>63.000833333333333</v>
      </c>
      <c r="AB23" s="202">
        <f t="shared" si="7"/>
        <v>-4.9991666666666674</v>
      </c>
      <c r="AC23" s="202">
        <f t="shared" si="8"/>
        <v>58.626249999999999</v>
      </c>
      <c r="AD23" s="201">
        <f t="shared" si="9"/>
        <v>51.546354166666667</v>
      </c>
      <c r="AE23" s="205">
        <f t="shared" si="10"/>
        <v>-7.0798958333333317</v>
      </c>
      <c r="AF23" s="206">
        <v>1</v>
      </c>
    </row>
    <row r="24" spans="1:32" ht="18.75">
      <c r="A24" s="181">
        <v>5</v>
      </c>
      <c r="B24" s="199">
        <v>3</v>
      </c>
      <c r="C24" s="207" t="s">
        <v>17</v>
      </c>
      <c r="D24" s="172">
        <v>12</v>
      </c>
      <c r="E24" s="173">
        <v>53.23</v>
      </c>
      <c r="F24" s="173">
        <v>50.83</v>
      </c>
      <c r="G24" s="173">
        <f t="shared" si="0"/>
        <v>-2.3999999999999986</v>
      </c>
      <c r="H24" s="173">
        <v>40</v>
      </c>
      <c r="I24" s="173">
        <v>56.67</v>
      </c>
      <c r="J24" s="202">
        <f t="shared" si="1"/>
        <v>16.670000000000002</v>
      </c>
      <c r="K24" s="173">
        <v>29.62</v>
      </c>
      <c r="L24" s="173">
        <v>31.25</v>
      </c>
      <c r="M24" s="202">
        <f t="shared" si="2"/>
        <v>1.629999999999999</v>
      </c>
      <c r="N24" s="214">
        <v>40.380000000000003</v>
      </c>
      <c r="O24" s="173">
        <v>53.33</v>
      </c>
      <c r="P24" s="202">
        <f t="shared" si="3"/>
        <v>12.949999999999996</v>
      </c>
      <c r="Q24" s="173">
        <v>37.96</v>
      </c>
      <c r="R24" s="173">
        <v>41.92</v>
      </c>
      <c r="S24" s="202">
        <f t="shared" si="4"/>
        <v>3.9600000000000009</v>
      </c>
      <c r="T24" s="203">
        <v>73.540000000000006</v>
      </c>
      <c r="U24" s="173">
        <v>58</v>
      </c>
      <c r="V24" s="202">
        <f t="shared" si="5"/>
        <v>-15.540000000000006</v>
      </c>
      <c r="W24" s="173">
        <v>55</v>
      </c>
      <c r="X24" s="173">
        <v>53.75</v>
      </c>
      <c r="Y24" s="202">
        <f t="shared" si="6"/>
        <v>-1.25</v>
      </c>
      <c r="Z24" s="173">
        <v>60</v>
      </c>
      <c r="AA24" s="173">
        <v>65.33</v>
      </c>
      <c r="AB24" s="202">
        <f t="shared" si="7"/>
        <v>5.3299999999999983</v>
      </c>
      <c r="AC24" s="202">
        <f t="shared" si="8"/>
        <v>48.716250000000002</v>
      </c>
      <c r="AD24" s="201">
        <f t="shared" si="9"/>
        <v>51.384999999999998</v>
      </c>
      <c r="AE24" s="205">
        <f t="shared" si="10"/>
        <v>2.6687499999999957</v>
      </c>
      <c r="AF24" s="206">
        <v>5</v>
      </c>
    </row>
    <row r="25" spans="1:32" ht="18.75">
      <c r="A25" s="181">
        <v>1</v>
      </c>
      <c r="B25" s="199">
        <v>47</v>
      </c>
      <c r="C25" s="207" t="s">
        <v>66</v>
      </c>
      <c r="D25" s="172">
        <v>8</v>
      </c>
      <c r="E25" s="173">
        <v>50.5</v>
      </c>
      <c r="F25" s="173">
        <v>44</v>
      </c>
      <c r="G25" s="173">
        <f t="shared" si="0"/>
        <v>-6.5</v>
      </c>
      <c r="H25" s="173">
        <v>44.5</v>
      </c>
      <c r="I25" s="173">
        <v>53.5</v>
      </c>
      <c r="J25" s="202">
        <f t="shared" si="1"/>
        <v>9</v>
      </c>
      <c r="K25" s="173">
        <v>42.5</v>
      </c>
      <c r="L25" s="173">
        <v>50</v>
      </c>
      <c r="M25" s="202">
        <f t="shared" si="2"/>
        <v>7.5</v>
      </c>
      <c r="N25" s="214">
        <v>67.5</v>
      </c>
      <c r="O25" s="173">
        <v>46.88</v>
      </c>
      <c r="P25" s="202">
        <f t="shared" si="3"/>
        <v>-20.619999999999997</v>
      </c>
      <c r="Q25" s="173">
        <v>43.5</v>
      </c>
      <c r="R25" s="173">
        <v>50.38</v>
      </c>
      <c r="S25" s="202">
        <f t="shared" si="4"/>
        <v>6.8800000000000026</v>
      </c>
      <c r="T25" s="203">
        <v>71</v>
      </c>
      <c r="U25" s="173">
        <v>52.5</v>
      </c>
      <c r="V25" s="202">
        <f t="shared" si="5"/>
        <v>-18.5</v>
      </c>
      <c r="W25" s="173">
        <v>53.75</v>
      </c>
      <c r="X25" s="173">
        <v>46.88</v>
      </c>
      <c r="Y25" s="202">
        <f t="shared" si="6"/>
        <v>-6.8699999999999974</v>
      </c>
      <c r="Z25" s="173">
        <v>61</v>
      </c>
      <c r="AA25" s="173">
        <v>64</v>
      </c>
      <c r="AB25" s="202">
        <f t="shared" si="7"/>
        <v>3</v>
      </c>
      <c r="AC25" s="202">
        <f t="shared" si="8"/>
        <v>54.28125</v>
      </c>
      <c r="AD25" s="201">
        <f t="shared" si="9"/>
        <v>51.017499999999998</v>
      </c>
      <c r="AE25" s="205">
        <f t="shared" si="10"/>
        <v>-3.2637500000000017</v>
      </c>
      <c r="AF25" s="206">
        <v>4</v>
      </c>
    </row>
    <row r="26" spans="1:32" ht="18.75">
      <c r="A26" s="181">
        <v>1</v>
      </c>
      <c r="B26" s="199">
        <v>90</v>
      </c>
      <c r="C26" s="207" t="s">
        <v>111</v>
      </c>
      <c r="D26" s="172">
        <v>20</v>
      </c>
      <c r="E26" s="173">
        <v>45.86</v>
      </c>
      <c r="F26" s="173">
        <v>51.6</v>
      </c>
      <c r="G26" s="173">
        <f t="shared" si="0"/>
        <v>5.740000000000002</v>
      </c>
      <c r="H26" s="173">
        <v>38</v>
      </c>
      <c r="I26" s="173">
        <v>54.4</v>
      </c>
      <c r="J26" s="202">
        <f t="shared" si="1"/>
        <v>16.399999999999999</v>
      </c>
      <c r="K26" s="173">
        <v>31.07</v>
      </c>
      <c r="L26" s="173">
        <v>35.25</v>
      </c>
      <c r="M26" s="202">
        <f t="shared" si="2"/>
        <v>4.18</v>
      </c>
      <c r="N26" s="214">
        <v>40</v>
      </c>
      <c r="O26" s="173">
        <v>40.5</v>
      </c>
      <c r="P26" s="202">
        <f t="shared" si="3"/>
        <v>0.5</v>
      </c>
      <c r="Q26" s="173">
        <v>43.89</v>
      </c>
      <c r="R26" s="173">
        <v>52.83</v>
      </c>
      <c r="S26" s="202">
        <f t="shared" si="4"/>
        <v>8.9399999999999977</v>
      </c>
      <c r="T26" s="203">
        <v>60.57</v>
      </c>
      <c r="U26" s="173">
        <v>59.2</v>
      </c>
      <c r="V26" s="202">
        <f t="shared" si="5"/>
        <v>-1.3699999999999974</v>
      </c>
      <c r="W26" s="173">
        <v>47.14</v>
      </c>
      <c r="X26" s="173">
        <v>50.75</v>
      </c>
      <c r="Y26" s="202">
        <f t="shared" si="6"/>
        <v>3.6099999999999994</v>
      </c>
      <c r="Z26" s="173">
        <v>59.14</v>
      </c>
      <c r="AA26" s="173">
        <v>63.2</v>
      </c>
      <c r="AB26" s="202">
        <f t="shared" si="7"/>
        <v>4.0600000000000023</v>
      </c>
      <c r="AC26" s="202">
        <f t="shared" si="8"/>
        <v>45.708749999999995</v>
      </c>
      <c r="AD26" s="201">
        <f t="shared" si="9"/>
        <v>50.966249999999995</v>
      </c>
      <c r="AE26" s="205">
        <f t="shared" si="10"/>
        <v>5.2575000000000003</v>
      </c>
      <c r="AF26" s="206">
        <v>7</v>
      </c>
    </row>
    <row r="27" spans="1:32" ht="18.75">
      <c r="A27" s="181">
        <v>1</v>
      </c>
      <c r="B27" s="199">
        <v>38</v>
      </c>
      <c r="C27" s="207" t="s">
        <v>56</v>
      </c>
      <c r="D27" s="172">
        <v>14</v>
      </c>
      <c r="E27" s="173">
        <v>51.25</v>
      </c>
      <c r="F27" s="173">
        <v>50</v>
      </c>
      <c r="G27" s="173">
        <f t="shared" si="0"/>
        <v>-1.25</v>
      </c>
      <c r="H27" s="173">
        <v>37.5</v>
      </c>
      <c r="I27" s="173">
        <v>53.43</v>
      </c>
      <c r="J27" s="202">
        <f t="shared" si="1"/>
        <v>15.93</v>
      </c>
      <c r="K27" s="173">
        <v>29.38</v>
      </c>
      <c r="L27" s="173">
        <v>28.75</v>
      </c>
      <c r="M27" s="202">
        <f t="shared" si="2"/>
        <v>-0.62999999999999901</v>
      </c>
      <c r="N27" s="214">
        <v>45.63</v>
      </c>
      <c r="O27" s="173">
        <v>45.71</v>
      </c>
      <c r="P27" s="202">
        <f t="shared" si="3"/>
        <v>7.9999999999998295E-2</v>
      </c>
      <c r="Q27" s="173">
        <v>33.56</v>
      </c>
      <c r="R27" s="173">
        <v>52.89</v>
      </c>
      <c r="S27" s="202">
        <f t="shared" si="4"/>
        <v>19.329999999999998</v>
      </c>
      <c r="T27" s="203">
        <v>68</v>
      </c>
      <c r="U27" s="173">
        <v>57.43</v>
      </c>
      <c r="V27" s="202">
        <f t="shared" si="5"/>
        <v>-10.57</v>
      </c>
      <c r="W27" s="173">
        <v>48.75</v>
      </c>
      <c r="X27" s="173">
        <v>57.14</v>
      </c>
      <c r="Y27" s="202">
        <f t="shared" si="6"/>
        <v>8.39</v>
      </c>
      <c r="Z27" s="173">
        <v>58</v>
      </c>
      <c r="AA27" s="173">
        <v>61.71</v>
      </c>
      <c r="AB27" s="202">
        <f t="shared" si="7"/>
        <v>3.7100000000000009</v>
      </c>
      <c r="AC27" s="202">
        <f t="shared" si="8"/>
        <v>46.508749999999999</v>
      </c>
      <c r="AD27" s="201">
        <f t="shared" si="9"/>
        <v>50.8825</v>
      </c>
      <c r="AE27" s="205">
        <f t="shared" si="10"/>
        <v>4.3737500000000011</v>
      </c>
      <c r="AF27" s="206">
        <v>5</v>
      </c>
    </row>
    <row r="28" spans="1:32" ht="18.75">
      <c r="A28" s="181">
        <v>4</v>
      </c>
      <c r="B28" s="199">
        <v>73</v>
      </c>
      <c r="C28" s="207" t="s">
        <v>93</v>
      </c>
      <c r="D28" s="172">
        <v>8</v>
      </c>
      <c r="E28" s="173">
        <v>41.8</v>
      </c>
      <c r="F28" s="173">
        <v>48.5</v>
      </c>
      <c r="G28" s="173">
        <f t="shared" si="0"/>
        <v>6.7000000000000028</v>
      </c>
      <c r="H28" s="173">
        <v>41.2</v>
      </c>
      <c r="I28" s="173">
        <v>46.75</v>
      </c>
      <c r="J28" s="202">
        <f t="shared" si="1"/>
        <v>5.5499999999999972</v>
      </c>
      <c r="K28" s="173">
        <v>30.25</v>
      </c>
      <c r="L28" s="173">
        <v>38.75</v>
      </c>
      <c r="M28" s="202">
        <f t="shared" si="2"/>
        <v>8.5</v>
      </c>
      <c r="N28" s="214">
        <v>48</v>
      </c>
      <c r="O28" s="173">
        <v>60.63</v>
      </c>
      <c r="P28" s="202">
        <f t="shared" si="3"/>
        <v>12.630000000000003</v>
      </c>
      <c r="Q28" s="173">
        <v>41</v>
      </c>
      <c r="R28" s="173">
        <v>40.75</v>
      </c>
      <c r="S28" s="202">
        <f t="shared" si="4"/>
        <v>-0.25</v>
      </c>
      <c r="T28" s="203">
        <v>74.400000000000006</v>
      </c>
      <c r="U28" s="173">
        <v>53</v>
      </c>
      <c r="V28" s="202">
        <f t="shared" si="5"/>
        <v>-21.400000000000006</v>
      </c>
      <c r="W28" s="173">
        <v>48</v>
      </c>
      <c r="X28" s="173">
        <v>51.88</v>
      </c>
      <c r="Y28" s="202">
        <f t="shared" si="6"/>
        <v>3.8800000000000026</v>
      </c>
      <c r="Z28" s="173">
        <v>55.2</v>
      </c>
      <c r="AA28" s="173">
        <v>66.5</v>
      </c>
      <c r="AB28" s="202">
        <f t="shared" si="7"/>
        <v>11.299999999999997</v>
      </c>
      <c r="AC28" s="202">
        <f t="shared" si="8"/>
        <v>47.481249999999996</v>
      </c>
      <c r="AD28" s="201">
        <f t="shared" si="9"/>
        <v>50.844999999999999</v>
      </c>
      <c r="AE28" s="205">
        <f t="shared" si="10"/>
        <v>3.3637500000000031</v>
      </c>
      <c r="AF28" s="206">
        <v>6</v>
      </c>
    </row>
    <row r="29" spans="1:32" ht="18.75">
      <c r="A29" s="181">
        <v>5</v>
      </c>
      <c r="B29" s="207">
        <v>33</v>
      </c>
      <c r="C29" s="207" t="s">
        <v>51</v>
      </c>
      <c r="D29" s="172">
        <v>8</v>
      </c>
      <c r="E29" s="173">
        <v>55.78</v>
      </c>
      <c r="F29" s="173">
        <v>49.75</v>
      </c>
      <c r="G29" s="173">
        <f t="shared" si="0"/>
        <v>-6.0300000000000011</v>
      </c>
      <c r="H29" s="173">
        <v>38</v>
      </c>
      <c r="I29" s="173">
        <v>58</v>
      </c>
      <c r="J29" s="202">
        <f t="shared" si="1"/>
        <v>20</v>
      </c>
      <c r="K29" s="173">
        <v>28.61</v>
      </c>
      <c r="L29" s="173">
        <v>40.94</v>
      </c>
      <c r="M29" s="202">
        <f t="shared" si="2"/>
        <v>12.329999999999998</v>
      </c>
      <c r="N29" s="214">
        <v>41.11</v>
      </c>
      <c r="O29" s="173">
        <v>35.630000000000003</v>
      </c>
      <c r="P29" s="202">
        <f t="shared" si="3"/>
        <v>-5.4799999999999969</v>
      </c>
      <c r="Q29" s="173">
        <v>38.39</v>
      </c>
      <c r="R29" s="173">
        <v>46.38</v>
      </c>
      <c r="S29" s="202">
        <f t="shared" si="4"/>
        <v>7.990000000000002</v>
      </c>
      <c r="T29" s="203">
        <v>64.89</v>
      </c>
      <c r="U29" s="173">
        <v>56.5</v>
      </c>
      <c r="V29" s="202">
        <f t="shared" si="5"/>
        <v>-8.39</v>
      </c>
      <c r="W29" s="173">
        <v>45</v>
      </c>
      <c r="X29" s="173">
        <v>52.5</v>
      </c>
      <c r="Y29" s="202">
        <f t="shared" si="6"/>
        <v>7.5</v>
      </c>
      <c r="Z29" s="173">
        <v>59.56</v>
      </c>
      <c r="AA29" s="173">
        <v>65.5</v>
      </c>
      <c r="AB29" s="202">
        <f t="shared" si="7"/>
        <v>5.9399999999999977</v>
      </c>
      <c r="AC29" s="202">
        <f t="shared" si="8"/>
        <v>46.417499999999997</v>
      </c>
      <c r="AD29" s="201">
        <f t="shared" si="9"/>
        <v>50.65</v>
      </c>
      <c r="AE29" s="205">
        <f t="shared" si="10"/>
        <v>4.2325000000000017</v>
      </c>
      <c r="AF29" s="206">
        <v>5</v>
      </c>
    </row>
    <row r="30" spans="1:32" ht="18.75">
      <c r="A30" s="181">
        <v>5</v>
      </c>
      <c r="B30" s="199">
        <v>67</v>
      </c>
      <c r="C30" s="207" t="s">
        <v>87</v>
      </c>
      <c r="D30" s="172">
        <v>16</v>
      </c>
      <c r="E30" s="173">
        <v>49.25</v>
      </c>
      <c r="F30" s="173">
        <v>48.75</v>
      </c>
      <c r="G30" s="173">
        <f t="shared" si="0"/>
        <v>-0.5</v>
      </c>
      <c r="H30" s="173">
        <v>44.13</v>
      </c>
      <c r="I30" s="173">
        <v>56.5</v>
      </c>
      <c r="J30" s="202">
        <f t="shared" si="1"/>
        <v>12.369999999999997</v>
      </c>
      <c r="K30" s="173">
        <v>33.130000000000003</v>
      </c>
      <c r="L30" s="173">
        <v>37.19</v>
      </c>
      <c r="M30" s="202">
        <f t="shared" si="2"/>
        <v>4.0599999999999952</v>
      </c>
      <c r="N30" s="214">
        <v>59.38</v>
      </c>
      <c r="O30" s="173">
        <v>44.69</v>
      </c>
      <c r="P30" s="202">
        <f t="shared" si="3"/>
        <v>-14.690000000000005</v>
      </c>
      <c r="Q30" s="173">
        <v>40.94</v>
      </c>
      <c r="R30" s="173">
        <v>46.47</v>
      </c>
      <c r="S30" s="202">
        <f t="shared" si="4"/>
        <v>5.5300000000000011</v>
      </c>
      <c r="T30" s="203">
        <v>71.25</v>
      </c>
      <c r="U30" s="173">
        <v>58.25</v>
      </c>
      <c r="V30" s="202">
        <f t="shared" si="5"/>
        <v>-13</v>
      </c>
      <c r="W30" s="173">
        <v>52.5</v>
      </c>
      <c r="X30" s="173">
        <v>51.88</v>
      </c>
      <c r="Y30" s="202">
        <f t="shared" si="6"/>
        <v>-0.61999999999999744</v>
      </c>
      <c r="Z30" s="173">
        <v>64.5</v>
      </c>
      <c r="AA30" s="173">
        <v>60.25</v>
      </c>
      <c r="AB30" s="202">
        <f t="shared" si="7"/>
        <v>-4.25</v>
      </c>
      <c r="AC30" s="202">
        <f t="shared" si="8"/>
        <v>51.884999999999998</v>
      </c>
      <c r="AD30" s="201">
        <f t="shared" si="9"/>
        <v>50.497500000000002</v>
      </c>
      <c r="AE30" s="205">
        <f t="shared" si="10"/>
        <v>-1.3874999999999957</v>
      </c>
      <c r="AF30" s="206">
        <v>3</v>
      </c>
    </row>
    <row r="31" spans="1:32" ht="18.75">
      <c r="A31" s="181">
        <v>5</v>
      </c>
      <c r="B31" s="199">
        <v>91</v>
      </c>
      <c r="C31" s="207" t="s">
        <v>112</v>
      </c>
      <c r="D31" s="172">
        <v>19</v>
      </c>
      <c r="E31" s="173">
        <v>43.73</v>
      </c>
      <c r="F31" s="173">
        <v>48.84</v>
      </c>
      <c r="G31" s="173">
        <f t="shared" si="0"/>
        <v>5.1100000000000065</v>
      </c>
      <c r="H31" s="173">
        <v>37.869999999999997</v>
      </c>
      <c r="I31" s="173">
        <v>53.37</v>
      </c>
      <c r="J31" s="202">
        <f t="shared" si="1"/>
        <v>15.5</v>
      </c>
      <c r="K31" s="173">
        <v>30.33</v>
      </c>
      <c r="L31" s="173">
        <v>45.26</v>
      </c>
      <c r="M31" s="202">
        <f t="shared" si="2"/>
        <v>14.93</v>
      </c>
      <c r="N31" s="214">
        <v>40</v>
      </c>
      <c r="O31" s="173">
        <v>49.74</v>
      </c>
      <c r="P31" s="202">
        <f t="shared" si="3"/>
        <v>9.740000000000002</v>
      </c>
      <c r="Q31" s="173">
        <v>31</v>
      </c>
      <c r="R31" s="173">
        <v>45.16</v>
      </c>
      <c r="S31" s="202">
        <f t="shared" si="4"/>
        <v>14.159999999999997</v>
      </c>
      <c r="T31" s="203">
        <v>62.13</v>
      </c>
      <c r="U31" s="173">
        <v>54.11</v>
      </c>
      <c r="V31" s="202">
        <f t="shared" si="5"/>
        <v>-8.0200000000000031</v>
      </c>
      <c r="W31" s="173">
        <v>49.33</v>
      </c>
      <c r="X31" s="173">
        <v>48.42</v>
      </c>
      <c r="Y31" s="202">
        <f t="shared" si="6"/>
        <v>-0.90999999999999659</v>
      </c>
      <c r="Z31" s="173">
        <v>52.27</v>
      </c>
      <c r="AA31" s="173">
        <v>57.68</v>
      </c>
      <c r="AB31" s="202">
        <f t="shared" si="7"/>
        <v>5.4099999999999966</v>
      </c>
      <c r="AC31" s="202">
        <f t="shared" si="8"/>
        <v>43.332499999999996</v>
      </c>
      <c r="AD31" s="201">
        <f t="shared" si="9"/>
        <v>50.322500000000005</v>
      </c>
      <c r="AE31" s="205">
        <f t="shared" si="10"/>
        <v>6.9900000000000091</v>
      </c>
      <c r="AF31" s="206">
        <v>6</v>
      </c>
    </row>
    <row r="32" spans="1:32" ht="18.75">
      <c r="A32" s="181">
        <v>3</v>
      </c>
      <c r="B32" s="199">
        <v>6</v>
      </c>
      <c r="C32" s="207" t="s">
        <v>20</v>
      </c>
      <c r="D32" s="172">
        <v>22</v>
      </c>
      <c r="E32" s="173">
        <v>42.52</v>
      </c>
      <c r="F32" s="173">
        <v>51.45</v>
      </c>
      <c r="G32" s="173">
        <f t="shared" si="0"/>
        <v>8.93</v>
      </c>
      <c r="H32" s="173">
        <v>34.96</v>
      </c>
      <c r="I32" s="173">
        <v>55.82</v>
      </c>
      <c r="J32" s="202">
        <f t="shared" si="1"/>
        <v>20.86</v>
      </c>
      <c r="K32" s="173">
        <v>33.590000000000003</v>
      </c>
      <c r="L32" s="173">
        <v>43.18</v>
      </c>
      <c r="M32" s="202">
        <f t="shared" si="2"/>
        <v>9.5899999999999963</v>
      </c>
      <c r="N32" s="214">
        <v>36.74</v>
      </c>
      <c r="O32" s="173">
        <v>34.32</v>
      </c>
      <c r="P32" s="202">
        <f t="shared" si="3"/>
        <v>-2.4200000000000017</v>
      </c>
      <c r="Q32" s="173">
        <v>34.299999999999997</v>
      </c>
      <c r="R32" s="173">
        <v>46.3</v>
      </c>
      <c r="S32" s="202">
        <f t="shared" si="4"/>
        <v>12</v>
      </c>
      <c r="T32" s="203">
        <v>56.7</v>
      </c>
      <c r="U32" s="173">
        <v>55.64</v>
      </c>
      <c r="V32" s="202">
        <f t="shared" si="5"/>
        <v>-1.0600000000000023</v>
      </c>
      <c r="W32" s="173">
        <v>44.78</v>
      </c>
      <c r="X32" s="173">
        <v>52.05</v>
      </c>
      <c r="Y32" s="202">
        <f t="shared" si="6"/>
        <v>7.269999999999996</v>
      </c>
      <c r="Z32" s="173">
        <v>47.13</v>
      </c>
      <c r="AA32" s="173">
        <v>63.82</v>
      </c>
      <c r="AB32" s="202">
        <f t="shared" si="7"/>
        <v>16.689999999999998</v>
      </c>
      <c r="AC32" s="202">
        <f t="shared" si="8"/>
        <v>41.34</v>
      </c>
      <c r="AD32" s="201">
        <f t="shared" si="9"/>
        <v>50.322499999999998</v>
      </c>
      <c r="AE32" s="205">
        <f t="shared" si="10"/>
        <v>8.9824999999999946</v>
      </c>
      <c r="AF32" s="206">
        <v>6</v>
      </c>
    </row>
    <row r="33" spans="1:32" ht="18.75">
      <c r="A33" s="181">
        <v>2</v>
      </c>
      <c r="B33" s="199">
        <v>99</v>
      </c>
      <c r="C33" s="207" t="s">
        <v>119</v>
      </c>
      <c r="D33" s="172">
        <v>16</v>
      </c>
      <c r="E33" s="173">
        <v>45.04</v>
      </c>
      <c r="F33" s="173">
        <v>45.75</v>
      </c>
      <c r="G33" s="173">
        <f t="shared" si="0"/>
        <v>0.71000000000000085</v>
      </c>
      <c r="H33" s="173">
        <v>39.630000000000003</v>
      </c>
      <c r="I33" s="173">
        <v>58.25</v>
      </c>
      <c r="J33" s="202">
        <f t="shared" si="1"/>
        <v>18.619999999999997</v>
      </c>
      <c r="K33" s="173">
        <v>29.26</v>
      </c>
      <c r="L33" s="173">
        <v>36.880000000000003</v>
      </c>
      <c r="M33" s="202">
        <f t="shared" si="2"/>
        <v>7.620000000000001</v>
      </c>
      <c r="N33" s="214">
        <v>45</v>
      </c>
      <c r="O33" s="173">
        <v>44.06</v>
      </c>
      <c r="P33" s="202">
        <f t="shared" si="3"/>
        <v>-0.93999999999999773</v>
      </c>
      <c r="Q33" s="173">
        <v>41.17</v>
      </c>
      <c r="R33" s="173">
        <v>48.22</v>
      </c>
      <c r="S33" s="202">
        <f t="shared" si="4"/>
        <v>7.0499999999999972</v>
      </c>
      <c r="T33" s="203">
        <v>66.67</v>
      </c>
      <c r="U33" s="173">
        <v>53.25</v>
      </c>
      <c r="V33" s="202">
        <f t="shared" si="5"/>
        <v>-13.420000000000002</v>
      </c>
      <c r="W33" s="173">
        <v>50.19</v>
      </c>
      <c r="X33" s="173">
        <v>49.06</v>
      </c>
      <c r="Y33" s="202">
        <f t="shared" si="6"/>
        <v>-1.1299999999999955</v>
      </c>
      <c r="Z33" s="173">
        <v>60.89</v>
      </c>
      <c r="AA33" s="173">
        <v>65.25</v>
      </c>
      <c r="AB33" s="202">
        <f t="shared" si="7"/>
        <v>4.3599999999999994</v>
      </c>
      <c r="AC33" s="202">
        <f t="shared" si="8"/>
        <v>47.231250000000003</v>
      </c>
      <c r="AD33" s="201">
        <f t="shared" si="9"/>
        <v>50.089999999999996</v>
      </c>
      <c r="AE33" s="205">
        <f t="shared" si="10"/>
        <v>2.8587499999999935</v>
      </c>
      <c r="AF33" s="206">
        <v>5</v>
      </c>
    </row>
    <row r="34" spans="1:32" ht="18.75">
      <c r="A34" s="181">
        <v>5</v>
      </c>
      <c r="B34" s="199">
        <v>83</v>
      </c>
      <c r="C34" s="207" t="s">
        <v>104</v>
      </c>
      <c r="D34" s="172">
        <v>7</v>
      </c>
      <c r="E34" s="173">
        <v>52.75</v>
      </c>
      <c r="F34" s="173">
        <v>45.43</v>
      </c>
      <c r="G34" s="173">
        <f t="shared" si="0"/>
        <v>-7.32</v>
      </c>
      <c r="H34" s="173">
        <v>43.5</v>
      </c>
      <c r="I34" s="173">
        <v>55.71</v>
      </c>
      <c r="J34" s="202">
        <f t="shared" si="1"/>
        <v>12.21</v>
      </c>
      <c r="K34" s="173">
        <v>28.44</v>
      </c>
      <c r="L34" s="173">
        <v>37.86</v>
      </c>
      <c r="M34" s="202">
        <f t="shared" si="2"/>
        <v>9.4199999999999982</v>
      </c>
      <c r="N34" s="214">
        <v>40.630000000000003</v>
      </c>
      <c r="O34" s="173">
        <v>42.14</v>
      </c>
      <c r="P34" s="202">
        <f t="shared" si="3"/>
        <v>1.509999999999998</v>
      </c>
      <c r="Q34" s="173">
        <v>34.130000000000003</v>
      </c>
      <c r="R34" s="173">
        <v>45.29</v>
      </c>
      <c r="S34" s="202">
        <f t="shared" si="4"/>
        <v>11.159999999999997</v>
      </c>
      <c r="T34" s="203">
        <v>70</v>
      </c>
      <c r="U34" s="173">
        <v>60.57</v>
      </c>
      <c r="V34" s="202">
        <f t="shared" si="5"/>
        <v>-9.43</v>
      </c>
      <c r="W34" s="173">
        <v>42.5</v>
      </c>
      <c r="X34" s="173">
        <v>48.57</v>
      </c>
      <c r="Y34" s="202">
        <f t="shared" si="6"/>
        <v>6.07</v>
      </c>
      <c r="Z34" s="173">
        <v>57.5</v>
      </c>
      <c r="AA34" s="173">
        <v>65.14</v>
      </c>
      <c r="AB34" s="202">
        <f t="shared" si="7"/>
        <v>7.6400000000000006</v>
      </c>
      <c r="AC34" s="202">
        <f t="shared" si="8"/>
        <v>46.181249999999999</v>
      </c>
      <c r="AD34" s="201">
        <f t="shared" si="9"/>
        <v>50.088749999999997</v>
      </c>
      <c r="AE34" s="205">
        <f t="shared" si="10"/>
        <v>3.9074999999999989</v>
      </c>
      <c r="AF34" s="206">
        <v>6</v>
      </c>
    </row>
    <row r="35" spans="1:32" ht="18.75">
      <c r="A35" s="181">
        <v>4</v>
      </c>
      <c r="B35" s="199">
        <v>30</v>
      </c>
      <c r="C35" s="207" t="s">
        <v>47</v>
      </c>
      <c r="D35" s="172">
        <v>22</v>
      </c>
      <c r="E35" s="173">
        <v>43</v>
      </c>
      <c r="F35" s="173">
        <v>48.82</v>
      </c>
      <c r="G35" s="173">
        <f t="shared" si="0"/>
        <v>5.82</v>
      </c>
      <c r="H35" s="173">
        <v>37.67</v>
      </c>
      <c r="I35" s="173">
        <v>51.82</v>
      </c>
      <c r="J35" s="202">
        <f t="shared" si="1"/>
        <v>14.149999999999999</v>
      </c>
      <c r="K35" s="173">
        <v>31.08</v>
      </c>
      <c r="L35" s="173">
        <v>41.82</v>
      </c>
      <c r="M35" s="202">
        <f t="shared" si="2"/>
        <v>10.740000000000002</v>
      </c>
      <c r="N35" s="214">
        <v>43.33</v>
      </c>
      <c r="O35" s="173">
        <v>41.36</v>
      </c>
      <c r="P35" s="202">
        <f t="shared" si="3"/>
        <v>-1.9699999999999989</v>
      </c>
      <c r="Q35" s="173">
        <v>43.98</v>
      </c>
      <c r="R35" s="173">
        <v>51.43</v>
      </c>
      <c r="S35" s="202">
        <f t="shared" si="4"/>
        <v>7.4500000000000028</v>
      </c>
      <c r="T35" s="203">
        <v>58.8</v>
      </c>
      <c r="U35" s="173">
        <v>54.36</v>
      </c>
      <c r="V35" s="202">
        <f t="shared" si="5"/>
        <v>-4.4399999999999977</v>
      </c>
      <c r="W35" s="173">
        <v>47</v>
      </c>
      <c r="X35" s="173">
        <v>52.73</v>
      </c>
      <c r="Y35" s="202">
        <f t="shared" si="6"/>
        <v>5.7299999999999969</v>
      </c>
      <c r="Z35" s="173">
        <v>46.8</v>
      </c>
      <c r="AA35" s="173">
        <v>57.82</v>
      </c>
      <c r="AB35" s="202">
        <f t="shared" si="7"/>
        <v>11.020000000000003</v>
      </c>
      <c r="AC35" s="202">
        <f t="shared" si="8"/>
        <v>43.957499999999996</v>
      </c>
      <c r="AD35" s="201">
        <f t="shared" si="9"/>
        <v>50.02</v>
      </c>
      <c r="AE35" s="205">
        <f t="shared" si="10"/>
        <v>6.0625000000000071</v>
      </c>
      <c r="AF35" s="206">
        <v>6</v>
      </c>
    </row>
    <row r="36" spans="1:32" ht="18.75">
      <c r="A36" s="181">
        <v>6</v>
      </c>
      <c r="B36" s="207">
        <v>98</v>
      </c>
      <c r="C36" s="207" t="s">
        <v>135</v>
      </c>
      <c r="D36" s="172">
        <v>17</v>
      </c>
      <c r="E36" s="201">
        <v>47.99666666666667</v>
      </c>
      <c r="F36" s="173">
        <v>48.467058823529413</v>
      </c>
      <c r="G36" s="173">
        <f t="shared" si="0"/>
        <v>0.4703921568627436</v>
      </c>
      <c r="H36" s="201">
        <v>38.380000000000003</v>
      </c>
      <c r="I36" s="173">
        <v>58.702352941176471</v>
      </c>
      <c r="J36" s="202">
        <f t="shared" si="1"/>
        <v>20.322352941176469</v>
      </c>
      <c r="K36" s="201">
        <v>28.913333333333338</v>
      </c>
      <c r="L36" s="173">
        <v>36.032941176470587</v>
      </c>
      <c r="M36" s="202">
        <f t="shared" si="2"/>
        <v>7.1196078431372491</v>
      </c>
      <c r="N36" s="215">
        <v>36.616666666666667</v>
      </c>
      <c r="O36" s="173">
        <v>36.174117647058829</v>
      </c>
      <c r="P36" s="202">
        <f t="shared" si="3"/>
        <v>-0.44254901960783855</v>
      </c>
      <c r="Q36" s="201">
        <v>32.143333333333338</v>
      </c>
      <c r="R36" s="173">
        <v>43.79529411764706</v>
      </c>
      <c r="S36" s="202">
        <f t="shared" si="4"/>
        <v>11.651960784313722</v>
      </c>
      <c r="T36" s="201">
        <v>65.926666666666662</v>
      </c>
      <c r="U36" s="173">
        <v>60.236470588235292</v>
      </c>
      <c r="V36" s="202">
        <f t="shared" si="5"/>
        <v>-5.6901960784313701</v>
      </c>
      <c r="W36" s="201">
        <v>41.493333333333332</v>
      </c>
      <c r="X36" s="173">
        <v>55.292941176470592</v>
      </c>
      <c r="Y36" s="202">
        <f t="shared" si="6"/>
        <v>13.79960784313726</v>
      </c>
      <c r="Z36" s="201">
        <v>58.643333333333338</v>
      </c>
      <c r="AA36" s="173">
        <v>61.410588235294121</v>
      </c>
      <c r="AB36" s="202">
        <f t="shared" si="7"/>
        <v>2.7672549019607828</v>
      </c>
      <c r="AC36" s="202">
        <f t="shared" si="8"/>
        <v>43.764166666666668</v>
      </c>
      <c r="AD36" s="201">
        <f t="shared" si="9"/>
        <v>50.013970588235303</v>
      </c>
      <c r="AE36" s="205">
        <f t="shared" si="10"/>
        <v>6.2498039215686347</v>
      </c>
      <c r="AF36" s="206">
        <v>6</v>
      </c>
    </row>
    <row r="37" spans="1:32" ht="18.75">
      <c r="A37" s="181">
        <v>4</v>
      </c>
      <c r="B37" s="199">
        <v>34</v>
      </c>
      <c r="C37" s="207" t="s">
        <v>52</v>
      </c>
      <c r="D37" s="172">
        <v>4</v>
      </c>
      <c r="E37" s="173">
        <v>38.799999999999997</v>
      </c>
      <c r="F37" s="173">
        <v>51</v>
      </c>
      <c r="G37" s="173">
        <f t="shared" si="0"/>
        <v>12.200000000000003</v>
      </c>
      <c r="H37" s="173">
        <v>32.799999999999997</v>
      </c>
      <c r="I37" s="173">
        <v>53</v>
      </c>
      <c r="J37" s="202">
        <f t="shared" si="1"/>
        <v>20.200000000000003</v>
      </c>
      <c r="K37" s="173">
        <v>38</v>
      </c>
      <c r="L37" s="173">
        <v>34.380000000000003</v>
      </c>
      <c r="M37" s="202">
        <f t="shared" si="2"/>
        <v>-3.6199999999999974</v>
      </c>
      <c r="N37" s="214">
        <v>38</v>
      </c>
      <c r="O37" s="173">
        <v>43.75</v>
      </c>
      <c r="P37" s="202">
        <f t="shared" si="3"/>
        <v>5.75</v>
      </c>
      <c r="Q37" s="173">
        <v>36.799999999999997</v>
      </c>
      <c r="R37" s="173">
        <v>56</v>
      </c>
      <c r="S37" s="202">
        <f t="shared" si="4"/>
        <v>19.200000000000003</v>
      </c>
      <c r="T37" s="203">
        <v>63.2</v>
      </c>
      <c r="U37" s="173">
        <v>52</v>
      </c>
      <c r="V37" s="202">
        <f t="shared" si="5"/>
        <v>-11.200000000000003</v>
      </c>
      <c r="W37" s="173">
        <v>40</v>
      </c>
      <c r="X37" s="173">
        <v>42.5</v>
      </c>
      <c r="Y37" s="202">
        <f t="shared" si="6"/>
        <v>2.5</v>
      </c>
      <c r="Z37" s="173">
        <v>47.2</v>
      </c>
      <c r="AA37" s="173">
        <v>65</v>
      </c>
      <c r="AB37" s="202">
        <f t="shared" si="7"/>
        <v>17.799999999999997</v>
      </c>
      <c r="AC37" s="202">
        <f t="shared" si="8"/>
        <v>41.849999999999994</v>
      </c>
      <c r="AD37" s="201">
        <f t="shared" si="9"/>
        <v>49.703749999999999</v>
      </c>
      <c r="AE37" s="205">
        <f t="shared" si="10"/>
        <v>7.8537500000000051</v>
      </c>
      <c r="AF37" s="206">
        <v>6</v>
      </c>
    </row>
    <row r="38" spans="1:32" ht="18.75">
      <c r="A38" s="181">
        <v>4</v>
      </c>
      <c r="B38" s="199">
        <v>84</v>
      </c>
      <c r="C38" s="207" t="s">
        <v>105</v>
      </c>
      <c r="D38" s="172">
        <v>4</v>
      </c>
      <c r="E38" s="173">
        <v>35.83</v>
      </c>
      <c r="F38" s="173">
        <v>55</v>
      </c>
      <c r="G38" s="173">
        <f t="shared" ref="G38:G69" si="11">F38-E38</f>
        <v>19.170000000000002</v>
      </c>
      <c r="H38" s="173">
        <v>37.17</v>
      </c>
      <c r="I38" s="173">
        <v>56</v>
      </c>
      <c r="J38" s="202">
        <f t="shared" ref="J38:J69" si="12">I38-H38</f>
        <v>18.829999999999998</v>
      </c>
      <c r="K38" s="173">
        <v>27.29</v>
      </c>
      <c r="L38" s="173">
        <v>28.13</v>
      </c>
      <c r="M38" s="202">
        <f t="shared" ref="M38:M69" si="13">L38-K38</f>
        <v>0.83999999999999986</v>
      </c>
      <c r="N38" s="214">
        <v>27.08</v>
      </c>
      <c r="O38" s="173">
        <v>40</v>
      </c>
      <c r="P38" s="202">
        <f t="shared" ref="P38:P69" si="14">O38-N38</f>
        <v>12.920000000000002</v>
      </c>
      <c r="Q38" s="173">
        <v>31</v>
      </c>
      <c r="R38" s="173">
        <v>48.63</v>
      </c>
      <c r="S38" s="202">
        <f t="shared" ref="S38:S69" si="15">R38-Q38</f>
        <v>17.630000000000003</v>
      </c>
      <c r="T38" s="203">
        <v>55</v>
      </c>
      <c r="U38" s="173">
        <v>59</v>
      </c>
      <c r="V38" s="202">
        <f t="shared" ref="V38:V69" si="16">U38-T38</f>
        <v>4</v>
      </c>
      <c r="W38" s="173">
        <v>40</v>
      </c>
      <c r="X38" s="173">
        <v>50</v>
      </c>
      <c r="Y38" s="202">
        <f t="shared" ref="Y38:Y69" si="17">X38-W38</f>
        <v>10</v>
      </c>
      <c r="Z38" s="173">
        <v>37.33</v>
      </c>
      <c r="AA38" s="173">
        <v>60</v>
      </c>
      <c r="AB38" s="202">
        <f t="shared" ref="AB38:AB69" si="18">AA38-Z38</f>
        <v>22.67</v>
      </c>
      <c r="AC38" s="202">
        <f t="shared" ref="AC38:AC69" si="19">(E38+H38+K38+N38+Q38+T38+W38+Z38)/8</f>
        <v>36.337499999999999</v>
      </c>
      <c r="AD38" s="201">
        <f t="shared" ref="AD38:AD69" si="20">(F38+I38+L38+O38+R38+U38+X38+AA38)/8</f>
        <v>49.594999999999999</v>
      </c>
      <c r="AE38" s="205">
        <f t="shared" ref="AE38:AE69" si="21">AD38-AC38</f>
        <v>13.2575</v>
      </c>
      <c r="AF38" s="206">
        <v>8</v>
      </c>
    </row>
    <row r="39" spans="1:32" ht="18.75">
      <c r="A39" s="181">
        <v>3</v>
      </c>
      <c r="B39" s="199">
        <v>32</v>
      </c>
      <c r="C39" s="207" t="s">
        <v>50</v>
      </c>
      <c r="D39" s="172">
        <v>10</v>
      </c>
      <c r="E39" s="173">
        <v>52.22</v>
      </c>
      <c r="F39" s="173">
        <v>50.2</v>
      </c>
      <c r="G39" s="173">
        <f t="shared" si="11"/>
        <v>-2.019999999999996</v>
      </c>
      <c r="H39" s="173">
        <v>46.22</v>
      </c>
      <c r="I39" s="173">
        <v>67.8</v>
      </c>
      <c r="J39" s="202">
        <f t="shared" si="12"/>
        <v>21.58</v>
      </c>
      <c r="K39" s="173">
        <v>31.94</v>
      </c>
      <c r="L39" s="173">
        <v>32</v>
      </c>
      <c r="M39" s="202">
        <f t="shared" si="13"/>
        <v>5.9999999999998721E-2</v>
      </c>
      <c r="N39" s="214">
        <v>53.89</v>
      </c>
      <c r="O39" s="173">
        <v>37</v>
      </c>
      <c r="P39" s="202">
        <f t="shared" si="14"/>
        <v>-16.89</v>
      </c>
      <c r="Q39" s="173">
        <v>47.44</v>
      </c>
      <c r="R39" s="173">
        <v>42.75</v>
      </c>
      <c r="S39" s="202">
        <f t="shared" si="15"/>
        <v>-4.6899999999999977</v>
      </c>
      <c r="T39" s="203">
        <v>72.89</v>
      </c>
      <c r="U39" s="173">
        <v>55.2</v>
      </c>
      <c r="V39" s="202">
        <f t="shared" si="16"/>
        <v>-17.689999999999998</v>
      </c>
      <c r="W39" s="173">
        <v>55.56</v>
      </c>
      <c r="X39" s="173">
        <v>47</v>
      </c>
      <c r="Y39" s="202">
        <f t="shared" si="17"/>
        <v>-8.5600000000000023</v>
      </c>
      <c r="Z39" s="173">
        <v>66.67</v>
      </c>
      <c r="AA39" s="173">
        <v>63.6</v>
      </c>
      <c r="AB39" s="202">
        <f t="shared" si="18"/>
        <v>-3.0700000000000003</v>
      </c>
      <c r="AC39" s="202">
        <f t="shared" si="19"/>
        <v>53.353749999999998</v>
      </c>
      <c r="AD39" s="201">
        <f t="shared" si="20"/>
        <v>49.443750000000001</v>
      </c>
      <c r="AE39" s="205">
        <f t="shared" si="21"/>
        <v>-3.9099999999999966</v>
      </c>
      <c r="AF39" s="206">
        <v>2</v>
      </c>
    </row>
    <row r="40" spans="1:32" ht="18.75">
      <c r="A40" s="181">
        <v>2</v>
      </c>
      <c r="B40" s="199">
        <v>62</v>
      </c>
      <c r="C40" s="207" t="s">
        <v>82</v>
      </c>
      <c r="D40" s="172">
        <v>14</v>
      </c>
      <c r="E40" s="173">
        <v>42.57</v>
      </c>
      <c r="F40" s="173">
        <v>53.29</v>
      </c>
      <c r="G40" s="173">
        <f t="shared" si="11"/>
        <v>10.719999999999999</v>
      </c>
      <c r="H40" s="173">
        <v>35.43</v>
      </c>
      <c r="I40" s="173">
        <v>55.71</v>
      </c>
      <c r="J40" s="202">
        <f t="shared" si="12"/>
        <v>20.28</v>
      </c>
      <c r="K40" s="173">
        <v>26.79</v>
      </c>
      <c r="L40" s="173">
        <v>38.75</v>
      </c>
      <c r="M40" s="202">
        <f t="shared" si="13"/>
        <v>11.96</v>
      </c>
      <c r="N40" s="214">
        <v>31.07</v>
      </c>
      <c r="O40" s="173">
        <v>31.43</v>
      </c>
      <c r="P40" s="202">
        <f t="shared" si="14"/>
        <v>0.35999999999999943</v>
      </c>
      <c r="Q40" s="173">
        <v>32.29</v>
      </c>
      <c r="R40" s="173">
        <v>44.71</v>
      </c>
      <c r="S40" s="202">
        <f t="shared" si="15"/>
        <v>12.420000000000002</v>
      </c>
      <c r="T40" s="203">
        <v>66.86</v>
      </c>
      <c r="U40" s="173">
        <v>57.71</v>
      </c>
      <c r="V40" s="202">
        <f t="shared" si="16"/>
        <v>-9.1499999999999986</v>
      </c>
      <c r="W40" s="173">
        <v>46.07</v>
      </c>
      <c r="X40" s="173">
        <v>51.07</v>
      </c>
      <c r="Y40" s="202">
        <f t="shared" si="17"/>
        <v>5</v>
      </c>
      <c r="Z40" s="173">
        <v>51.43</v>
      </c>
      <c r="AA40" s="173">
        <v>61.71</v>
      </c>
      <c r="AB40" s="202">
        <f t="shared" si="18"/>
        <v>10.280000000000001</v>
      </c>
      <c r="AC40" s="202">
        <f t="shared" si="19"/>
        <v>41.563749999999999</v>
      </c>
      <c r="AD40" s="201">
        <f t="shared" si="20"/>
        <v>49.297499999999999</v>
      </c>
      <c r="AE40" s="205">
        <f t="shared" si="21"/>
        <v>7.7337500000000006</v>
      </c>
      <c r="AF40" s="206">
        <v>7</v>
      </c>
    </row>
    <row r="41" spans="1:32" ht="18.75">
      <c r="A41" s="181">
        <v>1</v>
      </c>
      <c r="B41" s="199">
        <v>81</v>
      </c>
      <c r="C41" s="207" t="s">
        <v>102</v>
      </c>
      <c r="D41" s="172">
        <v>15</v>
      </c>
      <c r="E41" s="173">
        <v>46</v>
      </c>
      <c r="F41" s="173">
        <v>45.33</v>
      </c>
      <c r="G41" s="173">
        <f t="shared" si="11"/>
        <v>-0.67000000000000171</v>
      </c>
      <c r="H41" s="173">
        <v>39.159999999999997</v>
      </c>
      <c r="I41" s="173">
        <v>53.33</v>
      </c>
      <c r="J41" s="202">
        <f t="shared" si="12"/>
        <v>14.170000000000002</v>
      </c>
      <c r="K41" s="173">
        <v>35</v>
      </c>
      <c r="L41" s="173">
        <v>46.5</v>
      </c>
      <c r="M41" s="202">
        <f t="shared" si="13"/>
        <v>11.5</v>
      </c>
      <c r="N41" s="214">
        <v>39.47</v>
      </c>
      <c r="O41" s="173">
        <v>37</v>
      </c>
      <c r="P41" s="202">
        <f t="shared" si="14"/>
        <v>-2.4699999999999989</v>
      </c>
      <c r="Q41" s="173">
        <v>39.47</v>
      </c>
      <c r="R41" s="173">
        <v>48.53</v>
      </c>
      <c r="S41" s="202">
        <f t="shared" si="15"/>
        <v>9.0600000000000023</v>
      </c>
      <c r="T41" s="203">
        <v>65.47</v>
      </c>
      <c r="U41" s="173">
        <v>52.8</v>
      </c>
      <c r="V41" s="202">
        <f t="shared" si="16"/>
        <v>-12.670000000000002</v>
      </c>
      <c r="W41" s="173">
        <v>47.37</v>
      </c>
      <c r="X41" s="173">
        <v>45</v>
      </c>
      <c r="Y41" s="202">
        <f t="shared" si="17"/>
        <v>-2.3699999999999974</v>
      </c>
      <c r="Z41" s="173">
        <v>57.26</v>
      </c>
      <c r="AA41" s="173">
        <v>62.67</v>
      </c>
      <c r="AB41" s="202">
        <f t="shared" si="18"/>
        <v>5.4100000000000037</v>
      </c>
      <c r="AC41" s="202">
        <f t="shared" si="19"/>
        <v>46.15</v>
      </c>
      <c r="AD41" s="201">
        <f t="shared" si="20"/>
        <v>48.895000000000003</v>
      </c>
      <c r="AE41" s="205">
        <f t="shared" si="21"/>
        <v>2.7450000000000045</v>
      </c>
      <c r="AF41" s="206">
        <v>4</v>
      </c>
    </row>
    <row r="42" spans="1:32" ht="18.75">
      <c r="A42" s="181">
        <v>6</v>
      </c>
      <c r="B42" s="199">
        <v>88</v>
      </c>
      <c r="C42" s="207" t="s">
        <v>109</v>
      </c>
      <c r="D42" s="172">
        <v>8</v>
      </c>
      <c r="E42" s="173">
        <v>48.4</v>
      </c>
      <c r="F42" s="173">
        <v>53.5</v>
      </c>
      <c r="G42" s="173">
        <f t="shared" si="11"/>
        <v>5.1000000000000014</v>
      </c>
      <c r="H42" s="173">
        <v>47.2</v>
      </c>
      <c r="I42" s="173">
        <v>53.75</v>
      </c>
      <c r="J42" s="202">
        <f t="shared" si="12"/>
        <v>6.5499999999999972</v>
      </c>
      <c r="K42" s="173">
        <v>23</v>
      </c>
      <c r="L42" s="173">
        <v>30</v>
      </c>
      <c r="M42" s="202">
        <f t="shared" si="13"/>
        <v>7</v>
      </c>
      <c r="N42" s="214">
        <v>55</v>
      </c>
      <c r="O42" s="173">
        <v>37.5</v>
      </c>
      <c r="P42" s="202">
        <f t="shared" si="14"/>
        <v>-17.5</v>
      </c>
      <c r="Q42" s="173">
        <v>39.1</v>
      </c>
      <c r="R42" s="173">
        <v>47</v>
      </c>
      <c r="S42" s="202">
        <f t="shared" si="15"/>
        <v>7.8999999999999986</v>
      </c>
      <c r="T42" s="203">
        <v>68.8</v>
      </c>
      <c r="U42" s="173">
        <v>57</v>
      </c>
      <c r="V42" s="202">
        <f t="shared" si="16"/>
        <v>-11.799999999999997</v>
      </c>
      <c r="W42" s="173">
        <v>55</v>
      </c>
      <c r="X42" s="173">
        <v>48.75</v>
      </c>
      <c r="Y42" s="202">
        <f t="shared" si="17"/>
        <v>-6.25</v>
      </c>
      <c r="Z42" s="173">
        <v>59.2</v>
      </c>
      <c r="AA42" s="173">
        <v>63</v>
      </c>
      <c r="AB42" s="202">
        <f t="shared" si="18"/>
        <v>3.7999999999999972</v>
      </c>
      <c r="AC42" s="202">
        <f t="shared" si="19"/>
        <v>49.462499999999999</v>
      </c>
      <c r="AD42" s="201">
        <f t="shared" si="20"/>
        <v>48.8125</v>
      </c>
      <c r="AE42" s="205">
        <f t="shared" si="21"/>
        <v>-0.64999999999999858</v>
      </c>
      <c r="AF42" s="206">
        <v>5</v>
      </c>
    </row>
    <row r="43" spans="1:32" ht="18.75">
      <c r="A43" s="181">
        <v>2</v>
      </c>
      <c r="B43" s="207">
        <v>20</v>
      </c>
      <c r="C43" s="207" t="s">
        <v>34</v>
      </c>
      <c r="D43" s="172">
        <v>1</v>
      </c>
      <c r="E43" s="173">
        <v>49.8</v>
      </c>
      <c r="F43" s="173">
        <v>48</v>
      </c>
      <c r="G43" s="173">
        <f t="shared" si="11"/>
        <v>-1.7999999999999972</v>
      </c>
      <c r="H43" s="173">
        <v>37.6</v>
      </c>
      <c r="I43" s="173">
        <v>52</v>
      </c>
      <c r="J43" s="202">
        <f t="shared" si="12"/>
        <v>14.399999999999999</v>
      </c>
      <c r="K43" s="173">
        <v>36.75</v>
      </c>
      <c r="L43" s="173">
        <v>40</v>
      </c>
      <c r="M43" s="202">
        <f t="shared" si="13"/>
        <v>3.25</v>
      </c>
      <c r="N43" s="214">
        <v>45.5</v>
      </c>
      <c r="O43" s="173">
        <v>40</v>
      </c>
      <c r="P43" s="202">
        <f t="shared" si="14"/>
        <v>-5.5</v>
      </c>
      <c r="Q43" s="173">
        <v>40.25</v>
      </c>
      <c r="R43" s="173">
        <v>45</v>
      </c>
      <c r="S43" s="202">
        <f t="shared" si="15"/>
        <v>4.75</v>
      </c>
      <c r="T43" s="203">
        <v>78</v>
      </c>
      <c r="U43" s="173">
        <v>44</v>
      </c>
      <c r="V43" s="202">
        <f t="shared" si="16"/>
        <v>-34</v>
      </c>
      <c r="W43" s="173">
        <v>55.5</v>
      </c>
      <c r="X43" s="173">
        <v>55</v>
      </c>
      <c r="Y43" s="202">
        <f t="shared" si="17"/>
        <v>-0.5</v>
      </c>
      <c r="Z43" s="173">
        <v>61.6</v>
      </c>
      <c r="AA43" s="173">
        <v>64</v>
      </c>
      <c r="AB43" s="202">
        <f t="shared" si="18"/>
        <v>2.3999999999999986</v>
      </c>
      <c r="AC43" s="202">
        <f t="shared" si="19"/>
        <v>50.625</v>
      </c>
      <c r="AD43" s="201">
        <f t="shared" si="20"/>
        <v>48.5</v>
      </c>
      <c r="AE43" s="205">
        <f t="shared" si="21"/>
        <v>-2.125</v>
      </c>
      <c r="AF43" s="206">
        <v>4</v>
      </c>
    </row>
    <row r="44" spans="1:32" ht="18.75">
      <c r="A44" s="181">
        <v>5</v>
      </c>
      <c r="B44" s="199">
        <v>55</v>
      </c>
      <c r="C44" s="207" t="s">
        <v>74</v>
      </c>
      <c r="D44" s="172">
        <v>15</v>
      </c>
      <c r="E44" s="173">
        <v>52.12</v>
      </c>
      <c r="F44" s="173">
        <v>46.53</v>
      </c>
      <c r="G44" s="173">
        <f t="shared" si="11"/>
        <v>-5.5899999999999963</v>
      </c>
      <c r="H44" s="173">
        <v>40</v>
      </c>
      <c r="I44" s="173">
        <v>50.93</v>
      </c>
      <c r="J44" s="202">
        <f t="shared" si="12"/>
        <v>10.93</v>
      </c>
      <c r="K44" s="173">
        <v>32.79</v>
      </c>
      <c r="L44" s="173">
        <v>30.83</v>
      </c>
      <c r="M44" s="202">
        <f t="shared" si="13"/>
        <v>-1.9600000000000009</v>
      </c>
      <c r="N44" s="214">
        <v>52.94</v>
      </c>
      <c r="O44" s="173">
        <v>42</v>
      </c>
      <c r="P44" s="202">
        <f t="shared" si="14"/>
        <v>-10.939999999999998</v>
      </c>
      <c r="Q44" s="173">
        <v>42.94</v>
      </c>
      <c r="R44" s="173">
        <v>46.3</v>
      </c>
      <c r="S44" s="202">
        <f t="shared" si="15"/>
        <v>3.3599999999999994</v>
      </c>
      <c r="T44" s="203">
        <v>68</v>
      </c>
      <c r="U44" s="173">
        <v>60.53</v>
      </c>
      <c r="V44" s="202">
        <f t="shared" si="16"/>
        <v>-7.4699999999999989</v>
      </c>
      <c r="W44" s="173">
        <v>55.29</v>
      </c>
      <c r="X44" s="173">
        <v>49</v>
      </c>
      <c r="Y44" s="202">
        <f t="shared" si="17"/>
        <v>-6.2899999999999991</v>
      </c>
      <c r="Z44" s="173">
        <v>55.76</v>
      </c>
      <c r="AA44" s="173">
        <v>60.27</v>
      </c>
      <c r="AB44" s="202">
        <f t="shared" si="18"/>
        <v>4.5100000000000051</v>
      </c>
      <c r="AC44" s="202">
        <f t="shared" si="19"/>
        <v>49.98</v>
      </c>
      <c r="AD44" s="201">
        <f t="shared" si="20"/>
        <v>48.298749999999998</v>
      </c>
      <c r="AE44" s="205">
        <f t="shared" si="21"/>
        <v>-1.6812499999999986</v>
      </c>
      <c r="AF44" s="206">
        <v>3</v>
      </c>
    </row>
    <row r="45" spans="1:32" ht="18.75">
      <c r="A45" s="181">
        <v>5</v>
      </c>
      <c r="B45" s="199">
        <v>54</v>
      </c>
      <c r="C45" s="207" t="s">
        <v>73</v>
      </c>
      <c r="D45" s="172">
        <v>5</v>
      </c>
      <c r="E45" s="173">
        <v>55.75</v>
      </c>
      <c r="F45" s="173">
        <v>42.4</v>
      </c>
      <c r="G45" s="173">
        <f t="shared" si="11"/>
        <v>-13.350000000000001</v>
      </c>
      <c r="H45" s="173">
        <v>50.25</v>
      </c>
      <c r="I45" s="173">
        <v>58.8</v>
      </c>
      <c r="J45" s="202">
        <f t="shared" si="12"/>
        <v>8.5499999999999972</v>
      </c>
      <c r="K45" s="173">
        <v>34.380000000000003</v>
      </c>
      <c r="L45" s="173">
        <v>35</v>
      </c>
      <c r="M45" s="202">
        <f t="shared" si="13"/>
        <v>0.61999999999999744</v>
      </c>
      <c r="N45" s="214">
        <v>71.88</v>
      </c>
      <c r="O45" s="173">
        <v>36</v>
      </c>
      <c r="P45" s="202">
        <f t="shared" si="14"/>
        <v>-35.879999999999995</v>
      </c>
      <c r="Q45" s="173">
        <v>50.75</v>
      </c>
      <c r="R45" s="173">
        <v>44.1</v>
      </c>
      <c r="S45" s="202">
        <f t="shared" si="15"/>
        <v>-6.6499999999999986</v>
      </c>
      <c r="T45" s="203">
        <v>72</v>
      </c>
      <c r="U45" s="173">
        <v>64</v>
      </c>
      <c r="V45" s="202">
        <f t="shared" si="16"/>
        <v>-8</v>
      </c>
      <c r="W45" s="173">
        <v>59.38</v>
      </c>
      <c r="X45" s="173">
        <v>49</v>
      </c>
      <c r="Y45" s="202">
        <f t="shared" si="17"/>
        <v>-10.380000000000003</v>
      </c>
      <c r="Z45" s="173">
        <v>68.5</v>
      </c>
      <c r="AA45" s="173">
        <v>56.8</v>
      </c>
      <c r="AB45" s="202">
        <f t="shared" si="18"/>
        <v>-11.700000000000003</v>
      </c>
      <c r="AC45" s="202">
        <f t="shared" si="19"/>
        <v>57.861249999999998</v>
      </c>
      <c r="AD45" s="201">
        <f t="shared" si="20"/>
        <v>48.262499999999996</v>
      </c>
      <c r="AE45" s="205">
        <f t="shared" si="21"/>
        <v>-9.5987500000000026</v>
      </c>
      <c r="AF45" s="206">
        <v>2</v>
      </c>
    </row>
    <row r="46" spans="1:32" ht="18.75">
      <c r="A46" s="181">
        <v>2</v>
      </c>
      <c r="B46" s="199">
        <v>5</v>
      </c>
      <c r="C46" s="207" t="s">
        <v>142</v>
      </c>
      <c r="D46" s="172">
        <v>19</v>
      </c>
      <c r="E46" s="201">
        <v>58.85</v>
      </c>
      <c r="F46" s="173">
        <v>45.792631578947372</v>
      </c>
      <c r="G46" s="173">
        <f t="shared" si="11"/>
        <v>-13.05736842105263</v>
      </c>
      <c r="H46" s="201">
        <v>44.70333333333334</v>
      </c>
      <c r="I46" s="173">
        <v>49.576842105263161</v>
      </c>
      <c r="J46" s="202">
        <f t="shared" si="12"/>
        <v>4.8735087719298207</v>
      </c>
      <c r="K46" s="201">
        <v>45.973333333333336</v>
      </c>
      <c r="L46" s="173">
        <v>48.55263157894737</v>
      </c>
      <c r="M46" s="202">
        <f t="shared" si="13"/>
        <v>2.5792982456140336</v>
      </c>
      <c r="N46" s="215">
        <v>44.629999999999995</v>
      </c>
      <c r="O46" s="173">
        <v>32.368421052631582</v>
      </c>
      <c r="P46" s="202">
        <f t="shared" si="14"/>
        <v>-12.261578947368413</v>
      </c>
      <c r="Q46" s="201">
        <v>44.5</v>
      </c>
      <c r="R46" s="173">
        <v>42.31894736842105</v>
      </c>
      <c r="S46" s="202">
        <f t="shared" si="15"/>
        <v>-2.1810526315789502</v>
      </c>
      <c r="T46" s="201">
        <v>69.11</v>
      </c>
      <c r="U46" s="173">
        <v>58.102105263157895</v>
      </c>
      <c r="V46" s="202">
        <f t="shared" si="16"/>
        <v>-11.007894736842104</v>
      </c>
      <c r="W46" s="201">
        <v>54.536666666666669</v>
      </c>
      <c r="X46" s="173">
        <v>47.108421052631584</v>
      </c>
      <c r="Y46" s="202">
        <f t="shared" si="17"/>
        <v>-7.4282456140350845</v>
      </c>
      <c r="Z46" s="201">
        <v>60.963333333333331</v>
      </c>
      <c r="AA46" s="173">
        <v>59.792631578947365</v>
      </c>
      <c r="AB46" s="202">
        <f t="shared" si="18"/>
        <v>-1.1707017543859664</v>
      </c>
      <c r="AC46" s="202">
        <f t="shared" si="19"/>
        <v>52.908333333333331</v>
      </c>
      <c r="AD46" s="201">
        <f t="shared" si="20"/>
        <v>47.951578947368418</v>
      </c>
      <c r="AE46" s="205">
        <f t="shared" si="21"/>
        <v>-4.9567543859649135</v>
      </c>
      <c r="AF46" s="206">
        <v>2</v>
      </c>
    </row>
    <row r="47" spans="1:32" ht="18.75">
      <c r="A47" s="181">
        <v>3</v>
      </c>
      <c r="B47" s="199">
        <v>13</v>
      </c>
      <c r="C47" s="207" t="s">
        <v>141</v>
      </c>
      <c r="D47" s="172">
        <v>20</v>
      </c>
      <c r="E47" s="201">
        <v>46.564999999999998</v>
      </c>
      <c r="F47" s="173">
        <v>44.799500000000002</v>
      </c>
      <c r="G47" s="173">
        <f t="shared" si="11"/>
        <v>-1.7654999999999959</v>
      </c>
      <c r="H47" s="201">
        <v>32.284999999999997</v>
      </c>
      <c r="I47" s="173">
        <v>53.3035</v>
      </c>
      <c r="J47" s="202">
        <f t="shared" si="12"/>
        <v>21.018500000000003</v>
      </c>
      <c r="K47" s="201">
        <v>24.045000000000002</v>
      </c>
      <c r="L47" s="173">
        <v>31.999500000000001</v>
      </c>
      <c r="M47" s="202">
        <f t="shared" si="13"/>
        <v>7.9544999999999995</v>
      </c>
      <c r="N47" s="215">
        <v>36.835000000000001</v>
      </c>
      <c r="O47" s="173">
        <v>37.996500000000005</v>
      </c>
      <c r="P47" s="202">
        <f t="shared" si="14"/>
        <v>1.1615000000000038</v>
      </c>
      <c r="Q47" s="201">
        <v>39.965000000000003</v>
      </c>
      <c r="R47" s="173">
        <v>47.499499999999998</v>
      </c>
      <c r="S47" s="202">
        <f t="shared" si="15"/>
        <v>7.5344999999999942</v>
      </c>
      <c r="T47" s="201">
        <v>65.319999999999993</v>
      </c>
      <c r="U47" s="173">
        <v>56.1965</v>
      </c>
      <c r="V47" s="202">
        <f t="shared" si="16"/>
        <v>-9.1234999999999928</v>
      </c>
      <c r="W47" s="201">
        <v>53.71</v>
      </c>
      <c r="X47" s="173">
        <v>49.503</v>
      </c>
      <c r="Y47" s="202">
        <f t="shared" si="17"/>
        <v>-4.2070000000000007</v>
      </c>
      <c r="Z47" s="201">
        <v>54.034999999999997</v>
      </c>
      <c r="AA47" s="173">
        <v>59.403499999999994</v>
      </c>
      <c r="AB47" s="202">
        <f t="shared" si="18"/>
        <v>5.3684999999999974</v>
      </c>
      <c r="AC47" s="202">
        <f t="shared" si="19"/>
        <v>44.094999999999999</v>
      </c>
      <c r="AD47" s="201">
        <f t="shared" si="20"/>
        <v>47.587687500000001</v>
      </c>
      <c r="AE47" s="205">
        <f t="shared" si="21"/>
        <v>3.4926875000000024</v>
      </c>
      <c r="AF47" s="206">
        <v>5</v>
      </c>
    </row>
    <row r="48" spans="1:32" ht="18.75">
      <c r="A48" s="181">
        <v>6</v>
      </c>
      <c r="B48" s="199">
        <v>94</v>
      </c>
      <c r="C48" s="207" t="s">
        <v>115</v>
      </c>
      <c r="D48" s="172">
        <v>8</v>
      </c>
      <c r="E48" s="173">
        <v>43.33</v>
      </c>
      <c r="F48" s="173">
        <v>51.5</v>
      </c>
      <c r="G48" s="173">
        <f t="shared" si="11"/>
        <v>8.1700000000000017</v>
      </c>
      <c r="H48" s="173">
        <v>43.11</v>
      </c>
      <c r="I48" s="173">
        <v>56</v>
      </c>
      <c r="J48" s="202">
        <f t="shared" si="12"/>
        <v>12.89</v>
      </c>
      <c r="K48" s="173">
        <v>26.67</v>
      </c>
      <c r="L48" s="173">
        <v>25.94</v>
      </c>
      <c r="M48" s="202">
        <f t="shared" si="13"/>
        <v>-0.73000000000000043</v>
      </c>
      <c r="N48" s="214">
        <v>46.67</v>
      </c>
      <c r="O48" s="173">
        <v>34.380000000000003</v>
      </c>
      <c r="P48" s="202">
        <f t="shared" si="14"/>
        <v>-12.29</v>
      </c>
      <c r="Q48" s="173">
        <v>38.83</v>
      </c>
      <c r="R48" s="173">
        <v>43.25</v>
      </c>
      <c r="S48" s="202">
        <f t="shared" si="15"/>
        <v>4.4200000000000017</v>
      </c>
      <c r="T48" s="203">
        <v>69.78</v>
      </c>
      <c r="U48" s="173">
        <v>52.5</v>
      </c>
      <c r="V48" s="202">
        <f t="shared" si="16"/>
        <v>-17.28</v>
      </c>
      <c r="W48" s="173">
        <v>49.44</v>
      </c>
      <c r="X48" s="173">
        <v>53.13</v>
      </c>
      <c r="Y48" s="202">
        <f t="shared" si="17"/>
        <v>3.6900000000000048</v>
      </c>
      <c r="Z48" s="173">
        <v>55.56</v>
      </c>
      <c r="AA48" s="173">
        <v>64</v>
      </c>
      <c r="AB48" s="202">
        <f t="shared" si="18"/>
        <v>8.4399999999999977</v>
      </c>
      <c r="AC48" s="202">
        <f t="shared" si="19"/>
        <v>46.673749999999998</v>
      </c>
      <c r="AD48" s="201">
        <f t="shared" si="20"/>
        <v>47.587499999999999</v>
      </c>
      <c r="AE48" s="205">
        <f t="shared" si="21"/>
        <v>0.91375000000000028</v>
      </c>
      <c r="AF48" s="206">
        <v>5</v>
      </c>
    </row>
    <row r="49" spans="1:32" ht="18.75">
      <c r="A49" s="181">
        <v>5</v>
      </c>
      <c r="B49" s="199">
        <v>17</v>
      </c>
      <c r="C49" s="207" t="s">
        <v>32</v>
      </c>
      <c r="D49" s="172">
        <v>4</v>
      </c>
      <c r="E49" s="173">
        <v>41.86</v>
      </c>
      <c r="F49" s="173">
        <v>45.5</v>
      </c>
      <c r="G49" s="173">
        <f t="shared" si="11"/>
        <v>3.6400000000000006</v>
      </c>
      <c r="H49" s="173">
        <v>35.14</v>
      </c>
      <c r="I49" s="173">
        <v>49</v>
      </c>
      <c r="J49" s="202">
        <f t="shared" si="12"/>
        <v>13.86</v>
      </c>
      <c r="K49" s="173">
        <v>29.11</v>
      </c>
      <c r="L49" s="173">
        <v>40.630000000000003</v>
      </c>
      <c r="M49" s="202">
        <f t="shared" si="13"/>
        <v>11.520000000000003</v>
      </c>
      <c r="N49" s="214">
        <v>40.71</v>
      </c>
      <c r="O49" s="173">
        <v>43.75</v>
      </c>
      <c r="P49" s="202">
        <f t="shared" si="14"/>
        <v>3.0399999999999991</v>
      </c>
      <c r="Q49" s="173">
        <v>32.14</v>
      </c>
      <c r="R49" s="173">
        <v>39.880000000000003</v>
      </c>
      <c r="S49" s="202">
        <f t="shared" si="15"/>
        <v>7.740000000000002</v>
      </c>
      <c r="T49" s="203">
        <v>63.14</v>
      </c>
      <c r="U49" s="173">
        <v>48</v>
      </c>
      <c r="V49" s="202">
        <f t="shared" si="16"/>
        <v>-15.14</v>
      </c>
      <c r="W49" s="173">
        <v>46.43</v>
      </c>
      <c r="X49" s="173">
        <v>56.25</v>
      </c>
      <c r="Y49" s="202">
        <f t="shared" si="17"/>
        <v>9.82</v>
      </c>
      <c r="Z49" s="173">
        <v>50</v>
      </c>
      <c r="AA49" s="173">
        <v>57</v>
      </c>
      <c r="AB49" s="202">
        <f t="shared" si="18"/>
        <v>7</v>
      </c>
      <c r="AC49" s="202">
        <f t="shared" si="19"/>
        <v>42.316249999999997</v>
      </c>
      <c r="AD49" s="201">
        <f t="shared" si="20"/>
        <v>47.501249999999999</v>
      </c>
      <c r="AE49" s="205">
        <f t="shared" si="21"/>
        <v>5.1850000000000023</v>
      </c>
      <c r="AF49" s="206">
        <v>7</v>
      </c>
    </row>
    <row r="50" spans="1:32" ht="18.75">
      <c r="A50" s="181">
        <v>6</v>
      </c>
      <c r="B50" s="207">
        <v>15</v>
      </c>
      <c r="C50" s="207" t="s">
        <v>28</v>
      </c>
      <c r="D50" s="172">
        <v>3</v>
      </c>
      <c r="E50" s="173">
        <v>50.33</v>
      </c>
      <c r="F50" s="173">
        <v>51.33</v>
      </c>
      <c r="G50" s="173">
        <f t="shared" si="11"/>
        <v>1</v>
      </c>
      <c r="H50" s="173">
        <v>41.33</v>
      </c>
      <c r="I50" s="173">
        <v>52.67</v>
      </c>
      <c r="J50" s="202">
        <f t="shared" si="12"/>
        <v>11.340000000000003</v>
      </c>
      <c r="K50" s="173">
        <v>42.5</v>
      </c>
      <c r="L50" s="173">
        <v>31.67</v>
      </c>
      <c r="M50" s="202">
        <f t="shared" si="13"/>
        <v>-10.829999999999998</v>
      </c>
      <c r="N50" s="214">
        <v>55.83</v>
      </c>
      <c r="O50" s="173">
        <v>40</v>
      </c>
      <c r="P50" s="202">
        <f t="shared" si="14"/>
        <v>-15.829999999999998</v>
      </c>
      <c r="Q50" s="173">
        <v>42.33</v>
      </c>
      <c r="R50" s="173">
        <v>56.33</v>
      </c>
      <c r="S50" s="202">
        <f t="shared" si="15"/>
        <v>14</v>
      </c>
      <c r="T50" s="203">
        <v>74</v>
      </c>
      <c r="U50" s="173">
        <v>45.33</v>
      </c>
      <c r="V50" s="202">
        <f t="shared" si="16"/>
        <v>-28.67</v>
      </c>
      <c r="W50" s="173">
        <v>53.33</v>
      </c>
      <c r="X50" s="173">
        <v>46.67</v>
      </c>
      <c r="Y50" s="202">
        <f t="shared" si="17"/>
        <v>-6.6599999999999966</v>
      </c>
      <c r="Z50" s="173">
        <v>59.33</v>
      </c>
      <c r="AA50" s="173">
        <v>56</v>
      </c>
      <c r="AB50" s="202">
        <f t="shared" si="18"/>
        <v>-3.3299999999999983</v>
      </c>
      <c r="AC50" s="202">
        <f t="shared" si="19"/>
        <v>52.372499999999995</v>
      </c>
      <c r="AD50" s="201">
        <f t="shared" si="20"/>
        <v>47.5</v>
      </c>
      <c r="AE50" s="205">
        <f t="shared" si="21"/>
        <v>-4.8724999999999952</v>
      </c>
      <c r="AF50" s="206">
        <v>3</v>
      </c>
    </row>
    <row r="51" spans="1:32" ht="18.75">
      <c r="A51" s="181">
        <v>3</v>
      </c>
      <c r="B51" s="199">
        <v>68</v>
      </c>
      <c r="C51" s="207" t="s">
        <v>88</v>
      </c>
      <c r="D51" s="172">
        <v>4</v>
      </c>
      <c r="E51" s="173">
        <v>42</v>
      </c>
      <c r="F51" s="173">
        <v>42</v>
      </c>
      <c r="G51" s="173">
        <f t="shared" si="11"/>
        <v>0</v>
      </c>
      <c r="H51" s="173">
        <v>32.67</v>
      </c>
      <c r="I51" s="173">
        <v>55</v>
      </c>
      <c r="J51" s="202">
        <f t="shared" si="12"/>
        <v>22.33</v>
      </c>
      <c r="K51" s="173">
        <v>27.08</v>
      </c>
      <c r="L51" s="173">
        <v>35</v>
      </c>
      <c r="M51" s="202">
        <f t="shared" si="13"/>
        <v>7.9200000000000017</v>
      </c>
      <c r="N51" s="214">
        <v>43.33</v>
      </c>
      <c r="O51" s="173">
        <v>38.75</v>
      </c>
      <c r="P51" s="202">
        <f t="shared" si="14"/>
        <v>-4.5799999999999983</v>
      </c>
      <c r="Q51" s="173">
        <v>44.58</v>
      </c>
      <c r="R51" s="173">
        <v>42.88</v>
      </c>
      <c r="S51" s="202">
        <f t="shared" si="15"/>
        <v>-1.6999999999999957</v>
      </c>
      <c r="T51" s="203">
        <v>58.67</v>
      </c>
      <c r="U51" s="173">
        <v>55</v>
      </c>
      <c r="V51" s="202">
        <f t="shared" si="16"/>
        <v>-3.6700000000000017</v>
      </c>
      <c r="W51" s="173">
        <v>42.5</v>
      </c>
      <c r="X51" s="173">
        <v>53.75</v>
      </c>
      <c r="Y51" s="202">
        <f t="shared" si="17"/>
        <v>11.25</v>
      </c>
      <c r="Z51" s="173">
        <v>52.67</v>
      </c>
      <c r="AA51" s="173">
        <v>57</v>
      </c>
      <c r="AB51" s="202">
        <f t="shared" si="18"/>
        <v>4.3299999999999983</v>
      </c>
      <c r="AC51" s="202">
        <f t="shared" si="19"/>
        <v>42.9375</v>
      </c>
      <c r="AD51" s="201">
        <f t="shared" si="20"/>
        <v>47.422499999999999</v>
      </c>
      <c r="AE51" s="205">
        <f t="shared" si="21"/>
        <v>4.4849999999999994</v>
      </c>
      <c r="AF51" s="206">
        <v>5</v>
      </c>
    </row>
    <row r="52" spans="1:32" ht="18.75">
      <c r="A52" s="181">
        <v>2</v>
      </c>
      <c r="B52" s="199">
        <v>56</v>
      </c>
      <c r="C52" s="207" t="s">
        <v>75</v>
      </c>
      <c r="D52" s="172">
        <v>3</v>
      </c>
      <c r="E52" s="173">
        <v>44.25</v>
      </c>
      <c r="F52" s="173">
        <v>45.33</v>
      </c>
      <c r="G52" s="173">
        <f t="shared" si="11"/>
        <v>1.0799999999999983</v>
      </c>
      <c r="H52" s="173">
        <v>35.75</v>
      </c>
      <c r="I52" s="173">
        <v>52.67</v>
      </c>
      <c r="J52" s="202">
        <f t="shared" si="12"/>
        <v>16.920000000000002</v>
      </c>
      <c r="K52" s="173">
        <v>35.94</v>
      </c>
      <c r="L52" s="173">
        <v>44.17</v>
      </c>
      <c r="M52" s="202">
        <f t="shared" si="13"/>
        <v>8.230000000000004</v>
      </c>
      <c r="N52" s="214">
        <v>29.38</v>
      </c>
      <c r="O52" s="173">
        <v>26.67</v>
      </c>
      <c r="P52" s="202">
        <f t="shared" si="14"/>
        <v>-2.7099999999999973</v>
      </c>
      <c r="Q52" s="173">
        <v>29.31</v>
      </c>
      <c r="R52" s="173">
        <v>44.17</v>
      </c>
      <c r="S52" s="202">
        <f t="shared" si="15"/>
        <v>14.860000000000003</v>
      </c>
      <c r="T52" s="203">
        <v>64</v>
      </c>
      <c r="U52" s="173">
        <v>53.33</v>
      </c>
      <c r="V52" s="202">
        <f t="shared" si="16"/>
        <v>-10.670000000000002</v>
      </c>
      <c r="W52" s="173">
        <v>43.75</v>
      </c>
      <c r="X52" s="173">
        <v>56.67</v>
      </c>
      <c r="Y52" s="202">
        <f t="shared" si="17"/>
        <v>12.920000000000002</v>
      </c>
      <c r="Z52" s="173">
        <v>50</v>
      </c>
      <c r="AA52" s="173">
        <v>56</v>
      </c>
      <c r="AB52" s="202">
        <f t="shared" si="18"/>
        <v>6</v>
      </c>
      <c r="AC52" s="202">
        <f t="shared" si="19"/>
        <v>41.547499999999999</v>
      </c>
      <c r="AD52" s="201">
        <f t="shared" si="20"/>
        <v>47.376250000000006</v>
      </c>
      <c r="AE52" s="205">
        <f t="shared" si="21"/>
        <v>5.8287500000000065</v>
      </c>
      <c r="AF52" s="206">
        <v>6</v>
      </c>
    </row>
    <row r="53" spans="1:32" ht="18.75">
      <c r="A53" s="181">
        <v>1</v>
      </c>
      <c r="B53" s="199">
        <v>26</v>
      </c>
      <c r="C53" s="207" t="s">
        <v>139</v>
      </c>
      <c r="D53" s="172">
        <v>20</v>
      </c>
      <c r="E53" s="201">
        <v>44.876666666666665</v>
      </c>
      <c r="F53" s="173">
        <v>45.3</v>
      </c>
      <c r="G53" s="173">
        <f t="shared" si="11"/>
        <v>0.42333333333333201</v>
      </c>
      <c r="H53" s="201">
        <v>36.765000000000001</v>
      </c>
      <c r="I53" s="173">
        <v>54.2</v>
      </c>
      <c r="J53" s="202">
        <f t="shared" si="12"/>
        <v>17.435000000000002</v>
      </c>
      <c r="K53" s="201">
        <v>30.716666666666665</v>
      </c>
      <c r="L53" s="173">
        <v>31.88</v>
      </c>
      <c r="M53" s="202">
        <f t="shared" si="13"/>
        <v>1.163333333333334</v>
      </c>
      <c r="N53" s="215">
        <v>44.151666666666664</v>
      </c>
      <c r="O53" s="173">
        <v>42.5</v>
      </c>
      <c r="P53" s="202">
        <f t="shared" si="14"/>
        <v>-1.6516666666666637</v>
      </c>
      <c r="Q53" s="201">
        <v>35.541666666666664</v>
      </c>
      <c r="R53" s="173">
        <v>47.13</v>
      </c>
      <c r="S53" s="202">
        <f t="shared" si="15"/>
        <v>11.588333333333338</v>
      </c>
      <c r="T53" s="201">
        <v>64.441666666666663</v>
      </c>
      <c r="U53" s="173">
        <v>52</v>
      </c>
      <c r="V53" s="202">
        <f t="shared" si="16"/>
        <v>-12.441666666666663</v>
      </c>
      <c r="W53" s="201">
        <v>45.136666666666663</v>
      </c>
      <c r="X53" s="173">
        <v>46.25</v>
      </c>
      <c r="Y53" s="202">
        <f t="shared" si="17"/>
        <v>1.1133333333333368</v>
      </c>
      <c r="Z53" s="201">
        <v>54.515000000000008</v>
      </c>
      <c r="AA53" s="173">
        <v>59.4</v>
      </c>
      <c r="AB53" s="202">
        <f t="shared" si="18"/>
        <v>4.8849999999999909</v>
      </c>
      <c r="AC53" s="202">
        <f t="shared" si="19"/>
        <v>44.518124999999998</v>
      </c>
      <c r="AD53" s="201">
        <f t="shared" si="20"/>
        <v>47.332499999999996</v>
      </c>
      <c r="AE53" s="205">
        <f t="shared" si="21"/>
        <v>2.8143749999999983</v>
      </c>
      <c r="AF53" s="206">
        <v>6</v>
      </c>
    </row>
    <row r="54" spans="1:32" ht="18.75">
      <c r="A54" s="181">
        <v>6</v>
      </c>
      <c r="B54" s="199">
        <v>9</v>
      </c>
      <c r="C54" s="207" t="s">
        <v>22</v>
      </c>
      <c r="D54" s="172">
        <v>5</v>
      </c>
      <c r="E54" s="173">
        <v>59.2</v>
      </c>
      <c r="F54" s="173">
        <v>44.8</v>
      </c>
      <c r="G54" s="173">
        <f t="shared" si="11"/>
        <v>-14.400000000000006</v>
      </c>
      <c r="H54" s="173">
        <v>49.6</v>
      </c>
      <c r="I54" s="173">
        <v>57.2</v>
      </c>
      <c r="J54" s="202">
        <f t="shared" si="12"/>
        <v>7.6000000000000014</v>
      </c>
      <c r="K54" s="173">
        <v>33</v>
      </c>
      <c r="L54" s="173">
        <v>32.5</v>
      </c>
      <c r="M54" s="202">
        <f t="shared" si="13"/>
        <v>-0.5</v>
      </c>
      <c r="N54" s="214">
        <v>52</v>
      </c>
      <c r="O54" s="173">
        <v>37</v>
      </c>
      <c r="P54" s="202">
        <f t="shared" si="14"/>
        <v>-15</v>
      </c>
      <c r="Q54" s="173">
        <v>50.3</v>
      </c>
      <c r="R54" s="173">
        <v>41.5</v>
      </c>
      <c r="S54" s="202">
        <f t="shared" si="15"/>
        <v>-8.7999999999999972</v>
      </c>
      <c r="T54" s="203">
        <v>74.400000000000006</v>
      </c>
      <c r="U54" s="173">
        <v>48.8</v>
      </c>
      <c r="V54" s="202">
        <f t="shared" si="16"/>
        <v>-25.600000000000009</v>
      </c>
      <c r="W54" s="173">
        <v>53</v>
      </c>
      <c r="X54" s="173">
        <v>49</v>
      </c>
      <c r="Y54" s="202">
        <f t="shared" si="17"/>
        <v>-4</v>
      </c>
      <c r="Z54" s="173">
        <v>68.8</v>
      </c>
      <c r="AA54" s="173">
        <v>67.2</v>
      </c>
      <c r="AB54" s="202">
        <f t="shared" si="18"/>
        <v>-1.5999999999999943</v>
      </c>
      <c r="AC54" s="202">
        <f t="shared" si="19"/>
        <v>55.037500000000001</v>
      </c>
      <c r="AD54" s="201">
        <f t="shared" si="20"/>
        <v>47.25</v>
      </c>
      <c r="AE54" s="205">
        <f t="shared" si="21"/>
        <v>-7.7875000000000014</v>
      </c>
      <c r="AF54" s="206">
        <v>1</v>
      </c>
    </row>
    <row r="55" spans="1:32" ht="18.75">
      <c r="A55" s="181">
        <v>5</v>
      </c>
      <c r="B55" s="199">
        <v>100</v>
      </c>
      <c r="C55" s="207" t="s">
        <v>120</v>
      </c>
      <c r="D55" s="172">
        <v>15</v>
      </c>
      <c r="E55" s="173">
        <v>50.53</v>
      </c>
      <c r="F55" s="173">
        <v>48.93</v>
      </c>
      <c r="G55" s="173">
        <f t="shared" si="11"/>
        <v>-1.6000000000000014</v>
      </c>
      <c r="H55" s="173">
        <v>42.53</v>
      </c>
      <c r="I55" s="173">
        <v>52.13</v>
      </c>
      <c r="J55" s="202">
        <f t="shared" si="12"/>
        <v>9.6000000000000014</v>
      </c>
      <c r="K55" s="173">
        <v>29.5</v>
      </c>
      <c r="L55" s="173">
        <v>31.5</v>
      </c>
      <c r="M55" s="202">
        <f t="shared" si="13"/>
        <v>2</v>
      </c>
      <c r="N55" s="214">
        <v>40</v>
      </c>
      <c r="O55" s="173">
        <v>38.33</v>
      </c>
      <c r="P55" s="202">
        <f t="shared" si="14"/>
        <v>-1.6700000000000017</v>
      </c>
      <c r="Q55" s="173">
        <v>34.799999999999997</v>
      </c>
      <c r="R55" s="173">
        <v>41.63</v>
      </c>
      <c r="S55" s="202">
        <f t="shared" si="15"/>
        <v>6.8300000000000054</v>
      </c>
      <c r="T55" s="203">
        <v>64.27</v>
      </c>
      <c r="U55" s="173">
        <v>55.47</v>
      </c>
      <c r="V55" s="202">
        <f t="shared" si="16"/>
        <v>-8.7999999999999972</v>
      </c>
      <c r="W55" s="173">
        <v>53</v>
      </c>
      <c r="X55" s="173">
        <v>45</v>
      </c>
      <c r="Y55" s="202">
        <f t="shared" si="17"/>
        <v>-8</v>
      </c>
      <c r="Z55" s="173">
        <v>61.6</v>
      </c>
      <c r="AA55" s="173">
        <v>62.4</v>
      </c>
      <c r="AB55" s="202">
        <f t="shared" si="18"/>
        <v>0.79999999999999716</v>
      </c>
      <c r="AC55" s="202">
        <f t="shared" si="19"/>
        <v>47.028750000000002</v>
      </c>
      <c r="AD55" s="201">
        <f t="shared" si="20"/>
        <v>46.923749999999998</v>
      </c>
      <c r="AE55" s="205">
        <f t="shared" si="21"/>
        <v>-0.10500000000000398</v>
      </c>
      <c r="AF55" s="206">
        <v>4</v>
      </c>
    </row>
    <row r="56" spans="1:32" ht="18.75">
      <c r="A56" s="181">
        <v>3</v>
      </c>
      <c r="B56" s="199">
        <v>19</v>
      </c>
      <c r="C56" s="207" t="s">
        <v>33</v>
      </c>
      <c r="D56" s="172">
        <v>2</v>
      </c>
      <c r="E56" s="173">
        <v>50.5</v>
      </c>
      <c r="F56" s="173">
        <v>42</v>
      </c>
      <c r="G56" s="173">
        <f t="shared" si="11"/>
        <v>-8.5</v>
      </c>
      <c r="H56" s="173">
        <v>43</v>
      </c>
      <c r="I56" s="173">
        <v>49</v>
      </c>
      <c r="J56" s="202">
        <f t="shared" si="12"/>
        <v>6</v>
      </c>
      <c r="K56" s="173">
        <v>31.25</v>
      </c>
      <c r="L56" s="173">
        <v>32.5</v>
      </c>
      <c r="M56" s="202">
        <f t="shared" si="13"/>
        <v>1.25</v>
      </c>
      <c r="N56" s="214">
        <v>43.75</v>
      </c>
      <c r="O56" s="173">
        <v>45</v>
      </c>
      <c r="P56" s="202">
        <f t="shared" si="14"/>
        <v>1.25</v>
      </c>
      <c r="Q56" s="173">
        <v>41.13</v>
      </c>
      <c r="R56" s="173">
        <v>39.5</v>
      </c>
      <c r="S56" s="202">
        <f t="shared" si="15"/>
        <v>-1.6300000000000026</v>
      </c>
      <c r="T56" s="203">
        <v>63</v>
      </c>
      <c r="U56" s="173">
        <v>54</v>
      </c>
      <c r="V56" s="202">
        <f t="shared" si="16"/>
        <v>-9</v>
      </c>
      <c r="W56" s="173">
        <v>47.5</v>
      </c>
      <c r="X56" s="173">
        <v>42.5</v>
      </c>
      <c r="Y56" s="202">
        <f t="shared" si="17"/>
        <v>-5</v>
      </c>
      <c r="Z56" s="173">
        <v>50</v>
      </c>
      <c r="AA56" s="173">
        <v>68</v>
      </c>
      <c r="AB56" s="202">
        <f t="shared" si="18"/>
        <v>18</v>
      </c>
      <c r="AC56" s="202">
        <f t="shared" si="19"/>
        <v>46.266249999999999</v>
      </c>
      <c r="AD56" s="201">
        <f t="shared" si="20"/>
        <v>46.5625</v>
      </c>
      <c r="AE56" s="205">
        <f t="shared" si="21"/>
        <v>0.29625000000000057</v>
      </c>
      <c r="AF56" s="206">
        <v>4</v>
      </c>
    </row>
    <row r="57" spans="1:32" ht="18.75">
      <c r="A57" s="181">
        <v>1</v>
      </c>
      <c r="B57" s="207">
        <v>24</v>
      </c>
      <c r="C57" s="207" t="s">
        <v>38</v>
      </c>
      <c r="D57" s="172">
        <v>25</v>
      </c>
      <c r="E57" s="173">
        <v>50.56</v>
      </c>
      <c r="F57" s="173">
        <v>45.76</v>
      </c>
      <c r="G57" s="173">
        <f t="shared" si="11"/>
        <v>-4.8000000000000043</v>
      </c>
      <c r="H57" s="173">
        <v>38.78</v>
      </c>
      <c r="I57" s="173">
        <v>49.6</v>
      </c>
      <c r="J57" s="202">
        <f t="shared" si="12"/>
        <v>10.82</v>
      </c>
      <c r="K57" s="173">
        <v>34.44</v>
      </c>
      <c r="L57" s="173">
        <v>31.5</v>
      </c>
      <c r="M57" s="202">
        <f t="shared" si="13"/>
        <v>-2.9399999999999977</v>
      </c>
      <c r="N57" s="214">
        <v>59.72</v>
      </c>
      <c r="O57" s="173">
        <v>44.6</v>
      </c>
      <c r="P57" s="202">
        <f t="shared" si="14"/>
        <v>-15.119999999999997</v>
      </c>
      <c r="Q57" s="173">
        <v>36.75</v>
      </c>
      <c r="R57" s="173">
        <v>38.659999999999997</v>
      </c>
      <c r="S57" s="202">
        <f t="shared" si="15"/>
        <v>1.9099999999999966</v>
      </c>
      <c r="T57" s="203">
        <v>76.67</v>
      </c>
      <c r="U57" s="173">
        <v>54.56</v>
      </c>
      <c r="V57" s="202">
        <f t="shared" si="16"/>
        <v>-22.11</v>
      </c>
      <c r="W57" s="173">
        <v>52.78</v>
      </c>
      <c r="X57" s="173">
        <v>47.8</v>
      </c>
      <c r="Y57" s="202">
        <f t="shared" si="17"/>
        <v>-4.980000000000004</v>
      </c>
      <c r="Z57" s="173">
        <v>53.56</v>
      </c>
      <c r="AA57" s="173">
        <v>57.44</v>
      </c>
      <c r="AB57" s="202">
        <f t="shared" si="18"/>
        <v>3.8799999999999955</v>
      </c>
      <c r="AC57" s="202">
        <f t="shared" si="19"/>
        <v>50.407500000000006</v>
      </c>
      <c r="AD57" s="201">
        <f t="shared" si="20"/>
        <v>46.24</v>
      </c>
      <c r="AE57" s="205">
        <f t="shared" si="21"/>
        <v>-4.167500000000004</v>
      </c>
      <c r="AF57" s="206">
        <v>3</v>
      </c>
    </row>
    <row r="58" spans="1:32" ht="18.75">
      <c r="A58" s="181">
        <v>1</v>
      </c>
      <c r="B58" s="199">
        <v>65</v>
      </c>
      <c r="C58" s="207" t="s">
        <v>85</v>
      </c>
      <c r="D58" s="172">
        <v>10</v>
      </c>
      <c r="E58" s="173">
        <v>46.1</v>
      </c>
      <c r="F58" s="173">
        <v>45</v>
      </c>
      <c r="G58" s="173">
        <f t="shared" si="11"/>
        <v>-1.1000000000000014</v>
      </c>
      <c r="H58" s="173">
        <v>36.86</v>
      </c>
      <c r="I58" s="173">
        <v>51.4</v>
      </c>
      <c r="J58" s="202">
        <f t="shared" si="12"/>
        <v>14.54</v>
      </c>
      <c r="K58" s="173">
        <v>31.67</v>
      </c>
      <c r="L58" s="173">
        <v>31.75</v>
      </c>
      <c r="M58" s="202">
        <f t="shared" si="13"/>
        <v>7.9999999999998295E-2</v>
      </c>
      <c r="N58" s="214">
        <v>38.57</v>
      </c>
      <c r="O58" s="173">
        <v>45.5</v>
      </c>
      <c r="P58" s="202">
        <f t="shared" si="14"/>
        <v>6.93</v>
      </c>
      <c r="Q58" s="173">
        <v>33.549999999999997</v>
      </c>
      <c r="R58" s="173">
        <v>43.9</v>
      </c>
      <c r="S58" s="202">
        <f t="shared" si="15"/>
        <v>10.350000000000001</v>
      </c>
      <c r="T58" s="203">
        <v>62.86</v>
      </c>
      <c r="U58" s="173">
        <v>51.2</v>
      </c>
      <c r="V58" s="202">
        <f t="shared" si="16"/>
        <v>-11.659999999999997</v>
      </c>
      <c r="W58" s="173">
        <v>50.71</v>
      </c>
      <c r="X58" s="173">
        <v>46</v>
      </c>
      <c r="Y58" s="202">
        <f t="shared" si="17"/>
        <v>-4.7100000000000009</v>
      </c>
      <c r="Z58" s="173">
        <v>49.9</v>
      </c>
      <c r="AA58" s="173">
        <v>54.4</v>
      </c>
      <c r="AB58" s="202">
        <f t="shared" si="18"/>
        <v>4.5</v>
      </c>
      <c r="AC58" s="202">
        <f t="shared" si="19"/>
        <v>43.777499999999996</v>
      </c>
      <c r="AD58" s="201">
        <f t="shared" si="20"/>
        <v>46.143749999999997</v>
      </c>
      <c r="AE58" s="205">
        <f t="shared" si="21"/>
        <v>2.3662500000000009</v>
      </c>
      <c r="AF58" s="206">
        <v>5</v>
      </c>
    </row>
    <row r="59" spans="1:32" ht="18.75">
      <c r="A59" s="181">
        <v>2</v>
      </c>
      <c r="B59" s="199">
        <v>23</v>
      </c>
      <c r="C59" s="207" t="s">
        <v>37</v>
      </c>
      <c r="D59" s="172">
        <v>3</v>
      </c>
      <c r="E59" s="173">
        <v>48.15</v>
      </c>
      <c r="F59" s="173">
        <v>44.67</v>
      </c>
      <c r="G59" s="173">
        <f t="shared" si="11"/>
        <v>-3.4799999999999969</v>
      </c>
      <c r="H59" s="173">
        <v>38.31</v>
      </c>
      <c r="I59" s="173">
        <v>46.67</v>
      </c>
      <c r="J59" s="202">
        <f t="shared" si="12"/>
        <v>8.36</v>
      </c>
      <c r="K59" s="173">
        <v>26.54</v>
      </c>
      <c r="L59" s="173">
        <v>33.33</v>
      </c>
      <c r="M59" s="202">
        <f t="shared" si="13"/>
        <v>6.7899999999999991</v>
      </c>
      <c r="N59" s="214">
        <v>37.31</v>
      </c>
      <c r="O59" s="173">
        <v>53.33</v>
      </c>
      <c r="P59" s="202">
        <f t="shared" si="14"/>
        <v>16.019999999999996</v>
      </c>
      <c r="Q59" s="173">
        <v>35.54</v>
      </c>
      <c r="R59" s="173">
        <v>46.33</v>
      </c>
      <c r="S59" s="202">
        <f t="shared" si="15"/>
        <v>10.79</v>
      </c>
      <c r="T59" s="203">
        <v>63.08</v>
      </c>
      <c r="U59" s="173">
        <v>44</v>
      </c>
      <c r="V59" s="202">
        <f t="shared" si="16"/>
        <v>-19.079999999999998</v>
      </c>
      <c r="W59" s="173">
        <v>51.54</v>
      </c>
      <c r="X59" s="173">
        <v>48.33</v>
      </c>
      <c r="Y59" s="202">
        <f t="shared" si="17"/>
        <v>-3.2100000000000009</v>
      </c>
      <c r="Z59" s="173">
        <v>57.23</v>
      </c>
      <c r="AA59" s="173">
        <v>52</v>
      </c>
      <c r="AB59" s="202">
        <f t="shared" si="18"/>
        <v>-5.2299999999999969</v>
      </c>
      <c r="AC59" s="202">
        <f t="shared" si="19"/>
        <v>44.712500000000006</v>
      </c>
      <c r="AD59" s="201">
        <f t="shared" si="20"/>
        <v>46.082499999999996</v>
      </c>
      <c r="AE59" s="205">
        <f t="shared" si="21"/>
        <v>1.3699999999999903</v>
      </c>
      <c r="AF59" s="206">
        <v>4</v>
      </c>
    </row>
    <row r="60" spans="1:32" ht="18.75">
      <c r="A60" s="181">
        <v>1</v>
      </c>
      <c r="B60" s="199">
        <v>7</v>
      </c>
      <c r="C60" s="207" t="s">
        <v>188</v>
      </c>
      <c r="D60" s="172">
        <v>5</v>
      </c>
      <c r="E60" s="173">
        <v>47.8</v>
      </c>
      <c r="F60" s="173">
        <v>40.799999999999997</v>
      </c>
      <c r="G60" s="173">
        <f t="shared" si="11"/>
        <v>-7</v>
      </c>
      <c r="H60" s="173">
        <v>37</v>
      </c>
      <c r="I60" s="173">
        <v>54.4</v>
      </c>
      <c r="J60" s="202">
        <f t="shared" si="12"/>
        <v>17.399999999999999</v>
      </c>
      <c r="K60" s="173">
        <v>33</v>
      </c>
      <c r="L60" s="173">
        <v>22</v>
      </c>
      <c r="M60" s="202">
        <f t="shared" si="13"/>
        <v>-11</v>
      </c>
      <c r="N60" s="214">
        <v>42.5</v>
      </c>
      <c r="O60" s="173">
        <v>41</v>
      </c>
      <c r="P60" s="202">
        <f t="shared" si="14"/>
        <v>-1.5</v>
      </c>
      <c r="Q60" s="173">
        <v>39.5</v>
      </c>
      <c r="R60" s="173">
        <v>40.6</v>
      </c>
      <c r="S60" s="202">
        <f t="shared" si="15"/>
        <v>1.1000000000000014</v>
      </c>
      <c r="T60" s="203">
        <v>59.6</v>
      </c>
      <c r="U60" s="173">
        <v>55.2</v>
      </c>
      <c r="V60" s="202">
        <f t="shared" si="16"/>
        <v>-4.3999999999999986</v>
      </c>
      <c r="W60" s="173">
        <v>56</v>
      </c>
      <c r="X60" s="173">
        <v>50</v>
      </c>
      <c r="Y60" s="202">
        <f t="shared" si="17"/>
        <v>-6</v>
      </c>
      <c r="Z60" s="173">
        <v>56.8</v>
      </c>
      <c r="AA60" s="173">
        <v>61.6</v>
      </c>
      <c r="AB60" s="202">
        <f t="shared" si="18"/>
        <v>4.8000000000000043</v>
      </c>
      <c r="AC60" s="202">
        <f t="shared" si="19"/>
        <v>46.525000000000006</v>
      </c>
      <c r="AD60" s="201">
        <f t="shared" si="20"/>
        <v>45.7</v>
      </c>
      <c r="AE60" s="205">
        <f t="shared" si="21"/>
        <v>-0.82500000000000284</v>
      </c>
      <c r="AF60" s="206">
        <v>3</v>
      </c>
    </row>
    <row r="61" spans="1:32" ht="18.75">
      <c r="A61" s="181">
        <v>2</v>
      </c>
      <c r="B61" s="199">
        <v>51</v>
      </c>
      <c r="C61" s="207" t="s">
        <v>71</v>
      </c>
      <c r="D61" s="172">
        <v>11</v>
      </c>
      <c r="E61" s="173">
        <v>38.555</v>
      </c>
      <c r="F61" s="173">
        <v>48.542727272727276</v>
      </c>
      <c r="G61" s="173">
        <f t="shared" si="11"/>
        <v>9.9877272727272768</v>
      </c>
      <c r="H61" s="173">
        <v>37.15392857142858</v>
      </c>
      <c r="I61" s="173">
        <v>54.366363636363637</v>
      </c>
      <c r="J61" s="202">
        <f t="shared" si="12"/>
        <v>17.212435064935057</v>
      </c>
      <c r="K61" s="173">
        <v>28.04</v>
      </c>
      <c r="L61" s="173">
        <v>27.5</v>
      </c>
      <c r="M61" s="202">
        <f t="shared" si="13"/>
        <v>-0.53999999999999915</v>
      </c>
      <c r="N61" s="214">
        <v>30.689999999999998</v>
      </c>
      <c r="O61" s="173">
        <v>30.452727272727273</v>
      </c>
      <c r="P61" s="202">
        <f t="shared" si="14"/>
        <v>-0.23727272727272464</v>
      </c>
      <c r="Q61" s="173">
        <v>34.519999999999996</v>
      </c>
      <c r="R61" s="173">
        <v>46.55</v>
      </c>
      <c r="S61" s="202">
        <f t="shared" si="15"/>
        <v>12.030000000000001</v>
      </c>
      <c r="T61" s="203">
        <v>57.57</v>
      </c>
      <c r="U61" s="173">
        <v>50.906363636363636</v>
      </c>
      <c r="V61" s="202">
        <f t="shared" si="16"/>
        <v>-6.663636363636364</v>
      </c>
      <c r="W61" s="173">
        <v>41.075000000000003</v>
      </c>
      <c r="X61" s="173">
        <v>46.81727272727273</v>
      </c>
      <c r="Y61" s="202">
        <f t="shared" si="17"/>
        <v>5.7422727272727272</v>
      </c>
      <c r="Z61" s="173">
        <v>46.555</v>
      </c>
      <c r="AA61" s="173">
        <v>60.360909090909097</v>
      </c>
      <c r="AB61" s="202">
        <f t="shared" si="18"/>
        <v>13.805909090909097</v>
      </c>
      <c r="AC61" s="202">
        <f t="shared" si="19"/>
        <v>39.269866071428567</v>
      </c>
      <c r="AD61" s="201">
        <f t="shared" si="20"/>
        <v>45.687045454545462</v>
      </c>
      <c r="AE61" s="205">
        <f t="shared" si="21"/>
        <v>6.4171793831168955</v>
      </c>
      <c r="AF61" s="206">
        <v>5</v>
      </c>
    </row>
    <row r="62" spans="1:32" ht="18.75">
      <c r="A62" s="181">
        <v>2</v>
      </c>
      <c r="B62" s="199">
        <v>86</v>
      </c>
      <c r="C62" s="207" t="s">
        <v>107</v>
      </c>
      <c r="D62" s="172">
        <v>10</v>
      </c>
      <c r="E62" s="173">
        <v>49.67</v>
      </c>
      <c r="F62" s="173">
        <v>44.4</v>
      </c>
      <c r="G62" s="173">
        <f t="shared" si="11"/>
        <v>-5.2700000000000031</v>
      </c>
      <c r="H62" s="173">
        <v>41.17</v>
      </c>
      <c r="I62" s="173">
        <v>53.4</v>
      </c>
      <c r="J62" s="202">
        <f t="shared" si="12"/>
        <v>12.229999999999997</v>
      </c>
      <c r="K62" s="173">
        <v>25.21</v>
      </c>
      <c r="L62" s="173">
        <v>33.25</v>
      </c>
      <c r="M62" s="202">
        <f t="shared" si="13"/>
        <v>8.0399999999999991</v>
      </c>
      <c r="N62" s="214">
        <v>34.17</v>
      </c>
      <c r="O62" s="173">
        <v>32.5</v>
      </c>
      <c r="P62" s="202">
        <f t="shared" si="14"/>
        <v>-1.6700000000000017</v>
      </c>
      <c r="Q62" s="173">
        <v>42.83</v>
      </c>
      <c r="R62" s="173">
        <v>42.8</v>
      </c>
      <c r="S62" s="202">
        <f t="shared" si="15"/>
        <v>-3.0000000000001137E-2</v>
      </c>
      <c r="T62" s="203">
        <v>69.33</v>
      </c>
      <c r="U62" s="173">
        <v>54.4</v>
      </c>
      <c r="V62" s="202">
        <f t="shared" si="16"/>
        <v>-14.93</v>
      </c>
      <c r="W62" s="173">
        <v>50</v>
      </c>
      <c r="X62" s="173">
        <v>44.5</v>
      </c>
      <c r="Y62" s="202">
        <f t="shared" si="17"/>
        <v>-5.5</v>
      </c>
      <c r="Z62" s="173">
        <v>55</v>
      </c>
      <c r="AA62" s="173">
        <v>60</v>
      </c>
      <c r="AB62" s="202">
        <f t="shared" si="18"/>
        <v>5</v>
      </c>
      <c r="AC62" s="202">
        <f t="shared" si="19"/>
        <v>45.922499999999999</v>
      </c>
      <c r="AD62" s="201">
        <f t="shared" si="20"/>
        <v>45.65625</v>
      </c>
      <c r="AE62" s="205">
        <f t="shared" si="21"/>
        <v>-0.26624999999999943</v>
      </c>
      <c r="AF62" s="206">
        <v>3</v>
      </c>
    </row>
    <row r="63" spans="1:32" ht="18.75">
      <c r="A63" s="181">
        <v>5</v>
      </c>
      <c r="B63" s="199">
        <v>43</v>
      </c>
      <c r="C63" s="207" t="s">
        <v>62</v>
      </c>
      <c r="D63" s="172">
        <v>12</v>
      </c>
      <c r="E63" s="173">
        <v>38.799999999999997</v>
      </c>
      <c r="F63" s="173">
        <v>46.5</v>
      </c>
      <c r="G63" s="173">
        <f t="shared" si="11"/>
        <v>7.7000000000000028</v>
      </c>
      <c r="H63" s="173">
        <v>30.8</v>
      </c>
      <c r="I63" s="173">
        <v>49</v>
      </c>
      <c r="J63" s="202">
        <f t="shared" si="12"/>
        <v>18.2</v>
      </c>
      <c r="K63" s="173">
        <v>29</v>
      </c>
      <c r="L63" s="173">
        <v>32.29</v>
      </c>
      <c r="M63" s="202">
        <f t="shared" si="13"/>
        <v>3.2899999999999991</v>
      </c>
      <c r="N63" s="214">
        <v>31</v>
      </c>
      <c r="O63" s="173">
        <v>32.5</v>
      </c>
      <c r="P63" s="202">
        <f t="shared" si="14"/>
        <v>1.5</v>
      </c>
      <c r="Q63" s="173">
        <v>31.1</v>
      </c>
      <c r="R63" s="173">
        <v>43.29</v>
      </c>
      <c r="S63" s="202">
        <f t="shared" si="15"/>
        <v>12.189999999999998</v>
      </c>
      <c r="T63" s="203">
        <v>49.6</v>
      </c>
      <c r="U63" s="173">
        <v>54.33</v>
      </c>
      <c r="V63" s="202">
        <f t="shared" si="16"/>
        <v>4.7299999999999969</v>
      </c>
      <c r="W63" s="173">
        <v>40</v>
      </c>
      <c r="X63" s="173">
        <v>49.17</v>
      </c>
      <c r="Y63" s="202">
        <f t="shared" si="17"/>
        <v>9.1700000000000017</v>
      </c>
      <c r="Z63" s="173">
        <v>41.6</v>
      </c>
      <c r="AA63" s="173">
        <v>56.33</v>
      </c>
      <c r="AB63" s="202">
        <f t="shared" si="18"/>
        <v>14.729999999999997</v>
      </c>
      <c r="AC63" s="202">
        <f t="shared" si="19"/>
        <v>36.487499999999997</v>
      </c>
      <c r="AD63" s="201">
        <f t="shared" si="20"/>
        <v>45.426249999999996</v>
      </c>
      <c r="AE63" s="205">
        <f t="shared" si="21"/>
        <v>8.9387499999999989</v>
      </c>
      <c r="AF63" s="206">
        <v>8</v>
      </c>
    </row>
    <row r="64" spans="1:32" ht="18.75">
      <c r="A64" s="181">
        <v>1</v>
      </c>
      <c r="B64" s="207">
        <v>21</v>
      </c>
      <c r="C64" s="207" t="s">
        <v>140</v>
      </c>
      <c r="D64" s="172">
        <v>25</v>
      </c>
      <c r="E64" s="201">
        <v>43.176666666666669</v>
      </c>
      <c r="F64" s="173">
        <v>46.881999999999998</v>
      </c>
      <c r="G64" s="173">
        <f t="shared" si="11"/>
        <v>3.7053333333333285</v>
      </c>
      <c r="H64" s="201">
        <v>38.033333333333331</v>
      </c>
      <c r="I64" s="173">
        <v>49.122000000000007</v>
      </c>
      <c r="J64" s="202">
        <f t="shared" si="12"/>
        <v>11.088666666666676</v>
      </c>
      <c r="K64" s="201">
        <v>30.156666666666666</v>
      </c>
      <c r="L64" s="173">
        <v>29.701999999999998</v>
      </c>
      <c r="M64" s="202">
        <f t="shared" si="13"/>
        <v>-0.45466666666666811</v>
      </c>
      <c r="N64" s="215">
        <v>48.52</v>
      </c>
      <c r="O64" s="173">
        <v>43.597999999999992</v>
      </c>
      <c r="P64" s="202">
        <f t="shared" si="14"/>
        <v>-4.9220000000000113</v>
      </c>
      <c r="Q64" s="201">
        <v>31.78</v>
      </c>
      <c r="R64" s="173">
        <v>47.02</v>
      </c>
      <c r="S64" s="202">
        <f t="shared" si="15"/>
        <v>15.240000000000002</v>
      </c>
      <c r="T64" s="201">
        <v>63.81</v>
      </c>
      <c r="U64" s="173">
        <v>50.88</v>
      </c>
      <c r="V64" s="202">
        <f t="shared" si="16"/>
        <v>-12.93</v>
      </c>
      <c r="W64" s="201">
        <v>48.386666666666663</v>
      </c>
      <c r="X64" s="173">
        <v>42.2</v>
      </c>
      <c r="Y64" s="202">
        <f t="shared" si="17"/>
        <v>-6.1866666666666603</v>
      </c>
      <c r="Z64" s="201">
        <v>49.013333333333328</v>
      </c>
      <c r="AA64" s="173">
        <v>53.758000000000003</v>
      </c>
      <c r="AB64" s="202">
        <f t="shared" si="18"/>
        <v>4.7446666666666744</v>
      </c>
      <c r="AC64" s="202">
        <f t="shared" si="19"/>
        <v>44.109583333333333</v>
      </c>
      <c r="AD64" s="201">
        <f t="shared" si="20"/>
        <v>45.395249999999997</v>
      </c>
      <c r="AE64" s="205">
        <f t="shared" si="21"/>
        <v>1.2856666666666641</v>
      </c>
      <c r="AF64" s="206">
        <v>4</v>
      </c>
    </row>
    <row r="65" spans="1:32" ht="18.75">
      <c r="A65" s="181">
        <v>3</v>
      </c>
      <c r="B65" s="199">
        <v>12</v>
      </c>
      <c r="C65" s="207" t="s">
        <v>25</v>
      </c>
      <c r="D65" s="172">
        <v>13</v>
      </c>
      <c r="E65" s="173">
        <v>43.38</v>
      </c>
      <c r="F65" s="173">
        <v>45.54</v>
      </c>
      <c r="G65" s="173">
        <f t="shared" si="11"/>
        <v>2.1599999999999966</v>
      </c>
      <c r="H65" s="173">
        <v>29.54</v>
      </c>
      <c r="I65" s="173">
        <v>52.15</v>
      </c>
      <c r="J65" s="202">
        <f t="shared" si="12"/>
        <v>22.61</v>
      </c>
      <c r="K65" s="173">
        <v>28.65</v>
      </c>
      <c r="L65" s="173">
        <v>34.229999999999997</v>
      </c>
      <c r="M65" s="202">
        <f t="shared" si="13"/>
        <v>5.5799999999999983</v>
      </c>
      <c r="N65" s="214">
        <v>31.54</v>
      </c>
      <c r="O65" s="173">
        <v>33.85</v>
      </c>
      <c r="P65" s="202">
        <f t="shared" si="14"/>
        <v>2.3100000000000023</v>
      </c>
      <c r="Q65" s="173">
        <v>31.85</v>
      </c>
      <c r="R65" s="173">
        <v>42.15</v>
      </c>
      <c r="S65" s="202">
        <f t="shared" si="15"/>
        <v>10.299999999999997</v>
      </c>
      <c r="T65" s="203">
        <v>57.85</v>
      </c>
      <c r="U65" s="173">
        <v>54.77</v>
      </c>
      <c r="V65" s="202">
        <f t="shared" si="16"/>
        <v>-3.0799999999999983</v>
      </c>
      <c r="W65" s="173">
        <v>45</v>
      </c>
      <c r="X65" s="173">
        <v>39.619999999999997</v>
      </c>
      <c r="Y65" s="202">
        <f t="shared" si="17"/>
        <v>-5.3800000000000026</v>
      </c>
      <c r="Z65" s="173">
        <v>51.69</v>
      </c>
      <c r="AA65" s="173">
        <v>59.08</v>
      </c>
      <c r="AB65" s="202">
        <f t="shared" si="18"/>
        <v>7.3900000000000006</v>
      </c>
      <c r="AC65" s="202">
        <f t="shared" si="19"/>
        <v>39.937499999999993</v>
      </c>
      <c r="AD65" s="201">
        <f t="shared" si="20"/>
        <v>45.173749999999998</v>
      </c>
      <c r="AE65" s="205">
        <f t="shared" si="21"/>
        <v>5.2362500000000054</v>
      </c>
      <c r="AF65" s="206">
        <v>6</v>
      </c>
    </row>
    <row r="66" spans="1:32" ht="18.75">
      <c r="A66" s="181">
        <v>2</v>
      </c>
      <c r="B66" s="199">
        <v>57</v>
      </c>
      <c r="C66" s="207" t="s">
        <v>76</v>
      </c>
      <c r="D66" s="172">
        <v>6</v>
      </c>
      <c r="E66" s="173">
        <v>48.57</v>
      </c>
      <c r="F66" s="173">
        <v>49.67</v>
      </c>
      <c r="G66" s="173">
        <f t="shared" si="11"/>
        <v>1.1000000000000014</v>
      </c>
      <c r="H66" s="173">
        <v>45.14</v>
      </c>
      <c r="I66" s="173">
        <v>44.67</v>
      </c>
      <c r="J66" s="202">
        <f t="shared" si="12"/>
        <v>-0.46999999999999886</v>
      </c>
      <c r="K66" s="173">
        <v>47.86</v>
      </c>
      <c r="L66" s="173">
        <v>42.5</v>
      </c>
      <c r="M66" s="202">
        <f t="shared" si="13"/>
        <v>-5.3599999999999994</v>
      </c>
      <c r="N66" s="214">
        <v>57.86</v>
      </c>
      <c r="O66" s="173">
        <v>44.17</v>
      </c>
      <c r="P66" s="202">
        <f t="shared" si="14"/>
        <v>-13.689999999999998</v>
      </c>
      <c r="Q66" s="173">
        <v>32.86</v>
      </c>
      <c r="R66" s="173">
        <v>39.83</v>
      </c>
      <c r="S66" s="202">
        <f t="shared" si="15"/>
        <v>6.9699999999999989</v>
      </c>
      <c r="T66" s="203">
        <v>64</v>
      </c>
      <c r="U66" s="173">
        <v>43.33</v>
      </c>
      <c r="V66" s="202">
        <f t="shared" si="16"/>
        <v>-20.67</v>
      </c>
      <c r="W66" s="173">
        <v>48.57</v>
      </c>
      <c r="X66" s="173">
        <v>45.83</v>
      </c>
      <c r="Y66" s="202">
        <f t="shared" si="17"/>
        <v>-2.740000000000002</v>
      </c>
      <c r="Z66" s="173">
        <v>53.71</v>
      </c>
      <c r="AA66" s="173">
        <v>50</v>
      </c>
      <c r="AB66" s="202">
        <f t="shared" si="18"/>
        <v>-3.7100000000000009</v>
      </c>
      <c r="AC66" s="202">
        <f t="shared" si="19"/>
        <v>49.821249999999999</v>
      </c>
      <c r="AD66" s="201">
        <f t="shared" si="20"/>
        <v>44.999999999999993</v>
      </c>
      <c r="AE66" s="205">
        <f t="shared" si="21"/>
        <v>-4.8212500000000063</v>
      </c>
      <c r="AF66" s="206">
        <v>2</v>
      </c>
    </row>
    <row r="67" spans="1:32" ht="18.75">
      <c r="A67" s="181">
        <v>5</v>
      </c>
      <c r="B67" s="199">
        <v>71</v>
      </c>
      <c r="C67" s="207" t="s">
        <v>91</v>
      </c>
      <c r="D67" s="172">
        <v>2</v>
      </c>
      <c r="E67" s="173">
        <v>50.5</v>
      </c>
      <c r="F67" s="173">
        <v>46</v>
      </c>
      <c r="G67" s="173">
        <f t="shared" si="11"/>
        <v>-4.5</v>
      </c>
      <c r="H67" s="173">
        <v>33</v>
      </c>
      <c r="I67" s="173">
        <v>46</v>
      </c>
      <c r="J67" s="202">
        <f t="shared" si="12"/>
        <v>13</v>
      </c>
      <c r="K67" s="173">
        <v>26.88</v>
      </c>
      <c r="L67" s="173">
        <v>36.25</v>
      </c>
      <c r="M67" s="202">
        <f t="shared" si="13"/>
        <v>9.370000000000001</v>
      </c>
      <c r="N67" s="214">
        <v>35</v>
      </c>
      <c r="O67" s="173">
        <v>40</v>
      </c>
      <c r="P67" s="202">
        <f t="shared" si="14"/>
        <v>5</v>
      </c>
      <c r="Q67" s="173">
        <v>39</v>
      </c>
      <c r="R67" s="173">
        <v>34.5</v>
      </c>
      <c r="S67" s="202">
        <f t="shared" si="15"/>
        <v>-4.5</v>
      </c>
      <c r="T67" s="203">
        <v>71</v>
      </c>
      <c r="U67" s="173">
        <v>58</v>
      </c>
      <c r="V67" s="202">
        <f t="shared" si="16"/>
        <v>-13</v>
      </c>
      <c r="W67" s="173">
        <v>66.25</v>
      </c>
      <c r="X67" s="173">
        <v>42.5</v>
      </c>
      <c r="Y67" s="202">
        <f t="shared" si="17"/>
        <v>-23.75</v>
      </c>
      <c r="Z67" s="173">
        <v>59</v>
      </c>
      <c r="AA67" s="173">
        <v>56</v>
      </c>
      <c r="AB67" s="202">
        <f t="shared" si="18"/>
        <v>-3</v>
      </c>
      <c r="AC67" s="202">
        <f t="shared" si="19"/>
        <v>47.578749999999999</v>
      </c>
      <c r="AD67" s="201">
        <f t="shared" si="20"/>
        <v>44.90625</v>
      </c>
      <c r="AE67" s="205">
        <f t="shared" si="21"/>
        <v>-2.6724999999999994</v>
      </c>
      <c r="AF67" s="206">
        <v>3</v>
      </c>
    </row>
    <row r="68" spans="1:32" ht="18.75">
      <c r="A68" s="181">
        <v>2</v>
      </c>
      <c r="B68" s="199">
        <v>58</v>
      </c>
      <c r="C68" s="207" t="s">
        <v>77</v>
      </c>
      <c r="D68" s="172">
        <v>6</v>
      </c>
      <c r="E68" s="173">
        <v>48.17</v>
      </c>
      <c r="F68" s="173">
        <v>47</v>
      </c>
      <c r="G68" s="173">
        <f t="shared" si="11"/>
        <v>-1.1700000000000017</v>
      </c>
      <c r="H68" s="173">
        <v>34.5</v>
      </c>
      <c r="I68" s="173">
        <v>46.33</v>
      </c>
      <c r="J68" s="202">
        <f t="shared" si="12"/>
        <v>11.829999999999998</v>
      </c>
      <c r="K68" s="173">
        <v>30.42</v>
      </c>
      <c r="L68" s="173">
        <v>37.5</v>
      </c>
      <c r="M68" s="202">
        <f t="shared" si="13"/>
        <v>7.0799999999999983</v>
      </c>
      <c r="N68" s="214">
        <v>37.5</v>
      </c>
      <c r="O68" s="173">
        <v>38.33</v>
      </c>
      <c r="P68" s="202">
        <f t="shared" si="14"/>
        <v>0.82999999999999829</v>
      </c>
      <c r="Q68" s="173">
        <v>31.83</v>
      </c>
      <c r="R68" s="173">
        <v>37.92</v>
      </c>
      <c r="S68" s="202">
        <f t="shared" si="15"/>
        <v>6.0900000000000034</v>
      </c>
      <c r="T68" s="203">
        <v>68</v>
      </c>
      <c r="U68" s="173">
        <v>55.33</v>
      </c>
      <c r="V68" s="202">
        <f t="shared" si="16"/>
        <v>-12.670000000000002</v>
      </c>
      <c r="W68" s="173">
        <v>45.83</v>
      </c>
      <c r="X68" s="173">
        <v>48.33</v>
      </c>
      <c r="Y68" s="202">
        <f t="shared" si="17"/>
        <v>2.5</v>
      </c>
      <c r="Z68" s="173">
        <v>51</v>
      </c>
      <c r="AA68" s="173">
        <v>48</v>
      </c>
      <c r="AB68" s="202">
        <f t="shared" si="18"/>
        <v>-3</v>
      </c>
      <c r="AC68" s="202">
        <f t="shared" si="19"/>
        <v>43.40625</v>
      </c>
      <c r="AD68" s="201">
        <f t="shared" si="20"/>
        <v>44.842499999999994</v>
      </c>
      <c r="AE68" s="205">
        <f t="shared" si="21"/>
        <v>1.436249999999994</v>
      </c>
      <c r="AF68" s="206">
        <v>5</v>
      </c>
    </row>
    <row r="69" spans="1:32" ht="18.75">
      <c r="A69" s="181">
        <v>4</v>
      </c>
      <c r="B69" s="199">
        <v>31</v>
      </c>
      <c r="C69" s="207" t="s">
        <v>48</v>
      </c>
      <c r="D69" s="172">
        <v>6</v>
      </c>
      <c r="E69" s="173">
        <v>47.85</v>
      </c>
      <c r="F69" s="173">
        <v>47.67</v>
      </c>
      <c r="G69" s="173">
        <f t="shared" si="11"/>
        <v>-0.17999999999999972</v>
      </c>
      <c r="H69" s="173">
        <v>33.229999999999997</v>
      </c>
      <c r="I69" s="173">
        <v>43.33</v>
      </c>
      <c r="J69" s="202">
        <f t="shared" si="12"/>
        <v>10.100000000000001</v>
      </c>
      <c r="K69" s="173">
        <v>32.31</v>
      </c>
      <c r="L69" s="173">
        <v>37.08</v>
      </c>
      <c r="M69" s="202">
        <f t="shared" si="13"/>
        <v>4.769999999999996</v>
      </c>
      <c r="N69" s="214">
        <v>48.46</v>
      </c>
      <c r="O69" s="173">
        <v>41.67</v>
      </c>
      <c r="P69" s="202">
        <f t="shared" si="14"/>
        <v>-6.7899999999999991</v>
      </c>
      <c r="Q69" s="173">
        <v>36.04</v>
      </c>
      <c r="R69" s="173">
        <v>45.42</v>
      </c>
      <c r="S69" s="202">
        <f t="shared" si="15"/>
        <v>9.3800000000000026</v>
      </c>
      <c r="T69" s="203">
        <v>62.15</v>
      </c>
      <c r="U69" s="173">
        <v>48.67</v>
      </c>
      <c r="V69" s="202">
        <f t="shared" si="16"/>
        <v>-13.479999999999997</v>
      </c>
      <c r="W69" s="173">
        <v>48.08</v>
      </c>
      <c r="X69" s="173">
        <v>44.17</v>
      </c>
      <c r="Y69" s="202">
        <f t="shared" si="17"/>
        <v>-3.9099999999999966</v>
      </c>
      <c r="Z69" s="173">
        <v>53.23</v>
      </c>
      <c r="AA69" s="173">
        <v>50.67</v>
      </c>
      <c r="AB69" s="202">
        <f t="shared" si="18"/>
        <v>-2.5599999999999952</v>
      </c>
      <c r="AC69" s="202">
        <f t="shared" si="19"/>
        <v>45.168749999999996</v>
      </c>
      <c r="AD69" s="201">
        <f t="shared" si="20"/>
        <v>44.835000000000008</v>
      </c>
      <c r="AE69" s="205">
        <f t="shared" si="21"/>
        <v>-0.33374999999998778</v>
      </c>
      <c r="AF69" s="206">
        <v>3</v>
      </c>
    </row>
    <row r="70" spans="1:32" ht="18.75">
      <c r="A70" s="181">
        <v>3</v>
      </c>
      <c r="B70" s="199">
        <v>8</v>
      </c>
      <c r="C70" s="207" t="s">
        <v>187</v>
      </c>
      <c r="D70" s="172">
        <v>37</v>
      </c>
      <c r="E70" s="201">
        <v>44.725000000000001</v>
      </c>
      <c r="F70" s="173">
        <v>42.216216216216218</v>
      </c>
      <c r="G70" s="173">
        <f t="shared" ref="G70:G91" si="22">F70-E70</f>
        <v>-2.5087837837837839</v>
      </c>
      <c r="H70" s="201">
        <v>41.225000000000001</v>
      </c>
      <c r="I70" s="173">
        <v>49.780810810810813</v>
      </c>
      <c r="J70" s="202">
        <f t="shared" ref="J70:J91" si="23">I70-H70</f>
        <v>8.5558108108108115</v>
      </c>
      <c r="K70" s="201">
        <v>36.47</v>
      </c>
      <c r="L70" s="173">
        <v>32.976486486486486</v>
      </c>
      <c r="M70" s="202">
        <f t="shared" ref="M70:M91" si="24">L70-K70</f>
        <v>-3.4935135135135127</v>
      </c>
      <c r="N70" s="215">
        <v>41.064999999999998</v>
      </c>
      <c r="O70" s="173">
        <v>36.891081081081083</v>
      </c>
      <c r="P70" s="202">
        <f t="shared" ref="P70:P91" si="25">O70-N70</f>
        <v>-4.1739189189189148</v>
      </c>
      <c r="Q70" s="201">
        <v>34.79</v>
      </c>
      <c r="R70" s="173">
        <v>42.279999999999994</v>
      </c>
      <c r="S70" s="202">
        <f t="shared" ref="S70:S91" si="26">R70-Q70</f>
        <v>7.4899999999999949</v>
      </c>
      <c r="T70" s="201">
        <v>78.7</v>
      </c>
      <c r="U70" s="173">
        <v>53.403783783783787</v>
      </c>
      <c r="V70" s="202">
        <f t="shared" ref="V70:V91" si="27">U70-T70</f>
        <v>-25.296216216216216</v>
      </c>
      <c r="W70" s="201">
        <v>48.064999999999998</v>
      </c>
      <c r="X70" s="173">
        <v>45.8154054054054</v>
      </c>
      <c r="Y70" s="202">
        <f t="shared" ref="Y70:Y91" si="28">X70-W70</f>
        <v>-2.2495945945945977</v>
      </c>
      <c r="Z70" s="201">
        <v>58.05</v>
      </c>
      <c r="AA70" s="173">
        <v>55.027837837837836</v>
      </c>
      <c r="AB70" s="205">
        <v>-3.125</v>
      </c>
      <c r="AC70" s="202">
        <f t="shared" ref="AC70:AC91" si="29">(E70+H70+K70+N70+Q70+T70+W70+Z70)/8</f>
        <v>47.886250000000004</v>
      </c>
      <c r="AD70" s="201">
        <f t="shared" ref="AD70:AD91" si="30">(F70+I70+L70+O70+R70+U70+X70+AA70)/8</f>
        <v>44.798952702702707</v>
      </c>
      <c r="AE70" s="205">
        <f t="shared" ref="AE70:AE91" si="31">AD70-AC70</f>
        <v>-3.0872972972972974</v>
      </c>
      <c r="AF70" s="206">
        <v>2</v>
      </c>
    </row>
    <row r="71" spans="1:32" ht="18.75">
      <c r="A71" s="181">
        <v>4</v>
      </c>
      <c r="B71" s="207">
        <v>59</v>
      </c>
      <c r="C71" s="207" t="s">
        <v>79</v>
      </c>
      <c r="D71" s="172">
        <v>4</v>
      </c>
      <c r="E71" s="173">
        <v>45.5</v>
      </c>
      <c r="F71" s="173">
        <v>45.5</v>
      </c>
      <c r="G71" s="173">
        <f t="shared" si="22"/>
        <v>0</v>
      </c>
      <c r="H71" s="173">
        <v>38</v>
      </c>
      <c r="I71" s="173">
        <v>46</v>
      </c>
      <c r="J71" s="202">
        <f t="shared" si="23"/>
        <v>8</v>
      </c>
      <c r="K71" s="173">
        <v>27.5</v>
      </c>
      <c r="L71" s="173">
        <v>24.38</v>
      </c>
      <c r="M71" s="202">
        <f t="shared" si="24"/>
        <v>-3.120000000000001</v>
      </c>
      <c r="N71" s="214">
        <v>51.25</v>
      </c>
      <c r="O71" s="173">
        <v>41.25</v>
      </c>
      <c r="P71" s="202">
        <f t="shared" si="25"/>
        <v>-10</v>
      </c>
      <c r="Q71" s="173">
        <v>43.13</v>
      </c>
      <c r="R71" s="173">
        <v>42.25</v>
      </c>
      <c r="S71" s="202">
        <f t="shared" si="26"/>
        <v>-0.88000000000000256</v>
      </c>
      <c r="T71" s="203">
        <v>62</v>
      </c>
      <c r="U71" s="173">
        <v>47</v>
      </c>
      <c r="V71" s="202">
        <f t="shared" si="27"/>
        <v>-15</v>
      </c>
      <c r="W71" s="173">
        <v>48.75</v>
      </c>
      <c r="X71" s="173">
        <v>36.25</v>
      </c>
      <c r="Y71" s="202">
        <f t="shared" si="28"/>
        <v>-12.5</v>
      </c>
      <c r="Z71" s="173">
        <v>47</v>
      </c>
      <c r="AA71" s="173">
        <v>71</v>
      </c>
      <c r="AB71" s="202">
        <f t="shared" ref="AB71:AB91" si="32">AA71-Z71</f>
        <v>24</v>
      </c>
      <c r="AC71" s="202">
        <f t="shared" si="29"/>
        <v>45.391249999999999</v>
      </c>
      <c r="AD71" s="201">
        <f t="shared" si="30"/>
        <v>44.203749999999999</v>
      </c>
      <c r="AE71" s="205">
        <f t="shared" si="31"/>
        <v>-1.1875</v>
      </c>
      <c r="AF71" s="206">
        <v>3</v>
      </c>
    </row>
    <row r="72" spans="1:32" ht="18.75">
      <c r="A72" s="181">
        <v>4</v>
      </c>
      <c r="B72" s="199">
        <v>46</v>
      </c>
      <c r="C72" s="207" t="s">
        <v>65</v>
      </c>
      <c r="D72" s="172">
        <v>6</v>
      </c>
      <c r="E72" s="173">
        <v>44</v>
      </c>
      <c r="F72" s="173">
        <v>51</v>
      </c>
      <c r="G72" s="173">
        <f t="shared" si="22"/>
        <v>7</v>
      </c>
      <c r="H72" s="173">
        <v>31</v>
      </c>
      <c r="I72" s="173">
        <v>50.33</v>
      </c>
      <c r="J72" s="202">
        <f t="shared" si="23"/>
        <v>19.329999999999998</v>
      </c>
      <c r="K72" s="173">
        <v>20</v>
      </c>
      <c r="L72" s="173">
        <v>25.42</v>
      </c>
      <c r="M72" s="202">
        <f t="shared" si="24"/>
        <v>5.4200000000000017</v>
      </c>
      <c r="N72" s="214">
        <v>22.5</v>
      </c>
      <c r="O72" s="173">
        <v>32.5</v>
      </c>
      <c r="P72" s="202">
        <f t="shared" si="25"/>
        <v>10</v>
      </c>
      <c r="Q72" s="173">
        <v>37</v>
      </c>
      <c r="R72" s="173">
        <v>43.25</v>
      </c>
      <c r="S72" s="202">
        <f t="shared" si="26"/>
        <v>6.25</v>
      </c>
      <c r="T72" s="203">
        <v>60</v>
      </c>
      <c r="U72" s="173">
        <v>46.67</v>
      </c>
      <c r="V72" s="202">
        <f t="shared" si="27"/>
        <v>-13.329999999999998</v>
      </c>
      <c r="W72" s="173">
        <v>45</v>
      </c>
      <c r="X72" s="173">
        <v>45</v>
      </c>
      <c r="Y72" s="202">
        <f t="shared" si="28"/>
        <v>0</v>
      </c>
      <c r="Z72" s="173">
        <v>68</v>
      </c>
      <c r="AA72" s="173">
        <v>58.67</v>
      </c>
      <c r="AB72" s="202">
        <f t="shared" si="32"/>
        <v>-9.3299999999999983</v>
      </c>
      <c r="AC72" s="202">
        <f t="shared" si="29"/>
        <v>40.9375</v>
      </c>
      <c r="AD72" s="201">
        <f t="shared" si="30"/>
        <v>44.105000000000004</v>
      </c>
      <c r="AE72" s="205">
        <f t="shared" si="31"/>
        <v>3.167500000000004</v>
      </c>
      <c r="AF72" s="206">
        <v>6</v>
      </c>
    </row>
    <row r="73" spans="1:32" ht="18.75">
      <c r="A73" s="181">
        <v>6</v>
      </c>
      <c r="B73" s="199">
        <v>60</v>
      </c>
      <c r="C73" s="207" t="s">
        <v>80</v>
      </c>
      <c r="D73" s="172">
        <v>2</v>
      </c>
      <c r="E73" s="173">
        <v>51.33</v>
      </c>
      <c r="F73" s="173">
        <v>51</v>
      </c>
      <c r="G73" s="173">
        <f t="shared" si="22"/>
        <v>-0.32999999999999829</v>
      </c>
      <c r="H73" s="173">
        <v>38.67</v>
      </c>
      <c r="I73" s="173">
        <v>44</v>
      </c>
      <c r="J73" s="202">
        <f t="shared" si="23"/>
        <v>5.3299999999999983</v>
      </c>
      <c r="K73" s="173">
        <v>27.92</v>
      </c>
      <c r="L73" s="173">
        <v>26.25</v>
      </c>
      <c r="M73" s="202">
        <f t="shared" si="24"/>
        <v>-1.6700000000000017</v>
      </c>
      <c r="N73" s="214">
        <v>40</v>
      </c>
      <c r="O73" s="173">
        <v>22.5</v>
      </c>
      <c r="P73" s="202">
        <f t="shared" si="25"/>
        <v>-17.5</v>
      </c>
      <c r="Q73" s="173">
        <v>42.92</v>
      </c>
      <c r="R73" s="173">
        <v>52.75</v>
      </c>
      <c r="S73" s="202">
        <f t="shared" si="26"/>
        <v>9.8299999999999983</v>
      </c>
      <c r="T73" s="203">
        <v>67.33</v>
      </c>
      <c r="U73" s="173">
        <v>52</v>
      </c>
      <c r="V73" s="202">
        <f t="shared" si="27"/>
        <v>-15.329999999999998</v>
      </c>
      <c r="W73" s="173">
        <v>51.67</v>
      </c>
      <c r="X73" s="173">
        <v>47.5</v>
      </c>
      <c r="Y73" s="202">
        <f t="shared" si="28"/>
        <v>-4.1700000000000017</v>
      </c>
      <c r="Z73" s="173">
        <v>54.67</v>
      </c>
      <c r="AA73" s="173">
        <v>56</v>
      </c>
      <c r="AB73" s="202">
        <f t="shared" si="32"/>
        <v>1.3299999999999983</v>
      </c>
      <c r="AC73" s="202">
        <f t="shared" si="29"/>
        <v>46.813750000000006</v>
      </c>
      <c r="AD73" s="201">
        <f t="shared" si="30"/>
        <v>44</v>
      </c>
      <c r="AE73" s="205">
        <f t="shared" si="31"/>
        <v>-2.813750000000006</v>
      </c>
      <c r="AF73" s="206">
        <v>3</v>
      </c>
    </row>
    <row r="74" spans="1:32" ht="18.75">
      <c r="A74" s="181">
        <v>4</v>
      </c>
      <c r="B74" s="199">
        <v>92</v>
      </c>
      <c r="C74" s="207" t="s">
        <v>113</v>
      </c>
      <c r="D74" s="172">
        <v>14</v>
      </c>
      <c r="E74" s="173">
        <v>50.2</v>
      </c>
      <c r="F74" s="173">
        <v>42.57</v>
      </c>
      <c r="G74" s="173">
        <f t="shared" si="22"/>
        <v>-7.6300000000000026</v>
      </c>
      <c r="H74" s="173">
        <v>42.4</v>
      </c>
      <c r="I74" s="173">
        <v>46</v>
      </c>
      <c r="J74" s="202">
        <f t="shared" si="23"/>
        <v>3.6000000000000014</v>
      </c>
      <c r="K74" s="173">
        <v>36.25</v>
      </c>
      <c r="L74" s="173">
        <v>29.64</v>
      </c>
      <c r="M74" s="202">
        <f t="shared" si="24"/>
        <v>-6.6099999999999994</v>
      </c>
      <c r="N74" s="214">
        <v>41</v>
      </c>
      <c r="O74" s="173">
        <v>37.14</v>
      </c>
      <c r="P74" s="202">
        <f t="shared" si="25"/>
        <v>-3.8599999999999994</v>
      </c>
      <c r="Q74" s="173">
        <v>44.8</v>
      </c>
      <c r="R74" s="173">
        <v>43</v>
      </c>
      <c r="S74" s="202">
        <f t="shared" si="26"/>
        <v>-1.7999999999999972</v>
      </c>
      <c r="T74" s="203">
        <v>69.2</v>
      </c>
      <c r="U74" s="173">
        <v>49.71</v>
      </c>
      <c r="V74" s="202">
        <f t="shared" si="27"/>
        <v>-19.490000000000002</v>
      </c>
      <c r="W74" s="173">
        <v>50</v>
      </c>
      <c r="X74" s="173">
        <v>45.71</v>
      </c>
      <c r="Y74" s="202">
        <f t="shared" si="28"/>
        <v>-4.2899999999999991</v>
      </c>
      <c r="Z74" s="173">
        <v>60</v>
      </c>
      <c r="AA74" s="173">
        <v>53.14</v>
      </c>
      <c r="AB74" s="202">
        <f t="shared" si="32"/>
        <v>-6.8599999999999994</v>
      </c>
      <c r="AC74" s="202">
        <f t="shared" si="29"/>
        <v>49.231249999999996</v>
      </c>
      <c r="AD74" s="201">
        <f t="shared" si="30"/>
        <v>43.363749999999996</v>
      </c>
      <c r="AE74" s="205">
        <f t="shared" si="31"/>
        <v>-5.8674999999999997</v>
      </c>
      <c r="AF74" s="206">
        <v>1</v>
      </c>
    </row>
    <row r="75" spans="1:32" ht="18.75">
      <c r="A75" s="181">
        <v>3</v>
      </c>
      <c r="B75" s="199">
        <v>11</v>
      </c>
      <c r="C75" s="207" t="s">
        <v>24</v>
      </c>
      <c r="D75" s="172">
        <v>28</v>
      </c>
      <c r="E75" s="173">
        <v>40.53</v>
      </c>
      <c r="F75" s="173">
        <v>43.71</v>
      </c>
      <c r="G75" s="173">
        <f t="shared" si="22"/>
        <v>3.1799999999999997</v>
      </c>
      <c r="H75" s="173">
        <v>35.26</v>
      </c>
      <c r="I75" s="173">
        <v>46.57</v>
      </c>
      <c r="J75" s="202">
        <f t="shared" si="23"/>
        <v>11.310000000000002</v>
      </c>
      <c r="K75" s="173">
        <v>29.74</v>
      </c>
      <c r="L75" s="173">
        <v>33.75</v>
      </c>
      <c r="M75" s="202">
        <f t="shared" si="24"/>
        <v>4.0100000000000016</v>
      </c>
      <c r="N75" s="214">
        <v>30.53</v>
      </c>
      <c r="O75" s="173">
        <v>35.18</v>
      </c>
      <c r="P75" s="202">
        <f t="shared" si="25"/>
        <v>4.6499999999999986</v>
      </c>
      <c r="Q75" s="173">
        <v>33.659999999999997</v>
      </c>
      <c r="R75" s="173">
        <v>37.729999999999997</v>
      </c>
      <c r="S75" s="202">
        <f t="shared" si="26"/>
        <v>4.07</v>
      </c>
      <c r="T75" s="203">
        <v>70.11</v>
      </c>
      <c r="U75" s="173">
        <v>49.29</v>
      </c>
      <c r="V75" s="202">
        <f t="shared" si="27"/>
        <v>-20.82</v>
      </c>
      <c r="W75" s="173">
        <v>50.79</v>
      </c>
      <c r="X75" s="173">
        <v>45.71</v>
      </c>
      <c r="Y75" s="202">
        <f t="shared" si="28"/>
        <v>-5.0799999999999983</v>
      </c>
      <c r="Z75" s="173">
        <v>56</v>
      </c>
      <c r="AA75" s="173">
        <v>52.29</v>
      </c>
      <c r="AB75" s="202">
        <f t="shared" si="32"/>
        <v>-3.7100000000000009</v>
      </c>
      <c r="AC75" s="202">
        <f t="shared" si="29"/>
        <v>43.327500000000001</v>
      </c>
      <c r="AD75" s="201">
        <f t="shared" si="30"/>
        <v>43.028750000000002</v>
      </c>
      <c r="AE75" s="205">
        <f t="shared" si="31"/>
        <v>-0.29874999999999829</v>
      </c>
      <c r="AF75" s="206">
        <v>5</v>
      </c>
    </row>
    <row r="76" spans="1:32" ht="18.75">
      <c r="A76" s="181">
        <v>3</v>
      </c>
      <c r="B76" s="199">
        <v>35</v>
      </c>
      <c r="C76" s="207" t="s">
        <v>53</v>
      </c>
      <c r="D76" s="172">
        <v>5</v>
      </c>
      <c r="E76" s="173">
        <v>50.83</v>
      </c>
      <c r="F76" s="173">
        <v>38</v>
      </c>
      <c r="G76" s="173">
        <f t="shared" si="22"/>
        <v>-12.829999999999998</v>
      </c>
      <c r="H76" s="173">
        <v>47.17</v>
      </c>
      <c r="I76" s="173">
        <v>49.6</v>
      </c>
      <c r="J76" s="202">
        <f t="shared" si="23"/>
        <v>2.4299999999999997</v>
      </c>
      <c r="K76" s="173">
        <v>28.96</v>
      </c>
      <c r="L76" s="173">
        <v>27</v>
      </c>
      <c r="M76" s="202">
        <f t="shared" si="24"/>
        <v>-1.9600000000000009</v>
      </c>
      <c r="N76" s="214">
        <v>36.67</v>
      </c>
      <c r="O76" s="173">
        <v>36</v>
      </c>
      <c r="P76" s="202">
        <f t="shared" si="25"/>
        <v>-0.67000000000000171</v>
      </c>
      <c r="Q76" s="173">
        <v>42.96</v>
      </c>
      <c r="R76" s="173">
        <v>39.799999999999997</v>
      </c>
      <c r="S76" s="202">
        <f t="shared" si="26"/>
        <v>-3.1600000000000037</v>
      </c>
      <c r="T76" s="203">
        <v>68</v>
      </c>
      <c r="U76" s="173">
        <v>52.8</v>
      </c>
      <c r="V76" s="202">
        <f t="shared" si="27"/>
        <v>-15.200000000000003</v>
      </c>
      <c r="W76" s="173">
        <v>53.33</v>
      </c>
      <c r="X76" s="173">
        <v>44</v>
      </c>
      <c r="Y76" s="202">
        <f t="shared" si="28"/>
        <v>-9.3299999999999983</v>
      </c>
      <c r="Z76" s="173">
        <v>58.33</v>
      </c>
      <c r="AA76" s="173">
        <v>56.8</v>
      </c>
      <c r="AB76" s="202">
        <f t="shared" si="32"/>
        <v>-1.5300000000000011</v>
      </c>
      <c r="AC76" s="202">
        <f t="shared" si="29"/>
        <v>48.28125</v>
      </c>
      <c r="AD76" s="201">
        <f t="shared" si="30"/>
        <v>43</v>
      </c>
      <c r="AE76" s="205">
        <f t="shared" si="31"/>
        <v>-5.28125</v>
      </c>
      <c r="AF76" s="206">
        <v>1</v>
      </c>
    </row>
    <row r="77" spans="1:32" ht="18.75">
      <c r="A77" s="181">
        <v>3</v>
      </c>
      <c r="B77" s="207">
        <v>16</v>
      </c>
      <c r="C77" s="207" t="s">
        <v>30</v>
      </c>
      <c r="D77" s="172">
        <v>14</v>
      </c>
      <c r="E77" s="173">
        <v>37.5</v>
      </c>
      <c r="F77" s="173">
        <v>42.86</v>
      </c>
      <c r="G77" s="173">
        <f t="shared" si="22"/>
        <v>5.3599999999999994</v>
      </c>
      <c r="H77" s="173">
        <v>27.6</v>
      </c>
      <c r="I77" s="173">
        <v>50</v>
      </c>
      <c r="J77" s="202">
        <f t="shared" si="23"/>
        <v>22.4</v>
      </c>
      <c r="K77" s="173">
        <v>27.13</v>
      </c>
      <c r="L77" s="173">
        <v>26.43</v>
      </c>
      <c r="M77" s="202">
        <f t="shared" si="24"/>
        <v>-0.69999999999999929</v>
      </c>
      <c r="N77" s="214">
        <v>26.75</v>
      </c>
      <c r="O77" s="173">
        <v>31.79</v>
      </c>
      <c r="P77" s="202">
        <f t="shared" si="25"/>
        <v>5.0399999999999991</v>
      </c>
      <c r="Q77" s="173">
        <v>26.95</v>
      </c>
      <c r="R77" s="173">
        <v>36.39</v>
      </c>
      <c r="S77" s="202">
        <f t="shared" si="26"/>
        <v>9.4400000000000013</v>
      </c>
      <c r="T77" s="203">
        <v>51.2</v>
      </c>
      <c r="U77" s="173">
        <v>49.71</v>
      </c>
      <c r="V77" s="202">
        <f t="shared" si="27"/>
        <v>-1.490000000000002</v>
      </c>
      <c r="W77" s="173">
        <v>42.25</v>
      </c>
      <c r="X77" s="173">
        <v>48.93</v>
      </c>
      <c r="Y77" s="202">
        <f t="shared" si="28"/>
        <v>6.68</v>
      </c>
      <c r="Z77" s="173">
        <v>43</v>
      </c>
      <c r="AA77" s="173">
        <v>57.71</v>
      </c>
      <c r="AB77" s="202">
        <f t="shared" si="32"/>
        <v>14.71</v>
      </c>
      <c r="AC77" s="202">
        <f t="shared" si="29"/>
        <v>35.297499999999999</v>
      </c>
      <c r="AD77" s="201">
        <f t="shared" si="30"/>
        <v>42.977499999999992</v>
      </c>
      <c r="AE77" s="205">
        <f t="shared" si="31"/>
        <v>7.6799999999999926</v>
      </c>
      <c r="AF77" s="206">
        <v>6</v>
      </c>
    </row>
    <row r="78" spans="1:32" ht="18.75">
      <c r="A78" s="181">
        <v>2</v>
      </c>
      <c r="B78" s="199">
        <v>69</v>
      </c>
      <c r="C78" s="207" t="s">
        <v>89</v>
      </c>
      <c r="D78" s="172">
        <v>11</v>
      </c>
      <c r="E78" s="201">
        <v>42.57</v>
      </c>
      <c r="F78" s="173">
        <v>40</v>
      </c>
      <c r="G78" s="173">
        <f t="shared" si="22"/>
        <v>-2.5700000000000003</v>
      </c>
      <c r="H78" s="201">
        <v>31</v>
      </c>
      <c r="I78" s="173">
        <v>48.91</v>
      </c>
      <c r="J78" s="202">
        <f t="shared" si="23"/>
        <v>17.909999999999997</v>
      </c>
      <c r="K78" s="201">
        <v>34.644999999999996</v>
      </c>
      <c r="L78" s="173">
        <v>29.32</v>
      </c>
      <c r="M78" s="202">
        <f t="shared" si="24"/>
        <v>-5.3249999999999957</v>
      </c>
      <c r="N78" s="215">
        <v>26.785</v>
      </c>
      <c r="O78" s="173">
        <v>35.909999999999997</v>
      </c>
      <c r="P78" s="202">
        <f t="shared" si="25"/>
        <v>9.1249999999999964</v>
      </c>
      <c r="Q78" s="201">
        <v>31.785</v>
      </c>
      <c r="R78" s="173">
        <v>37.5</v>
      </c>
      <c r="S78" s="202">
        <f t="shared" si="26"/>
        <v>5.7149999999999999</v>
      </c>
      <c r="T78" s="201">
        <v>51.715000000000003</v>
      </c>
      <c r="U78" s="173">
        <v>51.64</v>
      </c>
      <c r="V78" s="202">
        <f t="shared" si="27"/>
        <v>-7.5000000000002842E-2</v>
      </c>
      <c r="W78" s="201">
        <v>30.355</v>
      </c>
      <c r="X78" s="173">
        <v>40.909999999999997</v>
      </c>
      <c r="Y78" s="202">
        <f t="shared" si="28"/>
        <v>10.554999999999996</v>
      </c>
      <c r="Z78" s="201">
        <v>45.715000000000003</v>
      </c>
      <c r="AA78" s="173">
        <v>58.55</v>
      </c>
      <c r="AB78" s="202">
        <f t="shared" si="32"/>
        <v>12.834999999999994</v>
      </c>
      <c r="AC78" s="202">
        <f t="shared" si="29"/>
        <v>36.821249999999999</v>
      </c>
      <c r="AD78" s="201">
        <f t="shared" si="30"/>
        <v>42.842499999999994</v>
      </c>
      <c r="AE78" s="205">
        <f t="shared" si="31"/>
        <v>6.0212499999999949</v>
      </c>
      <c r="AF78" s="206">
        <v>5</v>
      </c>
    </row>
    <row r="79" spans="1:32" ht="18.75">
      <c r="A79" s="181">
        <v>4</v>
      </c>
      <c r="B79" s="199">
        <v>96</v>
      </c>
      <c r="C79" s="207" t="s">
        <v>116</v>
      </c>
      <c r="D79" s="172">
        <v>13</v>
      </c>
      <c r="E79" s="173">
        <v>47.08</v>
      </c>
      <c r="F79" s="173">
        <v>44.304615384615389</v>
      </c>
      <c r="G79" s="173">
        <f t="shared" si="22"/>
        <v>-2.7753846153846098</v>
      </c>
      <c r="H79" s="173">
        <v>38.46</v>
      </c>
      <c r="I79" s="173">
        <v>46.153846153846153</v>
      </c>
      <c r="J79" s="202">
        <f t="shared" si="23"/>
        <v>7.6938461538461524</v>
      </c>
      <c r="K79" s="173">
        <v>37.5</v>
      </c>
      <c r="L79" s="173">
        <v>32.307692307692307</v>
      </c>
      <c r="M79" s="202">
        <f t="shared" si="24"/>
        <v>-5.1923076923076934</v>
      </c>
      <c r="N79" s="214">
        <v>46.15</v>
      </c>
      <c r="O79" s="173">
        <v>35</v>
      </c>
      <c r="P79" s="202">
        <f t="shared" si="25"/>
        <v>-11.149999999999999</v>
      </c>
      <c r="Q79" s="173">
        <v>43.81</v>
      </c>
      <c r="R79" s="173">
        <v>39.503076923076918</v>
      </c>
      <c r="S79" s="202">
        <f t="shared" si="26"/>
        <v>-4.3069230769230842</v>
      </c>
      <c r="T79" s="203">
        <v>68.31</v>
      </c>
      <c r="U79" s="173">
        <v>51.689230769230775</v>
      </c>
      <c r="V79" s="202">
        <f t="shared" si="27"/>
        <v>-16.620769230769227</v>
      </c>
      <c r="W79" s="173">
        <v>52.69</v>
      </c>
      <c r="X79" s="173">
        <v>39.612307692307695</v>
      </c>
      <c r="Y79" s="202">
        <f t="shared" si="28"/>
        <v>-13.077692307692303</v>
      </c>
      <c r="Z79" s="173">
        <v>57.23</v>
      </c>
      <c r="AA79" s="173">
        <v>52.92</v>
      </c>
      <c r="AB79" s="202">
        <f t="shared" si="32"/>
        <v>-4.3099999999999952</v>
      </c>
      <c r="AC79" s="202">
        <f t="shared" si="29"/>
        <v>48.903750000000002</v>
      </c>
      <c r="AD79" s="201">
        <f t="shared" si="30"/>
        <v>42.686346153846152</v>
      </c>
      <c r="AE79" s="205">
        <f t="shared" si="31"/>
        <v>-6.2174038461538501</v>
      </c>
      <c r="AF79" s="206">
        <v>1</v>
      </c>
    </row>
    <row r="80" spans="1:32" ht="18.75">
      <c r="A80" s="181">
        <v>4</v>
      </c>
      <c r="B80" s="199">
        <v>45</v>
      </c>
      <c r="C80" s="207" t="s">
        <v>64</v>
      </c>
      <c r="D80" s="172">
        <v>12</v>
      </c>
      <c r="E80" s="173">
        <v>43.9</v>
      </c>
      <c r="F80" s="173">
        <v>44.67</v>
      </c>
      <c r="G80" s="173">
        <f t="shared" si="22"/>
        <v>0.77000000000000313</v>
      </c>
      <c r="H80" s="173">
        <v>33.1</v>
      </c>
      <c r="I80" s="173">
        <v>48.17</v>
      </c>
      <c r="J80" s="202">
        <f t="shared" si="23"/>
        <v>15.07</v>
      </c>
      <c r="K80" s="173">
        <v>33.880000000000003</v>
      </c>
      <c r="L80" s="173">
        <v>32.29</v>
      </c>
      <c r="M80" s="202">
        <f t="shared" si="24"/>
        <v>-1.5900000000000034</v>
      </c>
      <c r="N80" s="214">
        <v>37.5</v>
      </c>
      <c r="O80" s="173">
        <v>30.83</v>
      </c>
      <c r="P80" s="202">
        <f t="shared" si="25"/>
        <v>-6.6700000000000017</v>
      </c>
      <c r="Q80" s="173">
        <v>36.53</v>
      </c>
      <c r="R80" s="173">
        <v>36.46</v>
      </c>
      <c r="S80" s="202">
        <f t="shared" si="26"/>
        <v>-7.0000000000000284E-2</v>
      </c>
      <c r="T80" s="203">
        <v>61.6</v>
      </c>
      <c r="U80" s="173">
        <v>47.67</v>
      </c>
      <c r="V80" s="202">
        <f t="shared" si="27"/>
        <v>-13.93</v>
      </c>
      <c r="W80" s="173">
        <v>42</v>
      </c>
      <c r="X80" s="173">
        <v>47.92</v>
      </c>
      <c r="Y80" s="202">
        <f t="shared" si="28"/>
        <v>5.9200000000000017</v>
      </c>
      <c r="Z80" s="173">
        <v>51.8</v>
      </c>
      <c r="AA80" s="173">
        <v>53.33</v>
      </c>
      <c r="AB80" s="202">
        <f t="shared" si="32"/>
        <v>1.5300000000000011</v>
      </c>
      <c r="AC80" s="202">
        <f t="shared" si="29"/>
        <v>42.53875</v>
      </c>
      <c r="AD80" s="201">
        <f t="shared" si="30"/>
        <v>42.667499999999997</v>
      </c>
      <c r="AE80" s="205">
        <f t="shared" si="31"/>
        <v>0.12874999999999659</v>
      </c>
      <c r="AF80" s="206">
        <v>4</v>
      </c>
    </row>
    <row r="81" spans="1:32" ht="18.75">
      <c r="A81" s="181">
        <v>6</v>
      </c>
      <c r="B81" s="199">
        <v>10</v>
      </c>
      <c r="C81" s="207" t="s">
        <v>23</v>
      </c>
      <c r="D81" s="172">
        <v>5</v>
      </c>
      <c r="E81" s="173">
        <v>46.55</v>
      </c>
      <c r="F81" s="173">
        <v>38.4</v>
      </c>
      <c r="G81" s="173">
        <f t="shared" si="22"/>
        <v>-8.1499999999999986</v>
      </c>
      <c r="H81" s="173">
        <v>36.549999999999997</v>
      </c>
      <c r="I81" s="173">
        <v>42</v>
      </c>
      <c r="J81" s="202">
        <f t="shared" si="23"/>
        <v>5.4500000000000028</v>
      </c>
      <c r="K81" s="173">
        <v>27.27</v>
      </c>
      <c r="L81" s="173">
        <v>31</v>
      </c>
      <c r="M81" s="202">
        <f t="shared" si="24"/>
        <v>3.7300000000000004</v>
      </c>
      <c r="N81" s="214">
        <v>41.36</v>
      </c>
      <c r="O81" s="173">
        <v>41</v>
      </c>
      <c r="P81" s="202">
        <f t="shared" si="25"/>
        <v>-0.35999999999999943</v>
      </c>
      <c r="Q81" s="173">
        <v>30.5</v>
      </c>
      <c r="R81" s="173">
        <v>41.4</v>
      </c>
      <c r="S81" s="202">
        <f t="shared" si="26"/>
        <v>10.899999999999999</v>
      </c>
      <c r="T81" s="203">
        <v>64.36</v>
      </c>
      <c r="U81" s="173">
        <v>50.4</v>
      </c>
      <c r="V81" s="202">
        <f t="shared" si="27"/>
        <v>-13.96</v>
      </c>
      <c r="W81" s="173">
        <v>45.45</v>
      </c>
      <c r="X81" s="173">
        <v>40</v>
      </c>
      <c r="Y81" s="202">
        <f t="shared" si="28"/>
        <v>-5.4500000000000028</v>
      </c>
      <c r="Z81" s="173">
        <v>59.64</v>
      </c>
      <c r="AA81" s="173">
        <v>56.8</v>
      </c>
      <c r="AB81" s="202">
        <f t="shared" si="32"/>
        <v>-2.8400000000000034</v>
      </c>
      <c r="AC81" s="202">
        <f t="shared" si="29"/>
        <v>43.959999999999994</v>
      </c>
      <c r="AD81" s="201">
        <f t="shared" si="30"/>
        <v>42.625000000000007</v>
      </c>
      <c r="AE81" s="205">
        <f t="shared" si="31"/>
        <v>-1.3349999999999866</v>
      </c>
      <c r="AF81" s="206">
        <v>3</v>
      </c>
    </row>
    <row r="82" spans="1:32" ht="18.75">
      <c r="A82" s="181">
        <v>6</v>
      </c>
      <c r="B82" s="199">
        <v>50</v>
      </c>
      <c r="C82" s="207" t="s">
        <v>70</v>
      </c>
      <c r="D82" s="172">
        <v>4</v>
      </c>
      <c r="E82" s="173">
        <v>56.67</v>
      </c>
      <c r="F82" s="173">
        <v>41</v>
      </c>
      <c r="G82" s="173">
        <f t="shared" si="22"/>
        <v>-15.670000000000002</v>
      </c>
      <c r="H82" s="173">
        <v>40.67</v>
      </c>
      <c r="I82" s="173">
        <v>49.5</v>
      </c>
      <c r="J82" s="202">
        <f t="shared" si="23"/>
        <v>8.8299999999999983</v>
      </c>
      <c r="K82" s="173">
        <v>36.25</v>
      </c>
      <c r="L82" s="173">
        <v>31.25</v>
      </c>
      <c r="M82" s="202">
        <f t="shared" si="24"/>
        <v>-5</v>
      </c>
      <c r="N82" s="214">
        <v>54.17</v>
      </c>
      <c r="O82" s="173">
        <v>45</v>
      </c>
      <c r="P82" s="202">
        <f t="shared" si="25"/>
        <v>-9.1700000000000017</v>
      </c>
      <c r="Q82" s="173">
        <v>42.67</v>
      </c>
      <c r="R82" s="173">
        <v>37.75</v>
      </c>
      <c r="S82" s="202">
        <f t="shared" si="26"/>
        <v>-4.9200000000000017</v>
      </c>
      <c r="T82" s="203">
        <v>71.33</v>
      </c>
      <c r="U82" s="173">
        <v>42</v>
      </c>
      <c r="V82" s="202">
        <f t="shared" si="27"/>
        <v>-29.33</v>
      </c>
      <c r="W82" s="173">
        <v>56.67</v>
      </c>
      <c r="X82" s="173">
        <v>37.5</v>
      </c>
      <c r="Y82" s="202">
        <f t="shared" si="28"/>
        <v>-19.170000000000002</v>
      </c>
      <c r="Z82" s="173">
        <v>70.67</v>
      </c>
      <c r="AA82" s="173">
        <v>56</v>
      </c>
      <c r="AB82" s="202">
        <f t="shared" si="32"/>
        <v>-14.670000000000002</v>
      </c>
      <c r="AC82" s="202">
        <f t="shared" si="29"/>
        <v>53.637500000000003</v>
      </c>
      <c r="AD82" s="201">
        <f t="shared" si="30"/>
        <v>42.5</v>
      </c>
      <c r="AE82" s="205">
        <f t="shared" si="31"/>
        <v>-11.137500000000003</v>
      </c>
      <c r="AF82" s="206">
        <v>1</v>
      </c>
    </row>
    <row r="83" spans="1:32" ht="18.75">
      <c r="A83" s="181">
        <v>2</v>
      </c>
      <c r="B83" s="199">
        <v>14</v>
      </c>
      <c r="C83" s="207" t="s">
        <v>27</v>
      </c>
      <c r="D83" s="172">
        <v>31</v>
      </c>
      <c r="E83" s="173">
        <v>37.18</v>
      </c>
      <c r="F83" s="173">
        <v>46.58</v>
      </c>
      <c r="G83" s="173">
        <f t="shared" si="22"/>
        <v>9.3999999999999986</v>
      </c>
      <c r="H83" s="173">
        <v>32.29</v>
      </c>
      <c r="I83" s="173">
        <v>46.39</v>
      </c>
      <c r="J83" s="202">
        <f t="shared" si="23"/>
        <v>14.100000000000001</v>
      </c>
      <c r="K83" s="173">
        <v>23.46</v>
      </c>
      <c r="L83" s="173">
        <v>26.21</v>
      </c>
      <c r="M83" s="202">
        <f t="shared" si="24"/>
        <v>2.75</v>
      </c>
      <c r="N83" s="214">
        <v>32.79</v>
      </c>
      <c r="O83" s="173">
        <v>33.06</v>
      </c>
      <c r="P83" s="202">
        <f t="shared" si="25"/>
        <v>0.27000000000000313</v>
      </c>
      <c r="Q83" s="173">
        <v>29.28</v>
      </c>
      <c r="R83" s="173">
        <v>36.729999999999997</v>
      </c>
      <c r="S83" s="202">
        <f t="shared" si="26"/>
        <v>7.4499999999999957</v>
      </c>
      <c r="T83" s="203">
        <v>58.47</v>
      </c>
      <c r="U83" s="173">
        <v>49.68</v>
      </c>
      <c r="V83" s="202">
        <f t="shared" si="27"/>
        <v>-8.7899999999999991</v>
      </c>
      <c r="W83" s="173">
        <v>40.15</v>
      </c>
      <c r="X83" s="173">
        <v>43.39</v>
      </c>
      <c r="Y83" s="202">
        <f t="shared" si="28"/>
        <v>3.240000000000002</v>
      </c>
      <c r="Z83" s="173">
        <v>45.53</v>
      </c>
      <c r="AA83" s="173">
        <v>51.74</v>
      </c>
      <c r="AB83" s="202">
        <f t="shared" si="32"/>
        <v>6.2100000000000009</v>
      </c>
      <c r="AC83" s="202">
        <f t="shared" si="29"/>
        <v>37.393749999999997</v>
      </c>
      <c r="AD83" s="201">
        <f t="shared" si="30"/>
        <v>41.722500000000004</v>
      </c>
      <c r="AE83" s="205">
        <f t="shared" si="31"/>
        <v>4.3287500000000065</v>
      </c>
      <c r="AF83" s="206">
        <v>7</v>
      </c>
    </row>
    <row r="84" spans="1:32" ht="18.75">
      <c r="A84" s="181">
        <v>6</v>
      </c>
      <c r="B84" s="207">
        <v>76</v>
      </c>
      <c r="C84" s="207" t="s">
        <v>96</v>
      </c>
      <c r="D84" s="172">
        <v>2</v>
      </c>
      <c r="E84" s="173">
        <v>44</v>
      </c>
      <c r="F84" s="173">
        <v>42</v>
      </c>
      <c r="G84" s="173">
        <f t="shared" si="22"/>
        <v>-2</v>
      </c>
      <c r="H84" s="173">
        <v>32</v>
      </c>
      <c r="I84" s="173">
        <v>50</v>
      </c>
      <c r="J84" s="202">
        <f t="shared" si="23"/>
        <v>18</v>
      </c>
      <c r="K84" s="173">
        <v>20</v>
      </c>
      <c r="L84" s="173">
        <v>25</v>
      </c>
      <c r="M84" s="202">
        <f t="shared" si="24"/>
        <v>5</v>
      </c>
      <c r="N84" s="214">
        <v>40</v>
      </c>
      <c r="O84" s="173">
        <v>27.5</v>
      </c>
      <c r="P84" s="202">
        <f t="shared" si="25"/>
        <v>-12.5</v>
      </c>
      <c r="Q84" s="173">
        <v>41</v>
      </c>
      <c r="R84" s="173">
        <v>43</v>
      </c>
      <c r="S84" s="202">
        <f t="shared" si="26"/>
        <v>2</v>
      </c>
      <c r="T84" s="203">
        <v>68</v>
      </c>
      <c r="U84" s="173">
        <v>42</v>
      </c>
      <c r="V84" s="202">
        <f t="shared" si="27"/>
        <v>-26</v>
      </c>
      <c r="W84" s="173">
        <v>55</v>
      </c>
      <c r="X84" s="173">
        <v>50</v>
      </c>
      <c r="Y84" s="202">
        <f t="shared" si="28"/>
        <v>-5</v>
      </c>
      <c r="Z84" s="173">
        <v>52</v>
      </c>
      <c r="AA84" s="173">
        <v>52</v>
      </c>
      <c r="AB84" s="202">
        <f t="shared" si="32"/>
        <v>0</v>
      </c>
      <c r="AC84" s="202">
        <f t="shared" si="29"/>
        <v>44</v>
      </c>
      <c r="AD84" s="201">
        <f t="shared" si="30"/>
        <v>41.4375</v>
      </c>
      <c r="AE84" s="205">
        <f t="shared" si="31"/>
        <v>-2.5625</v>
      </c>
      <c r="AF84" s="206">
        <v>4</v>
      </c>
    </row>
    <row r="85" spans="1:32" ht="18.75">
      <c r="A85" s="181">
        <v>3</v>
      </c>
      <c r="B85" s="199">
        <v>63</v>
      </c>
      <c r="C85" s="207" t="s">
        <v>83</v>
      </c>
      <c r="D85" s="172">
        <v>11</v>
      </c>
      <c r="E85" s="173">
        <v>42</v>
      </c>
      <c r="F85" s="173">
        <v>40.909999999999997</v>
      </c>
      <c r="G85" s="173">
        <f t="shared" si="22"/>
        <v>-1.0900000000000034</v>
      </c>
      <c r="H85" s="173">
        <v>36.33</v>
      </c>
      <c r="I85" s="173">
        <v>51.45</v>
      </c>
      <c r="J85" s="202">
        <f t="shared" si="23"/>
        <v>15.120000000000005</v>
      </c>
      <c r="K85" s="173">
        <v>32.29</v>
      </c>
      <c r="L85" s="173">
        <v>30</v>
      </c>
      <c r="M85" s="202">
        <f t="shared" si="24"/>
        <v>-2.2899999999999991</v>
      </c>
      <c r="N85" s="214">
        <v>47.92</v>
      </c>
      <c r="O85" s="173">
        <v>34.090000000000003</v>
      </c>
      <c r="P85" s="202">
        <f t="shared" si="25"/>
        <v>-13.829999999999998</v>
      </c>
      <c r="Q85" s="173">
        <v>32.880000000000003</v>
      </c>
      <c r="R85" s="173">
        <v>39.68</v>
      </c>
      <c r="S85" s="202">
        <f t="shared" si="26"/>
        <v>6.7999999999999972</v>
      </c>
      <c r="T85" s="203">
        <v>64.67</v>
      </c>
      <c r="U85" s="173">
        <v>48.73</v>
      </c>
      <c r="V85" s="202">
        <f t="shared" si="27"/>
        <v>-15.940000000000005</v>
      </c>
      <c r="W85" s="173">
        <v>47.5</v>
      </c>
      <c r="X85" s="173">
        <v>36.36</v>
      </c>
      <c r="Y85" s="202">
        <f t="shared" si="28"/>
        <v>-11.14</v>
      </c>
      <c r="Z85" s="173">
        <v>61.33</v>
      </c>
      <c r="AA85" s="173">
        <v>49.82</v>
      </c>
      <c r="AB85" s="202">
        <f t="shared" si="32"/>
        <v>-11.509999999999998</v>
      </c>
      <c r="AC85" s="202">
        <f t="shared" si="29"/>
        <v>45.615000000000002</v>
      </c>
      <c r="AD85" s="201">
        <f t="shared" si="30"/>
        <v>41.379999999999995</v>
      </c>
      <c r="AE85" s="205">
        <f t="shared" si="31"/>
        <v>-4.2350000000000065</v>
      </c>
      <c r="AF85" s="206">
        <v>2</v>
      </c>
    </row>
    <row r="86" spans="1:32" ht="18.75">
      <c r="A86" s="181">
        <v>6</v>
      </c>
      <c r="B86" s="199">
        <v>85</v>
      </c>
      <c r="C86" s="207" t="s">
        <v>136</v>
      </c>
      <c r="D86" s="172">
        <v>7</v>
      </c>
      <c r="E86" s="201">
        <v>49</v>
      </c>
      <c r="F86" s="173">
        <v>40.855714285714285</v>
      </c>
      <c r="G86" s="173">
        <f t="shared" si="22"/>
        <v>-8.144285714285715</v>
      </c>
      <c r="H86" s="201">
        <v>36.5</v>
      </c>
      <c r="I86" s="173">
        <v>40</v>
      </c>
      <c r="J86" s="202">
        <f t="shared" si="23"/>
        <v>3.5</v>
      </c>
      <c r="K86" s="201">
        <v>27.189999999999998</v>
      </c>
      <c r="L86" s="173">
        <v>30.717142857142857</v>
      </c>
      <c r="M86" s="202">
        <f t="shared" si="24"/>
        <v>3.5271428571428594</v>
      </c>
      <c r="N86" s="215">
        <v>31.25</v>
      </c>
      <c r="O86" s="173">
        <v>35.001428571428569</v>
      </c>
      <c r="P86" s="202">
        <f t="shared" si="25"/>
        <v>3.7514285714285691</v>
      </c>
      <c r="Q86" s="201">
        <v>40.03</v>
      </c>
      <c r="R86" s="173">
        <v>37.288571428571423</v>
      </c>
      <c r="S86" s="202">
        <f t="shared" si="26"/>
        <v>-2.7414285714285782</v>
      </c>
      <c r="T86" s="201">
        <v>69.25</v>
      </c>
      <c r="U86" s="173">
        <v>47.428571428571431</v>
      </c>
      <c r="V86" s="202">
        <f t="shared" si="27"/>
        <v>-21.821428571428569</v>
      </c>
      <c r="W86" s="201">
        <v>48.75</v>
      </c>
      <c r="X86" s="173">
        <v>43.572857142857139</v>
      </c>
      <c r="Y86" s="202">
        <f t="shared" si="28"/>
        <v>-5.1771428571428615</v>
      </c>
      <c r="Z86" s="201">
        <v>57.75</v>
      </c>
      <c r="AA86" s="173">
        <v>54.855714285714285</v>
      </c>
      <c r="AB86" s="202">
        <f t="shared" si="32"/>
        <v>-2.894285714285715</v>
      </c>
      <c r="AC86" s="202">
        <f t="shared" si="29"/>
        <v>44.965000000000003</v>
      </c>
      <c r="AD86" s="201">
        <f t="shared" si="30"/>
        <v>41.214999999999996</v>
      </c>
      <c r="AE86" s="205">
        <f t="shared" si="31"/>
        <v>-3.7500000000000071</v>
      </c>
      <c r="AF86" s="206">
        <v>3</v>
      </c>
    </row>
    <row r="87" spans="1:32" ht="18.75">
      <c r="A87" s="181">
        <v>1</v>
      </c>
      <c r="B87" s="199">
        <v>49</v>
      </c>
      <c r="C87" s="207" t="s">
        <v>69</v>
      </c>
      <c r="D87" s="172">
        <v>16</v>
      </c>
      <c r="E87" s="173">
        <v>43.43</v>
      </c>
      <c r="F87" s="173">
        <v>42.13</v>
      </c>
      <c r="G87" s="173">
        <f t="shared" si="22"/>
        <v>-1.2999999999999972</v>
      </c>
      <c r="H87" s="173">
        <v>39.14</v>
      </c>
      <c r="I87" s="173">
        <v>45.25</v>
      </c>
      <c r="J87" s="202">
        <f t="shared" si="23"/>
        <v>6.1099999999999994</v>
      </c>
      <c r="K87" s="173">
        <v>26.79</v>
      </c>
      <c r="L87" s="173">
        <v>27.81</v>
      </c>
      <c r="M87" s="202">
        <f t="shared" si="24"/>
        <v>1.0199999999999996</v>
      </c>
      <c r="N87" s="214">
        <v>33.57</v>
      </c>
      <c r="O87" s="173">
        <v>32.19</v>
      </c>
      <c r="P87" s="202">
        <f t="shared" si="25"/>
        <v>-1.3800000000000026</v>
      </c>
      <c r="Q87" s="173">
        <v>30.89</v>
      </c>
      <c r="R87" s="173">
        <v>36.409999999999997</v>
      </c>
      <c r="S87" s="202">
        <f t="shared" si="26"/>
        <v>5.519999999999996</v>
      </c>
      <c r="T87" s="203">
        <v>62.29</v>
      </c>
      <c r="U87" s="173">
        <v>48</v>
      </c>
      <c r="V87" s="202">
        <f t="shared" si="27"/>
        <v>-14.29</v>
      </c>
      <c r="W87" s="173">
        <v>42.14</v>
      </c>
      <c r="X87" s="173">
        <v>40.31</v>
      </c>
      <c r="Y87" s="202">
        <f t="shared" si="28"/>
        <v>-1.8299999999999983</v>
      </c>
      <c r="Z87" s="173">
        <v>57.14</v>
      </c>
      <c r="AA87" s="173">
        <v>56</v>
      </c>
      <c r="AB87" s="202">
        <f t="shared" si="32"/>
        <v>-1.1400000000000006</v>
      </c>
      <c r="AC87" s="202">
        <f t="shared" si="29"/>
        <v>41.923749999999998</v>
      </c>
      <c r="AD87" s="201">
        <f t="shared" si="30"/>
        <v>41.012500000000003</v>
      </c>
      <c r="AE87" s="205">
        <f t="shared" si="31"/>
        <v>-0.91124999999999545</v>
      </c>
      <c r="AF87" s="206">
        <v>3</v>
      </c>
    </row>
    <row r="88" spans="1:32" ht="18.75">
      <c r="A88" s="208">
        <v>4</v>
      </c>
      <c r="B88" s="199">
        <v>37</v>
      </c>
      <c r="C88" s="209" t="s">
        <v>55</v>
      </c>
      <c r="D88" s="208">
        <v>8</v>
      </c>
      <c r="E88" s="210">
        <v>38.75</v>
      </c>
      <c r="F88" s="173">
        <v>43.25</v>
      </c>
      <c r="G88" s="173">
        <f t="shared" si="22"/>
        <v>4.5</v>
      </c>
      <c r="H88" s="210">
        <v>31.75</v>
      </c>
      <c r="I88" s="173">
        <v>46.5</v>
      </c>
      <c r="J88" s="202">
        <f t="shared" si="23"/>
        <v>14.75</v>
      </c>
      <c r="K88" s="210">
        <v>26.88</v>
      </c>
      <c r="L88" s="173">
        <v>33.44</v>
      </c>
      <c r="M88" s="202">
        <f t="shared" si="24"/>
        <v>6.5599999999999987</v>
      </c>
      <c r="N88" s="216">
        <v>41.88</v>
      </c>
      <c r="O88" s="173">
        <v>28.75</v>
      </c>
      <c r="P88" s="202">
        <f t="shared" si="25"/>
        <v>-13.130000000000003</v>
      </c>
      <c r="Q88" s="210">
        <v>27.31</v>
      </c>
      <c r="R88" s="173">
        <v>39.630000000000003</v>
      </c>
      <c r="S88" s="202">
        <f t="shared" si="26"/>
        <v>12.320000000000004</v>
      </c>
      <c r="T88" s="211">
        <v>60</v>
      </c>
      <c r="U88" s="173">
        <v>49.5</v>
      </c>
      <c r="V88" s="202">
        <f t="shared" si="27"/>
        <v>-10.5</v>
      </c>
      <c r="W88" s="210">
        <v>49.38</v>
      </c>
      <c r="X88" s="173">
        <v>39.380000000000003</v>
      </c>
      <c r="Y88" s="202">
        <f t="shared" si="28"/>
        <v>-10</v>
      </c>
      <c r="Z88" s="210">
        <v>50.5</v>
      </c>
      <c r="AA88" s="173">
        <v>43.5</v>
      </c>
      <c r="AB88" s="202">
        <f t="shared" si="32"/>
        <v>-7</v>
      </c>
      <c r="AC88" s="202">
        <f t="shared" si="29"/>
        <v>40.806249999999999</v>
      </c>
      <c r="AD88" s="201">
        <f t="shared" si="30"/>
        <v>40.493749999999999</v>
      </c>
      <c r="AE88" s="205">
        <f t="shared" si="31"/>
        <v>-0.3125</v>
      </c>
      <c r="AF88" s="206">
        <v>4</v>
      </c>
    </row>
    <row r="89" spans="1:32" ht="18.75">
      <c r="A89" s="181">
        <v>4</v>
      </c>
      <c r="B89" s="199">
        <v>39</v>
      </c>
      <c r="C89" s="207" t="s">
        <v>57</v>
      </c>
      <c r="D89" s="172">
        <v>5</v>
      </c>
      <c r="E89" s="173">
        <v>35.56</v>
      </c>
      <c r="F89" s="173">
        <v>37.6</v>
      </c>
      <c r="G89" s="173">
        <f t="shared" si="22"/>
        <v>2.0399999999999991</v>
      </c>
      <c r="H89" s="173">
        <v>32</v>
      </c>
      <c r="I89" s="173">
        <v>44</v>
      </c>
      <c r="J89" s="202">
        <f t="shared" si="23"/>
        <v>12</v>
      </c>
      <c r="K89" s="173">
        <v>31.39</v>
      </c>
      <c r="L89" s="173">
        <v>25</v>
      </c>
      <c r="M89" s="202">
        <f t="shared" si="24"/>
        <v>-6.3900000000000006</v>
      </c>
      <c r="N89" s="214">
        <v>30.56</v>
      </c>
      <c r="O89" s="173">
        <v>38</v>
      </c>
      <c r="P89" s="202">
        <f t="shared" si="25"/>
        <v>7.4400000000000013</v>
      </c>
      <c r="Q89" s="173">
        <v>25.5</v>
      </c>
      <c r="R89" s="173">
        <v>39</v>
      </c>
      <c r="S89" s="202">
        <f t="shared" si="26"/>
        <v>13.5</v>
      </c>
      <c r="T89" s="203">
        <v>55.11</v>
      </c>
      <c r="U89" s="173">
        <v>48.8</v>
      </c>
      <c r="V89" s="202">
        <f t="shared" si="27"/>
        <v>-6.3100000000000023</v>
      </c>
      <c r="W89" s="173">
        <v>37.78</v>
      </c>
      <c r="X89" s="173">
        <v>30</v>
      </c>
      <c r="Y89" s="202">
        <f t="shared" si="28"/>
        <v>-7.7800000000000011</v>
      </c>
      <c r="Z89" s="173">
        <v>49.78</v>
      </c>
      <c r="AA89" s="173">
        <v>53.6</v>
      </c>
      <c r="AB89" s="202">
        <f t="shared" si="32"/>
        <v>3.8200000000000003</v>
      </c>
      <c r="AC89" s="202">
        <f t="shared" si="29"/>
        <v>37.21</v>
      </c>
      <c r="AD89" s="201">
        <f t="shared" si="30"/>
        <v>39.5</v>
      </c>
      <c r="AE89" s="205">
        <f t="shared" si="31"/>
        <v>2.2899999999999991</v>
      </c>
      <c r="AF89" s="206">
        <v>5</v>
      </c>
    </row>
    <row r="90" spans="1:32" ht="18.75">
      <c r="A90" s="181">
        <v>4</v>
      </c>
      <c r="B90" s="199">
        <v>40</v>
      </c>
      <c r="C90" s="207" t="s">
        <v>58</v>
      </c>
      <c r="D90" s="172">
        <v>3</v>
      </c>
      <c r="E90" s="173">
        <v>40.799999999999997</v>
      </c>
      <c r="F90" s="173">
        <v>34.67</v>
      </c>
      <c r="G90" s="173">
        <f t="shared" si="22"/>
        <v>-6.1299999999999955</v>
      </c>
      <c r="H90" s="173">
        <v>29.6</v>
      </c>
      <c r="I90" s="173">
        <v>28.67</v>
      </c>
      <c r="J90" s="202">
        <f t="shared" si="23"/>
        <v>-0.92999999999999972</v>
      </c>
      <c r="K90" s="173">
        <v>33</v>
      </c>
      <c r="L90" s="173">
        <v>21.67</v>
      </c>
      <c r="M90" s="202">
        <f t="shared" si="24"/>
        <v>-11.329999999999998</v>
      </c>
      <c r="N90" s="214">
        <v>33</v>
      </c>
      <c r="O90" s="173">
        <v>35</v>
      </c>
      <c r="P90" s="202">
        <f t="shared" si="25"/>
        <v>2</v>
      </c>
      <c r="Q90" s="173">
        <v>36.1</v>
      </c>
      <c r="R90" s="173">
        <v>30.67</v>
      </c>
      <c r="S90" s="202">
        <f t="shared" si="26"/>
        <v>-5.43</v>
      </c>
      <c r="T90" s="203">
        <v>57.6</v>
      </c>
      <c r="U90" s="173">
        <v>46.67</v>
      </c>
      <c r="V90" s="202">
        <f t="shared" si="27"/>
        <v>-10.93</v>
      </c>
      <c r="W90" s="173">
        <v>36</v>
      </c>
      <c r="X90" s="173">
        <v>41.67</v>
      </c>
      <c r="Y90" s="202">
        <f t="shared" si="28"/>
        <v>5.6700000000000017</v>
      </c>
      <c r="Z90" s="173">
        <v>49.6</v>
      </c>
      <c r="AA90" s="173">
        <v>52</v>
      </c>
      <c r="AB90" s="202">
        <f t="shared" si="32"/>
        <v>2.3999999999999986</v>
      </c>
      <c r="AC90" s="202">
        <f t="shared" si="29"/>
        <v>39.462500000000006</v>
      </c>
      <c r="AD90" s="201">
        <f t="shared" si="30"/>
        <v>36.377500000000005</v>
      </c>
      <c r="AE90" s="205">
        <f t="shared" si="31"/>
        <v>-3.0850000000000009</v>
      </c>
      <c r="AF90" s="206">
        <v>3</v>
      </c>
    </row>
    <row r="91" spans="1:32" ht="18.75">
      <c r="A91" s="181">
        <v>5</v>
      </c>
      <c r="B91" s="207">
        <v>1</v>
      </c>
      <c r="C91" s="207" t="s">
        <v>15</v>
      </c>
      <c r="D91" s="172">
        <v>7</v>
      </c>
      <c r="E91" s="173">
        <v>32.31</v>
      </c>
      <c r="F91" s="173">
        <v>34</v>
      </c>
      <c r="G91" s="173">
        <f t="shared" si="22"/>
        <v>1.6899999999999977</v>
      </c>
      <c r="H91" s="173">
        <v>28.46</v>
      </c>
      <c r="I91" s="173">
        <v>35.43</v>
      </c>
      <c r="J91" s="202">
        <f t="shared" si="23"/>
        <v>6.9699999999999989</v>
      </c>
      <c r="K91" s="173">
        <v>23.08</v>
      </c>
      <c r="L91" s="173">
        <v>20.71</v>
      </c>
      <c r="M91" s="202">
        <f t="shared" si="24"/>
        <v>-2.3699999999999974</v>
      </c>
      <c r="N91" s="214">
        <v>20.77</v>
      </c>
      <c r="O91" s="173">
        <v>29.29</v>
      </c>
      <c r="P91" s="202">
        <f t="shared" si="25"/>
        <v>8.52</v>
      </c>
      <c r="Q91" s="173">
        <v>30.65</v>
      </c>
      <c r="R91" s="173">
        <v>33.07</v>
      </c>
      <c r="S91" s="202">
        <f t="shared" si="26"/>
        <v>2.4200000000000017</v>
      </c>
      <c r="T91" s="203">
        <v>46.15</v>
      </c>
      <c r="U91" s="173">
        <v>47.43</v>
      </c>
      <c r="V91" s="202">
        <f t="shared" si="27"/>
        <v>1.2800000000000011</v>
      </c>
      <c r="W91" s="173">
        <v>28.85</v>
      </c>
      <c r="X91" s="173">
        <v>40</v>
      </c>
      <c r="Y91" s="202">
        <f t="shared" si="28"/>
        <v>11.149999999999999</v>
      </c>
      <c r="Z91" s="173">
        <v>35.380000000000003</v>
      </c>
      <c r="AA91" s="173">
        <v>44.57</v>
      </c>
      <c r="AB91" s="202">
        <f t="shared" si="32"/>
        <v>9.1899999999999977</v>
      </c>
      <c r="AC91" s="202">
        <f t="shared" si="29"/>
        <v>30.706249999999997</v>
      </c>
      <c r="AD91" s="201">
        <f t="shared" si="30"/>
        <v>35.5625</v>
      </c>
      <c r="AE91" s="205">
        <f t="shared" si="31"/>
        <v>4.8562500000000028</v>
      </c>
      <c r="AF91" s="206">
        <v>7</v>
      </c>
    </row>
  </sheetData>
  <sortState ref="A6:AF91">
    <sortCondition descending="1" ref="AD6:AD91"/>
  </sortState>
  <mergeCells count="19">
    <mergeCell ref="AD4:AD5"/>
    <mergeCell ref="AE4:AE5"/>
    <mergeCell ref="AF4:AF5"/>
    <mergeCell ref="N4:P4"/>
    <mergeCell ref="Q4:S4"/>
    <mergeCell ref="T4:V4"/>
    <mergeCell ref="W4:Y4"/>
    <mergeCell ref="Z4:AB4"/>
    <mergeCell ref="AC4:AC5"/>
    <mergeCell ref="A1:AA1"/>
    <mergeCell ref="A2:AA2"/>
    <mergeCell ref="A3:B3"/>
    <mergeCell ref="A4:A5"/>
    <mergeCell ref="B4:B5"/>
    <mergeCell ref="C4:C5"/>
    <mergeCell ref="D4:D5"/>
    <mergeCell ref="E4:G4"/>
    <mergeCell ref="H4:J4"/>
    <mergeCell ref="K4:M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Z97"/>
  <sheetViews>
    <sheetView topLeftCell="A67" zoomScale="130" zoomScaleNormal="130" workbookViewId="0">
      <selection activeCell="D86" sqref="D86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217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187"/>
      <c r="AS1" s="187"/>
      <c r="AT1" s="187"/>
      <c r="AU1" s="187"/>
      <c r="AV1" s="190"/>
      <c r="AW1" s="190"/>
      <c r="AX1" s="190"/>
      <c r="AY1" s="190"/>
      <c r="AZ1" s="191"/>
    </row>
    <row r="2" spans="1:5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187"/>
      <c r="AS2" s="187"/>
      <c r="AT2" s="187"/>
      <c r="AU2" s="187"/>
      <c r="AV2" s="190"/>
      <c r="AW2" s="190"/>
      <c r="AX2" s="190"/>
      <c r="AY2" s="190"/>
      <c r="AZ2" s="191"/>
    </row>
    <row r="3" spans="1:52" ht="19.5" thickBot="1">
      <c r="A3" s="285"/>
      <c r="B3" s="285"/>
      <c r="C3" s="301" t="s">
        <v>202</v>
      </c>
      <c r="D3" s="301"/>
      <c r="E3" s="301"/>
      <c r="F3" s="301"/>
      <c r="G3" s="301"/>
      <c r="H3" s="301"/>
      <c r="I3" s="301"/>
      <c r="J3" s="301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212"/>
      <c r="X3" s="177"/>
      <c r="Y3" s="177"/>
      <c r="Z3" s="177"/>
      <c r="AA3" s="177"/>
      <c r="AB3" s="177"/>
      <c r="AC3" s="177"/>
      <c r="AD3" s="177"/>
      <c r="AE3" s="177"/>
      <c r="AF3" s="177"/>
      <c r="AG3" s="192"/>
      <c r="AH3" s="192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90"/>
      <c r="AW3" s="190"/>
      <c r="AX3" s="190"/>
      <c r="AY3" s="190"/>
      <c r="AZ3" s="191"/>
    </row>
    <row r="4" spans="1:52" ht="19.5" thickBot="1">
      <c r="A4" s="286" t="s">
        <v>4</v>
      </c>
      <c r="B4" s="287" t="s">
        <v>3</v>
      </c>
      <c r="C4" s="299" t="s">
        <v>143</v>
      </c>
      <c r="D4" s="287" t="s">
        <v>1</v>
      </c>
      <c r="E4" s="286" t="s">
        <v>2</v>
      </c>
      <c r="F4" s="288" t="s">
        <v>125</v>
      </c>
      <c r="G4" s="288"/>
      <c r="H4" s="289"/>
      <c r="I4" s="298"/>
      <c r="J4" s="290"/>
      <c r="K4" s="291" t="s">
        <v>127</v>
      </c>
      <c r="L4" s="292"/>
      <c r="M4" s="292"/>
      <c r="N4" s="292"/>
      <c r="O4" s="293"/>
      <c r="P4" s="291" t="s">
        <v>128</v>
      </c>
      <c r="Q4" s="292"/>
      <c r="R4" s="292"/>
      <c r="S4" s="292"/>
      <c r="T4" s="293"/>
      <c r="U4" s="292" t="s">
        <v>9</v>
      </c>
      <c r="V4" s="292"/>
      <c r="W4" s="292"/>
      <c r="X4" s="292"/>
      <c r="Y4" s="292"/>
      <c r="Z4" s="291" t="s">
        <v>133</v>
      </c>
      <c r="AA4" s="292"/>
      <c r="AB4" s="292"/>
      <c r="AC4" s="292"/>
      <c r="AD4" s="293"/>
      <c r="AE4" s="292" t="s">
        <v>11</v>
      </c>
      <c r="AF4" s="292"/>
      <c r="AG4" s="292"/>
      <c r="AH4" s="292"/>
      <c r="AI4" s="292"/>
      <c r="AJ4" s="291" t="s">
        <v>12</v>
      </c>
      <c r="AK4" s="292"/>
      <c r="AL4" s="292"/>
      <c r="AM4" s="292"/>
      <c r="AN4" s="293"/>
      <c r="AO4" s="291" t="s">
        <v>13</v>
      </c>
      <c r="AP4" s="292"/>
      <c r="AQ4" s="292"/>
      <c r="AR4" s="292"/>
      <c r="AS4" s="293"/>
      <c r="AT4" s="294" t="s">
        <v>131</v>
      </c>
      <c r="AU4" s="296" t="s">
        <v>195</v>
      </c>
      <c r="AV4" s="294" t="s">
        <v>200</v>
      </c>
      <c r="AW4" s="296" t="s">
        <v>201</v>
      </c>
      <c r="AX4" s="296" t="s">
        <v>196</v>
      </c>
      <c r="AY4" s="296" t="s">
        <v>197</v>
      </c>
      <c r="AZ4" s="283" t="s">
        <v>145</v>
      </c>
    </row>
    <row r="5" spans="1:52" ht="19.5" thickBot="1">
      <c r="A5" s="286"/>
      <c r="B5" s="287"/>
      <c r="C5" s="300"/>
      <c r="D5" s="287"/>
      <c r="E5" s="286"/>
      <c r="F5" s="194" t="s">
        <v>129</v>
      </c>
      <c r="G5" s="194" t="s">
        <v>198</v>
      </c>
      <c r="H5" s="195" t="s">
        <v>199</v>
      </c>
      <c r="I5" s="196" t="s">
        <v>198</v>
      </c>
      <c r="J5" s="197" t="s">
        <v>144</v>
      </c>
      <c r="K5" s="194" t="s">
        <v>129</v>
      </c>
      <c r="L5" s="194" t="s">
        <v>198</v>
      </c>
      <c r="M5" s="195" t="s">
        <v>199</v>
      </c>
      <c r="N5" s="196" t="s">
        <v>198</v>
      </c>
      <c r="O5" s="197" t="s">
        <v>144</v>
      </c>
      <c r="P5" s="194" t="s">
        <v>129</v>
      </c>
      <c r="Q5" s="194" t="s">
        <v>198</v>
      </c>
      <c r="R5" s="195" t="s">
        <v>199</v>
      </c>
      <c r="S5" s="196" t="s">
        <v>198</v>
      </c>
      <c r="T5" s="197" t="s">
        <v>144</v>
      </c>
      <c r="U5" s="194" t="s">
        <v>129</v>
      </c>
      <c r="V5" s="194" t="s">
        <v>198</v>
      </c>
      <c r="W5" s="213" t="s">
        <v>199</v>
      </c>
      <c r="X5" s="196" t="s">
        <v>198</v>
      </c>
      <c r="Y5" s="197" t="s">
        <v>144</v>
      </c>
      <c r="Z5" s="194" t="s">
        <v>129</v>
      </c>
      <c r="AA5" s="194" t="s">
        <v>198</v>
      </c>
      <c r="AB5" s="195" t="s">
        <v>199</v>
      </c>
      <c r="AC5" s="196" t="s">
        <v>198</v>
      </c>
      <c r="AD5" s="197" t="s">
        <v>144</v>
      </c>
      <c r="AE5" s="194" t="s">
        <v>129</v>
      </c>
      <c r="AF5" s="194" t="s">
        <v>198</v>
      </c>
      <c r="AG5" s="195" t="s">
        <v>199</v>
      </c>
      <c r="AH5" s="196" t="s">
        <v>198</v>
      </c>
      <c r="AI5" s="197" t="s">
        <v>144</v>
      </c>
      <c r="AJ5" s="194" t="s">
        <v>129</v>
      </c>
      <c r="AK5" s="194" t="s">
        <v>198</v>
      </c>
      <c r="AL5" s="195" t="s">
        <v>199</v>
      </c>
      <c r="AM5" s="196" t="s">
        <v>198</v>
      </c>
      <c r="AN5" s="197" t="s">
        <v>144</v>
      </c>
      <c r="AO5" s="194" t="s">
        <v>129</v>
      </c>
      <c r="AP5" s="194" t="s">
        <v>198</v>
      </c>
      <c r="AQ5" s="195" t="s">
        <v>199</v>
      </c>
      <c r="AR5" s="196" t="s">
        <v>198</v>
      </c>
      <c r="AS5" s="197" t="s">
        <v>144</v>
      </c>
      <c r="AT5" s="295"/>
      <c r="AU5" s="297"/>
      <c r="AV5" s="295"/>
      <c r="AW5" s="297"/>
      <c r="AX5" s="297"/>
      <c r="AY5" s="297"/>
      <c r="AZ5" s="284"/>
    </row>
    <row r="6" spans="1:52" ht="18.75">
      <c r="A6" s="221"/>
      <c r="B6" s="267"/>
      <c r="C6" s="267"/>
      <c r="D6" s="267" t="s">
        <v>184</v>
      </c>
      <c r="E6" s="221"/>
      <c r="F6" s="223"/>
      <c r="G6" s="223"/>
      <c r="H6" s="266"/>
      <c r="I6" s="225"/>
      <c r="J6" s="226"/>
      <c r="K6" s="223"/>
      <c r="L6" s="227"/>
      <c r="M6" s="266"/>
      <c r="N6" s="228"/>
      <c r="O6" s="229"/>
      <c r="P6" s="223"/>
      <c r="Q6" s="227"/>
      <c r="R6" s="266"/>
      <c r="S6" s="228"/>
      <c r="T6" s="229"/>
      <c r="U6" s="223"/>
      <c r="V6" s="227"/>
      <c r="W6" s="230"/>
      <c r="X6" s="228"/>
      <c r="Y6" s="229"/>
      <c r="Z6" s="223"/>
      <c r="AA6" s="227"/>
      <c r="AB6" s="266"/>
      <c r="AC6" s="228"/>
      <c r="AD6" s="229"/>
      <c r="AE6" s="223"/>
      <c r="AF6" s="227"/>
      <c r="AG6" s="266"/>
      <c r="AH6" s="228"/>
      <c r="AI6" s="229"/>
      <c r="AJ6" s="223"/>
      <c r="AK6" s="227"/>
      <c r="AL6" s="266"/>
      <c r="AM6" s="228"/>
      <c r="AN6" s="229"/>
      <c r="AO6" s="223"/>
      <c r="AP6" s="227"/>
      <c r="AQ6" s="266"/>
      <c r="AR6" s="228"/>
      <c r="AS6" s="229"/>
      <c r="AT6" s="231"/>
      <c r="AU6" s="231"/>
      <c r="AV6" s="231"/>
      <c r="AW6" s="231"/>
      <c r="AX6" s="231"/>
      <c r="AY6" s="231"/>
      <c r="AZ6" s="232"/>
    </row>
    <row r="7" spans="1:52" ht="18.75">
      <c r="A7" s="198">
        <v>1</v>
      </c>
      <c r="B7" s="199">
        <v>27</v>
      </c>
      <c r="C7" s="199">
        <v>1</v>
      </c>
      <c r="D7" s="199" t="s">
        <v>138</v>
      </c>
      <c r="E7" s="200">
        <v>9</v>
      </c>
      <c r="F7" s="201">
        <v>46.120000000000005</v>
      </c>
      <c r="G7" s="173">
        <f t="shared" ref="G7:G21" si="0">10*((F7-47.73)/13.89)+50</f>
        <v>48.840892728581721</v>
      </c>
      <c r="H7" s="173">
        <v>49.554444444444442</v>
      </c>
      <c r="I7" s="173">
        <f t="shared" ref="I7:I21" si="1">10*((H7-47.79)/11.62)+50</f>
        <v>51.518454771466821</v>
      </c>
      <c r="J7" s="173">
        <f t="shared" ref="J7:J21" si="2">H7-F7</f>
        <v>3.4344444444444377</v>
      </c>
      <c r="K7" s="201">
        <v>40.482500000000002</v>
      </c>
      <c r="L7" s="202">
        <f t="shared" ref="L7:L21" si="3">10*((K7-39.41)/10.31)+50</f>
        <v>51.040252182347238</v>
      </c>
      <c r="M7" s="173">
        <v>59.776666666666671</v>
      </c>
      <c r="N7" s="202">
        <f t="shared" ref="N7:N21" si="4">10*((M7-54.18)/12.99)+50</f>
        <v>54.30844239158327</v>
      </c>
      <c r="O7" s="202">
        <f t="shared" ref="O7:O21" si="5">M7-K7</f>
        <v>19.294166666666669</v>
      </c>
      <c r="P7" s="201">
        <v>36.375</v>
      </c>
      <c r="Q7" s="202">
        <f t="shared" ref="Q7:Q21" si="6">10*((P7-33.47)/13.4)+50</f>
        <v>52.167910447761194</v>
      </c>
      <c r="R7" s="173">
        <v>45.833333333333336</v>
      </c>
      <c r="S7" s="202">
        <f t="shared" ref="S7:S21" si="7">10*((R7-38.78)/18.53)+50</f>
        <v>53.80644000719554</v>
      </c>
      <c r="T7" s="202">
        <f t="shared" ref="T7:T21" si="8">R7-P7</f>
        <v>9.4583333333333357</v>
      </c>
      <c r="U7" s="215">
        <v>51.594999999999999</v>
      </c>
      <c r="V7" s="202">
        <f t="shared" ref="V7:V21" si="9">10*((U7-46.59)/20.28)+50</f>
        <v>52.467948717948715</v>
      </c>
      <c r="W7" s="173">
        <v>49.443333333333335</v>
      </c>
      <c r="X7" s="202">
        <f t="shared" ref="X7:X21" si="10">10*((W7-43.82)/19.02)+50</f>
        <v>52.956536978618999</v>
      </c>
      <c r="Y7" s="202">
        <f t="shared" ref="Y7:Y21" si="11">W7-U7</f>
        <v>-2.1516666666666637</v>
      </c>
      <c r="Z7" s="201">
        <v>38.47</v>
      </c>
      <c r="AA7" s="202">
        <f t="shared" ref="AA7:AA21" si="12">10*((Z7-38.27)/11.93)+50</f>
        <v>50.167644593461858</v>
      </c>
      <c r="AB7" s="173">
        <v>53.276666666666671</v>
      </c>
      <c r="AC7" s="202">
        <f t="shared" ref="AC7:AC21" si="13">10*((AB7-45.96)/13.43)+50</f>
        <v>55.448001985604371</v>
      </c>
      <c r="AD7" s="202">
        <f t="shared" ref="AD7:AD21" si="14">AB7-Z7</f>
        <v>14.806666666666672</v>
      </c>
      <c r="AE7" s="201">
        <v>72.717500000000001</v>
      </c>
      <c r="AF7" s="204">
        <f t="shared" ref="AF7:AF21" si="15">10*((AE7-66.59)/13.46)+50</f>
        <v>54.552377414561661</v>
      </c>
      <c r="AG7" s="173">
        <v>60.445555555555558</v>
      </c>
      <c r="AH7" s="204">
        <f t="shared" ref="AH7:AH21" si="16">10*((AG7-56.05)/12.33)+50</f>
        <v>53.564927457871498</v>
      </c>
      <c r="AI7" s="202">
        <f t="shared" ref="AI7:AI21" si="17">AG7-AE7</f>
        <v>-12.271944444444443</v>
      </c>
      <c r="AJ7" s="201">
        <v>52.6875</v>
      </c>
      <c r="AK7" s="202">
        <f t="shared" ref="AK7:AK21" si="18">10*((AJ7-49.41)/14.62)+50</f>
        <v>52.241792065663475</v>
      </c>
      <c r="AL7" s="173">
        <v>57.776666666666671</v>
      </c>
      <c r="AM7" s="202">
        <f t="shared" ref="AM7:AM21" si="19">10*((AL7-49.38)/13.92)+50</f>
        <v>56.032088122605366</v>
      </c>
      <c r="AN7" s="202">
        <f t="shared" ref="AN7:AN21" si="20">AL7-AJ7</f>
        <v>5.0891666666666708</v>
      </c>
      <c r="AO7" s="201">
        <v>62.832499999999996</v>
      </c>
      <c r="AP7" s="202">
        <f t="shared" ref="AP7:AP21" si="21">10*((AO7-56.09)/14.43)+50</f>
        <v>54.67255717255717</v>
      </c>
      <c r="AQ7" s="173">
        <v>60.444444444444443</v>
      </c>
      <c r="AR7" s="202">
        <f t="shared" ref="AR7:AR21" si="22">10*((AQ7-60.12)/13.35)+50</f>
        <v>50.243029546400336</v>
      </c>
      <c r="AS7" s="202">
        <f t="shared" ref="AS7:AS21" si="23">AQ7-AO7</f>
        <v>-2.3880555555555532</v>
      </c>
      <c r="AT7" s="202">
        <f t="shared" ref="AT7:AT21" si="24">(F7+K7+P7+U7+Z7+AE7+AJ7+AO7)/8</f>
        <v>50.16</v>
      </c>
      <c r="AU7" s="202">
        <f t="shared" ref="AU7:AU21" si="25">(G7+L7+Q7+V7+AA7+AF7+AK7+AP7)/8</f>
        <v>52.01892191536038</v>
      </c>
      <c r="AV7" s="201">
        <f t="shared" ref="AV7:AV21" si="26">(H7+M7+R7+W7+AB7+AG7+AL7+AQ7)/8</f>
        <v>54.568888888888893</v>
      </c>
      <c r="AW7" s="205">
        <f t="shared" ref="AW7:AW21" si="27">(I7+N7+S7+X7+AC7+AH7+AM7+AR7)/8</f>
        <v>53.484740157668277</v>
      </c>
      <c r="AX7" s="205">
        <f t="shared" ref="AX7:AX21" si="28">AV7-AT7</f>
        <v>4.408888888888896</v>
      </c>
      <c r="AY7" s="205">
        <f t="shared" ref="AY7:AY21" si="29">AW7-AU7</f>
        <v>1.4658182423078969</v>
      </c>
      <c r="AZ7" s="206">
        <v>5</v>
      </c>
    </row>
    <row r="8" spans="1:52" ht="18.75">
      <c r="A8" s="181">
        <v>1</v>
      </c>
      <c r="B8" s="199">
        <v>2</v>
      </c>
      <c r="C8" s="199">
        <v>2</v>
      </c>
      <c r="D8" s="207" t="s">
        <v>16</v>
      </c>
      <c r="E8" s="172">
        <v>5</v>
      </c>
      <c r="F8" s="173">
        <v>51.5</v>
      </c>
      <c r="G8" s="173">
        <f t="shared" si="0"/>
        <v>52.714182865370773</v>
      </c>
      <c r="H8" s="173">
        <v>46</v>
      </c>
      <c r="I8" s="173">
        <f t="shared" si="1"/>
        <v>48.459552495697075</v>
      </c>
      <c r="J8" s="173">
        <f t="shared" si="2"/>
        <v>-5.5</v>
      </c>
      <c r="K8" s="173">
        <v>39.380000000000003</v>
      </c>
      <c r="L8" s="202">
        <f t="shared" si="3"/>
        <v>49.970902036857424</v>
      </c>
      <c r="M8" s="173">
        <v>54.4</v>
      </c>
      <c r="N8" s="202">
        <f t="shared" si="4"/>
        <v>50.169361046959196</v>
      </c>
      <c r="O8" s="202">
        <f t="shared" si="5"/>
        <v>15.019999999999996</v>
      </c>
      <c r="P8" s="173">
        <v>31.41</v>
      </c>
      <c r="Q8" s="202">
        <f t="shared" si="6"/>
        <v>48.462686567164184</v>
      </c>
      <c r="R8" s="173">
        <v>52.5</v>
      </c>
      <c r="S8" s="202">
        <f t="shared" si="7"/>
        <v>57.404209390178089</v>
      </c>
      <c r="T8" s="202">
        <f t="shared" si="8"/>
        <v>21.09</v>
      </c>
      <c r="U8" s="214">
        <v>40</v>
      </c>
      <c r="V8" s="202">
        <f t="shared" si="9"/>
        <v>46.750493096646942</v>
      </c>
      <c r="W8" s="173">
        <v>51</v>
      </c>
      <c r="X8" s="202">
        <f t="shared" si="10"/>
        <v>53.774973711882225</v>
      </c>
      <c r="Y8" s="202">
        <f t="shared" si="11"/>
        <v>11</v>
      </c>
      <c r="Z8" s="173">
        <v>40.28</v>
      </c>
      <c r="AA8" s="202">
        <f t="shared" si="12"/>
        <v>51.684828164291702</v>
      </c>
      <c r="AB8" s="173">
        <v>58.9</v>
      </c>
      <c r="AC8" s="202">
        <f t="shared" si="13"/>
        <v>59.635145197319432</v>
      </c>
      <c r="AD8" s="202">
        <f t="shared" si="14"/>
        <v>18.619999999999997</v>
      </c>
      <c r="AE8" s="203">
        <v>66.5</v>
      </c>
      <c r="AF8" s="204">
        <f t="shared" si="15"/>
        <v>49.933135215453191</v>
      </c>
      <c r="AG8" s="173">
        <v>51.2</v>
      </c>
      <c r="AH8" s="204">
        <f t="shared" si="16"/>
        <v>46.066504460665051</v>
      </c>
      <c r="AI8" s="202">
        <f t="shared" si="17"/>
        <v>-15.299999999999997</v>
      </c>
      <c r="AJ8" s="173">
        <v>48.75</v>
      </c>
      <c r="AK8" s="202">
        <f t="shared" si="18"/>
        <v>49.548563611491112</v>
      </c>
      <c r="AL8" s="173">
        <v>44</v>
      </c>
      <c r="AM8" s="202">
        <f t="shared" si="19"/>
        <v>46.135057471264368</v>
      </c>
      <c r="AN8" s="202">
        <f t="shared" si="20"/>
        <v>-4.75</v>
      </c>
      <c r="AO8" s="173">
        <v>57.25</v>
      </c>
      <c r="AP8" s="202">
        <f t="shared" si="21"/>
        <v>50.803880803880801</v>
      </c>
      <c r="AQ8" s="173">
        <v>68</v>
      </c>
      <c r="AR8" s="202">
        <f t="shared" si="22"/>
        <v>55.902621722846447</v>
      </c>
      <c r="AS8" s="202">
        <f t="shared" si="23"/>
        <v>10.75</v>
      </c>
      <c r="AT8" s="202">
        <f t="shared" si="24"/>
        <v>46.883749999999999</v>
      </c>
      <c r="AU8" s="202">
        <f t="shared" si="25"/>
        <v>49.983584045144518</v>
      </c>
      <c r="AV8" s="201">
        <f t="shared" si="26"/>
        <v>53.25</v>
      </c>
      <c r="AW8" s="205">
        <f t="shared" si="27"/>
        <v>52.193428187101489</v>
      </c>
      <c r="AX8" s="205">
        <f t="shared" si="28"/>
        <v>6.3662500000000009</v>
      </c>
      <c r="AY8" s="205">
        <f t="shared" si="29"/>
        <v>2.209844141956971</v>
      </c>
      <c r="AZ8" s="206">
        <v>5</v>
      </c>
    </row>
    <row r="9" spans="1:52" ht="18.75">
      <c r="A9" s="181">
        <v>1</v>
      </c>
      <c r="B9" s="207">
        <v>25</v>
      </c>
      <c r="C9" s="199">
        <v>3</v>
      </c>
      <c r="D9" s="207" t="s">
        <v>39</v>
      </c>
      <c r="E9" s="172">
        <v>6</v>
      </c>
      <c r="F9" s="173">
        <v>45.8</v>
      </c>
      <c r="G9" s="173">
        <f t="shared" si="0"/>
        <v>48.610511159107268</v>
      </c>
      <c r="H9" s="173">
        <v>44</v>
      </c>
      <c r="I9" s="173">
        <f t="shared" si="1"/>
        <v>46.738382099827881</v>
      </c>
      <c r="J9" s="173">
        <f t="shared" si="2"/>
        <v>-1.7999999999999972</v>
      </c>
      <c r="K9" s="173">
        <v>38.4</v>
      </c>
      <c r="L9" s="202">
        <f t="shared" si="3"/>
        <v>49.020368574199807</v>
      </c>
      <c r="M9" s="173">
        <v>59.33</v>
      </c>
      <c r="N9" s="202">
        <f t="shared" si="4"/>
        <v>53.964588144726712</v>
      </c>
      <c r="O9" s="202">
        <f t="shared" si="5"/>
        <v>20.93</v>
      </c>
      <c r="P9" s="173">
        <v>34</v>
      </c>
      <c r="Q9" s="202">
        <f t="shared" si="6"/>
        <v>50.395522388059703</v>
      </c>
      <c r="R9" s="173">
        <v>36.25</v>
      </c>
      <c r="S9" s="202">
        <f t="shared" si="7"/>
        <v>48.634646519158125</v>
      </c>
      <c r="T9" s="202">
        <f t="shared" si="8"/>
        <v>2.25</v>
      </c>
      <c r="U9" s="214">
        <v>38</v>
      </c>
      <c r="V9" s="202">
        <f t="shared" si="9"/>
        <v>45.764299802761343</v>
      </c>
      <c r="W9" s="173">
        <v>43.33</v>
      </c>
      <c r="X9" s="202">
        <f t="shared" si="10"/>
        <v>49.742376445846475</v>
      </c>
      <c r="Y9" s="202">
        <f t="shared" si="11"/>
        <v>5.3299999999999983</v>
      </c>
      <c r="Z9" s="173">
        <v>43.45</v>
      </c>
      <c r="AA9" s="202">
        <f t="shared" si="12"/>
        <v>54.341994970662199</v>
      </c>
      <c r="AB9" s="173">
        <v>51.92</v>
      </c>
      <c r="AC9" s="202">
        <f t="shared" si="13"/>
        <v>54.437825763216679</v>
      </c>
      <c r="AD9" s="202">
        <f t="shared" si="14"/>
        <v>8.4699999999999989</v>
      </c>
      <c r="AE9" s="203">
        <v>64</v>
      </c>
      <c r="AF9" s="204">
        <f t="shared" si="15"/>
        <v>48.075780089153042</v>
      </c>
      <c r="AG9" s="173">
        <v>62.67</v>
      </c>
      <c r="AH9" s="204">
        <f t="shared" si="16"/>
        <v>55.36901865369019</v>
      </c>
      <c r="AI9" s="202">
        <f t="shared" si="17"/>
        <v>-1.3299999999999983</v>
      </c>
      <c r="AJ9" s="173">
        <v>43.5</v>
      </c>
      <c r="AK9" s="202">
        <f t="shared" si="18"/>
        <v>45.957592339261289</v>
      </c>
      <c r="AL9" s="173">
        <v>54.17</v>
      </c>
      <c r="AM9" s="202">
        <f t="shared" si="19"/>
        <v>53.441091954022987</v>
      </c>
      <c r="AN9" s="202">
        <f t="shared" si="20"/>
        <v>10.670000000000002</v>
      </c>
      <c r="AO9" s="173">
        <v>58.4</v>
      </c>
      <c r="AP9" s="202">
        <f t="shared" si="21"/>
        <v>51.600831600831597</v>
      </c>
      <c r="AQ9" s="173">
        <v>65.33</v>
      </c>
      <c r="AR9" s="202">
        <f t="shared" si="22"/>
        <v>53.90262172284644</v>
      </c>
      <c r="AS9" s="202">
        <f t="shared" si="23"/>
        <v>6.93</v>
      </c>
      <c r="AT9" s="202">
        <f t="shared" si="24"/>
        <v>45.693749999999994</v>
      </c>
      <c r="AU9" s="202">
        <f t="shared" si="25"/>
        <v>49.220862615504529</v>
      </c>
      <c r="AV9" s="201">
        <f t="shared" si="26"/>
        <v>52.125</v>
      </c>
      <c r="AW9" s="205">
        <f t="shared" si="27"/>
        <v>52.02881891291694</v>
      </c>
      <c r="AX9" s="205">
        <f t="shared" si="28"/>
        <v>6.4312500000000057</v>
      </c>
      <c r="AY9" s="205">
        <f t="shared" si="29"/>
        <v>2.8079562974124102</v>
      </c>
      <c r="AZ9" s="206">
        <v>6</v>
      </c>
    </row>
    <row r="10" spans="1:52" ht="18.75">
      <c r="A10" s="181">
        <v>1</v>
      </c>
      <c r="B10" s="199">
        <v>80</v>
      </c>
      <c r="C10" s="199">
        <v>4</v>
      </c>
      <c r="D10" s="207" t="s">
        <v>101</v>
      </c>
      <c r="E10" s="172">
        <v>15</v>
      </c>
      <c r="F10" s="173">
        <v>61.33</v>
      </c>
      <c r="G10" s="173">
        <f t="shared" si="0"/>
        <v>59.791216702663789</v>
      </c>
      <c r="H10" s="173">
        <v>48</v>
      </c>
      <c r="I10" s="173">
        <f t="shared" si="1"/>
        <v>50.180722891566269</v>
      </c>
      <c r="J10" s="173">
        <f t="shared" si="2"/>
        <v>-13.329999999999998</v>
      </c>
      <c r="K10" s="173">
        <v>43.67</v>
      </c>
      <c r="L10" s="202">
        <f t="shared" si="3"/>
        <v>54.131910766246371</v>
      </c>
      <c r="M10" s="173">
        <v>59.6</v>
      </c>
      <c r="N10" s="202">
        <f t="shared" si="4"/>
        <v>54.172440338722097</v>
      </c>
      <c r="O10" s="202">
        <f t="shared" si="5"/>
        <v>15.93</v>
      </c>
      <c r="P10" s="173">
        <v>62.08</v>
      </c>
      <c r="Q10" s="202">
        <f t="shared" si="6"/>
        <v>71.350746268656721</v>
      </c>
      <c r="R10" s="173">
        <v>51.33</v>
      </c>
      <c r="S10" s="202">
        <f t="shared" si="7"/>
        <v>56.772800863464653</v>
      </c>
      <c r="T10" s="202">
        <f t="shared" si="8"/>
        <v>-10.75</v>
      </c>
      <c r="U10" s="214">
        <v>60</v>
      </c>
      <c r="V10" s="202">
        <f t="shared" si="9"/>
        <v>56.612426035502956</v>
      </c>
      <c r="W10" s="173">
        <v>42.67</v>
      </c>
      <c r="X10" s="202">
        <f t="shared" si="10"/>
        <v>49.395373291272342</v>
      </c>
      <c r="Y10" s="202">
        <f t="shared" si="11"/>
        <v>-17.329999999999998</v>
      </c>
      <c r="Z10" s="173">
        <v>32.92</v>
      </c>
      <c r="AA10" s="202">
        <f t="shared" si="12"/>
        <v>45.515507124895223</v>
      </c>
      <c r="AB10" s="173">
        <v>46.03</v>
      </c>
      <c r="AC10" s="202">
        <f t="shared" si="13"/>
        <v>50.052122114668656</v>
      </c>
      <c r="AD10" s="202">
        <f t="shared" si="14"/>
        <v>13.11</v>
      </c>
      <c r="AE10" s="203">
        <v>66.67</v>
      </c>
      <c r="AF10" s="204">
        <f t="shared" si="15"/>
        <v>50.059435364041605</v>
      </c>
      <c r="AG10" s="173">
        <v>58.13</v>
      </c>
      <c r="AH10" s="204">
        <f t="shared" si="16"/>
        <v>51.686942416869428</v>
      </c>
      <c r="AI10" s="202">
        <f t="shared" si="17"/>
        <v>-8.5399999999999991</v>
      </c>
      <c r="AJ10" s="173">
        <v>51.67</v>
      </c>
      <c r="AK10" s="202">
        <f t="shared" si="18"/>
        <v>51.545827633378934</v>
      </c>
      <c r="AL10" s="173">
        <v>48.67</v>
      </c>
      <c r="AM10" s="202">
        <f t="shared" si="19"/>
        <v>49.489942528735632</v>
      </c>
      <c r="AN10" s="202">
        <f t="shared" si="20"/>
        <v>-3</v>
      </c>
      <c r="AO10" s="173">
        <v>64.67</v>
      </c>
      <c r="AP10" s="202">
        <f t="shared" si="21"/>
        <v>55.945945945945944</v>
      </c>
      <c r="AQ10" s="173">
        <v>64</v>
      </c>
      <c r="AR10" s="202">
        <f t="shared" si="22"/>
        <v>52.906367041198507</v>
      </c>
      <c r="AS10" s="202">
        <f t="shared" si="23"/>
        <v>-0.67000000000000171</v>
      </c>
      <c r="AT10" s="202">
        <f t="shared" si="24"/>
        <v>55.376250000000006</v>
      </c>
      <c r="AU10" s="202">
        <f t="shared" si="25"/>
        <v>55.619126980166442</v>
      </c>
      <c r="AV10" s="201">
        <f t="shared" si="26"/>
        <v>52.303750000000008</v>
      </c>
      <c r="AW10" s="205">
        <f t="shared" si="27"/>
        <v>51.832088935812202</v>
      </c>
      <c r="AX10" s="205">
        <f t="shared" si="28"/>
        <v>-3.072499999999998</v>
      </c>
      <c r="AY10" s="205">
        <f t="shared" si="29"/>
        <v>-3.7870380443542402</v>
      </c>
      <c r="AZ10" s="206">
        <v>2</v>
      </c>
    </row>
    <row r="11" spans="1:52" ht="18.75">
      <c r="A11" s="181">
        <v>1</v>
      </c>
      <c r="B11" s="199">
        <v>93</v>
      </c>
      <c r="C11" s="199">
        <v>5</v>
      </c>
      <c r="D11" s="207" t="s">
        <v>114</v>
      </c>
      <c r="E11" s="172">
        <v>11</v>
      </c>
      <c r="F11" s="173">
        <v>43.25</v>
      </c>
      <c r="G11" s="173">
        <f t="shared" si="0"/>
        <v>46.774658027357816</v>
      </c>
      <c r="H11" s="173">
        <v>47.64</v>
      </c>
      <c r="I11" s="173">
        <f t="shared" si="1"/>
        <v>49.870912220309812</v>
      </c>
      <c r="J11" s="173">
        <f t="shared" si="2"/>
        <v>4.3900000000000006</v>
      </c>
      <c r="K11" s="173">
        <v>39.5</v>
      </c>
      <c r="L11" s="202">
        <f t="shared" si="3"/>
        <v>50.087293889427741</v>
      </c>
      <c r="M11" s="173">
        <v>57.09</v>
      </c>
      <c r="N11" s="202">
        <f t="shared" si="4"/>
        <v>52.240184757505773</v>
      </c>
      <c r="O11" s="202">
        <f t="shared" si="5"/>
        <v>17.590000000000003</v>
      </c>
      <c r="P11" s="173">
        <v>30.63</v>
      </c>
      <c r="Q11" s="202">
        <f t="shared" si="6"/>
        <v>47.880597014925371</v>
      </c>
      <c r="R11" s="173">
        <v>41.14</v>
      </c>
      <c r="S11" s="202">
        <f t="shared" si="7"/>
        <v>51.27361036157582</v>
      </c>
      <c r="T11" s="202">
        <f t="shared" si="8"/>
        <v>10.510000000000002</v>
      </c>
      <c r="U11" s="214">
        <v>40</v>
      </c>
      <c r="V11" s="202">
        <f t="shared" si="9"/>
        <v>46.750493096646942</v>
      </c>
      <c r="W11" s="173">
        <v>47.73</v>
      </c>
      <c r="X11" s="202">
        <f t="shared" si="10"/>
        <v>52.055730809674024</v>
      </c>
      <c r="Y11" s="202">
        <f t="shared" si="11"/>
        <v>7.7299999999999969</v>
      </c>
      <c r="Z11" s="173">
        <v>33.25</v>
      </c>
      <c r="AA11" s="202">
        <f t="shared" si="12"/>
        <v>45.79212070410729</v>
      </c>
      <c r="AB11" s="173">
        <v>46.95</v>
      </c>
      <c r="AC11" s="202">
        <f t="shared" si="13"/>
        <v>50.737155621742367</v>
      </c>
      <c r="AD11" s="202">
        <f t="shared" si="14"/>
        <v>13.700000000000003</v>
      </c>
      <c r="AE11" s="203">
        <v>59</v>
      </c>
      <c r="AF11" s="204">
        <f t="shared" si="15"/>
        <v>44.361069836552744</v>
      </c>
      <c r="AG11" s="173">
        <v>60.36</v>
      </c>
      <c r="AH11" s="204">
        <f t="shared" si="16"/>
        <v>53.495539334955396</v>
      </c>
      <c r="AI11" s="202">
        <f t="shared" si="17"/>
        <v>1.3599999999999994</v>
      </c>
      <c r="AJ11" s="173">
        <v>46.88</v>
      </c>
      <c r="AK11" s="202">
        <f t="shared" si="18"/>
        <v>48.269493844049251</v>
      </c>
      <c r="AL11" s="173">
        <v>48.64</v>
      </c>
      <c r="AM11" s="202">
        <f t="shared" si="19"/>
        <v>49.468390804597696</v>
      </c>
      <c r="AN11" s="202">
        <f t="shared" si="20"/>
        <v>1.759999999999998</v>
      </c>
      <c r="AO11" s="173">
        <v>52.5</v>
      </c>
      <c r="AP11" s="202">
        <f t="shared" si="21"/>
        <v>47.512127512127506</v>
      </c>
      <c r="AQ11" s="173">
        <v>66.180000000000007</v>
      </c>
      <c r="AR11" s="202">
        <f t="shared" si="22"/>
        <v>54.539325842696634</v>
      </c>
      <c r="AS11" s="202">
        <f t="shared" si="23"/>
        <v>13.680000000000007</v>
      </c>
      <c r="AT11" s="202">
        <f t="shared" si="24"/>
        <v>43.126249999999999</v>
      </c>
      <c r="AU11" s="202">
        <f t="shared" si="25"/>
        <v>47.178481740649332</v>
      </c>
      <c r="AV11" s="201">
        <f t="shared" si="26"/>
        <v>51.966250000000002</v>
      </c>
      <c r="AW11" s="205">
        <f t="shared" si="27"/>
        <v>51.710106219132193</v>
      </c>
      <c r="AX11" s="205">
        <f t="shared" si="28"/>
        <v>8.8400000000000034</v>
      </c>
      <c r="AY11" s="205">
        <f t="shared" si="29"/>
        <v>4.5316244784828612</v>
      </c>
      <c r="AZ11" s="206">
        <v>8</v>
      </c>
    </row>
    <row r="12" spans="1:52" ht="18.75">
      <c r="A12" s="181">
        <v>1</v>
      </c>
      <c r="B12" s="199">
        <v>90</v>
      </c>
      <c r="C12" s="199">
        <v>6</v>
      </c>
      <c r="D12" s="207" t="s">
        <v>111</v>
      </c>
      <c r="E12" s="172">
        <v>20</v>
      </c>
      <c r="F12" s="173">
        <v>45.86</v>
      </c>
      <c r="G12" s="173">
        <f t="shared" si="0"/>
        <v>48.653707703383731</v>
      </c>
      <c r="H12" s="173">
        <v>51.6</v>
      </c>
      <c r="I12" s="173">
        <f t="shared" si="1"/>
        <v>53.278829604130813</v>
      </c>
      <c r="J12" s="173">
        <f t="shared" si="2"/>
        <v>5.740000000000002</v>
      </c>
      <c r="K12" s="173">
        <v>38</v>
      </c>
      <c r="L12" s="202">
        <f t="shared" si="3"/>
        <v>48.63239573229874</v>
      </c>
      <c r="M12" s="173">
        <v>54.4</v>
      </c>
      <c r="N12" s="202">
        <f t="shared" si="4"/>
        <v>50.169361046959196</v>
      </c>
      <c r="O12" s="202">
        <f t="shared" si="5"/>
        <v>16.399999999999999</v>
      </c>
      <c r="P12" s="173">
        <v>31.07</v>
      </c>
      <c r="Q12" s="202">
        <f t="shared" si="6"/>
        <v>48.208955223880601</v>
      </c>
      <c r="R12" s="173">
        <v>35.25</v>
      </c>
      <c r="S12" s="202">
        <f t="shared" si="7"/>
        <v>48.094981111710737</v>
      </c>
      <c r="T12" s="202">
        <f t="shared" si="8"/>
        <v>4.18</v>
      </c>
      <c r="U12" s="214">
        <v>40</v>
      </c>
      <c r="V12" s="202">
        <f t="shared" si="9"/>
        <v>46.750493096646942</v>
      </c>
      <c r="W12" s="173">
        <v>40.5</v>
      </c>
      <c r="X12" s="202">
        <f t="shared" si="10"/>
        <v>48.254468980021031</v>
      </c>
      <c r="Y12" s="202">
        <f t="shared" si="11"/>
        <v>0.5</v>
      </c>
      <c r="Z12" s="173">
        <v>43.89</v>
      </c>
      <c r="AA12" s="202">
        <f t="shared" si="12"/>
        <v>54.710813076278285</v>
      </c>
      <c r="AB12" s="173">
        <v>52.83</v>
      </c>
      <c r="AC12" s="202">
        <f t="shared" si="13"/>
        <v>55.115413253909153</v>
      </c>
      <c r="AD12" s="202">
        <f t="shared" si="14"/>
        <v>8.9399999999999977</v>
      </c>
      <c r="AE12" s="203">
        <v>60.57</v>
      </c>
      <c r="AF12" s="204">
        <f t="shared" si="15"/>
        <v>45.527488855869237</v>
      </c>
      <c r="AG12" s="173">
        <v>59.2</v>
      </c>
      <c r="AH12" s="204">
        <f t="shared" si="16"/>
        <v>52.554744525547449</v>
      </c>
      <c r="AI12" s="202">
        <f t="shared" si="17"/>
        <v>-1.3699999999999974</v>
      </c>
      <c r="AJ12" s="173">
        <v>47.14</v>
      </c>
      <c r="AK12" s="202">
        <f t="shared" si="18"/>
        <v>48.447332421340633</v>
      </c>
      <c r="AL12" s="173">
        <v>50.75</v>
      </c>
      <c r="AM12" s="202">
        <f t="shared" si="19"/>
        <v>50.984195402298852</v>
      </c>
      <c r="AN12" s="202">
        <f t="shared" si="20"/>
        <v>3.6099999999999994</v>
      </c>
      <c r="AO12" s="173">
        <v>59.14</v>
      </c>
      <c r="AP12" s="202">
        <f t="shared" si="21"/>
        <v>52.113652113652108</v>
      </c>
      <c r="AQ12" s="173">
        <v>63.2</v>
      </c>
      <c r="AR12" s="202">
        <f t="shared" si="22"/>
        <v>52.307116104868918</v>
      </c>
      <c r="AS12" s="202">
        <f t="shared" si="23"/>
        <v>4.0600000000000023</v>
      </c>
      <c r="AT12" s="202">
        <f t="shared" si="24"/>
        <v>45.708749999999995</v>
      </c>
      <c r="AU12" s="202">
        <f t="shared" si="25"/>
        <v>49.130604777918784</v>
      </c>
      <c r="AV12" s="201">
        <f t="shared" si="26"/>
        <v>50.966249999999995</v>
      </c>
      <c r="AW12" s="205">
        <f t="shared" si="27"/>
        <v>51.344888753680763</v>
      </c>
      <c r="AX12" s="205">
        <f t="shared" si="28"/>
        <v>5.2575000000000003</v>
      </c>
      <c r="AY12" s="205">
        <f t="shared" si="29"/>
        <v>2.2142839757619797</v>
      </c>
      <c r="AZ12" s="206">
        <v>7</v>
      </c>
    </row>
    <row r="13" spans="1:52" ht="18.75">
      <c r="A13" s="181">
        <v>1</v>
      </c>
      <c r="B13" s="199">
        <v>38</v>
      </c>
      <c r="C13" s="199">
        <v>7</v>
      </c>
      <c r="D13" s="207" t="s">
        <v>56</v>
      </c>
      <c r="E13" s="172">
        <v>14</v>
      </c>
      <c r="F13" s="173">
        <v>51.25</v>
      </c>
      <c r="G13" s="173">
        <f t="shared" si="0"/>
        <v>52.534197264218868</v>
      </c>
      <c r="H13" s="173">
        <v>50</v>
      </c>
      <c r="I13" s="173">
        <f t="shared" si="1"/>
        <v>51.901893287435456</v>
      </c>
      <c r="J13" s="173">
        <f t="shared" si="2"/>
        <v>-1.25</v>
      </c>
      <c r="K13" s="173">
        <v>37.5</v>
      </c>
      <c r="L13" s="202">
        <f t="shared" si="3"/>
        <v>48.147429679922411</v>
      </c>
      <c r="M13" s="173">
        <v>53.43</v>
      </c>
      <c r="N13" s="202">
        <f t="shared" si="4"/>
        <v>49.422632794457272</v>
      </c>
      <c r="O13" s="202">
        <f t="shared" si="5"/>
        <v>15.93</v>
      </c>
      <c r="P13" s="173">
        <v>29.38</v>
      </c>
      <c r="Q13" s="202">
        <f t="shared" si="6"/>
        <v>46.947761194029852</v>
      </c>
      <c r="R13" s="173">
        <v>28.75</v>
      </c>
      <c r="S13" s="202">
        <f t="shared" si="7"/>
        <v>44.587155963302749</v>
      </c>
      <c r="T13" s="202">
        <f t="shared" si="8"/>
        <v>-0.62999999999999901</v>
      </c>
      <c r="U13" s="214">
        <v>45.63</v>
      </c>
      <c r="V13" s="202">
        <f t="shared" si="9"/>
        <v>49.526627218934912</v>
      </c>
      <c r="W13" s="173">
        <v>45.71</v>
      </c>
      <c r="X13" s="202">
        <f t="shared" si="10"/>
        <v>50.993690851735018</v>
      </c>
      <c r="Y13" s="202">
        <f t="shared" si="11"/>
        <v>7.9999999999998295E-2</v>
      </c>
      <c r="Z13" s="173">
        <v>33.56</v>
      </c>
      <c r="AA13" s="202">
        <f t="shared" si="12"/>
        <v>46.051969823973174</v>
      </c>
      <c r="AB13" s="173">
        <v>52.89</v>
      </c>
      <c r="AC13" s="202">
        <f t="shared" si="13"/>
        <v>55.160089352196579</v>
      </c>
      <c r="AD13" s="202">
        <f t="shared" si="14"/>
        <v>19.329999999999998</v>
      </c>
      <c r="AE13" s="203">
        <v>68</v>
      </c>
      <c r="AF13" s="204">
        <f t="shared" si="15"/>
        <v>51.047548291233284</v>
      </c>
      <c r="AG13" s="173">
        <v>57.43</v>
      </c>
      <c r="AH13" s="204">
        <f t="shared" si="16"/>
        <v>51.119221411192214</v>
      </c>
      <c r="AI13" s="202">
        <f t="shared" si="17"/>
        <v>-10.57</v>
      </c>
      <c r="AJ13" s="173">
        <v>48.75</v>
      </c>
      <c r="AK13" s="202">
        <f t="shared" si="18"/>
        <v>49.548563611491112</v>
      </c>
      <c r="AL13" s="173">
        <v>57.14</v>
      </c>
      <c r="AM13" s="202">
        <f t="shared" si="19"/>
        <v>55.574712643678161</v>
      </c>
      <c r="AN13" s="202">
        <f t="shared" si="20"/>
        <v>8.39</v>
      </c>
      <c r="AO13" s="173">
        <v>58</v>
      </c>
      <c r="AP13" s="202">
        <f t="shared" si="21"/>
        <v>51.323631323631318</v>
      </c>
      <c r="AQ13" s="173">
        <v>61.71</v>
      </c>
      <c r="AR13" s="202">
        <f t="shared" si="22"/>
        <v>51.19101123595506</v>
      </c>
      <c r="AS13" s="202">
        <f t="shared" si="23"/>
        <v>3.7100000000000009</v>
      </c>
      <c r="AT13" s="202">
        <f t="shared" si="24"/>
        <v>46.508749999999999</v>
      </c>
      <c r="AU13" s="202">
        <f t="shared" si="25"/>
        <v>49.390966050929364</v>
      </c>
      <c r="AV13" s="201">
        <f t="shared" si="26"/>
        <v>50.8825</v>
      </c>
      <c r="AW13" s="205">
        <f t="shared" si="27"/>
        <v>51.243800942494055</v>
      </c>
      <c r="AX13" s="205">
        <f t="shared" si="28"/>
        <v>4.3737500000000011</v>
      </c>
      <c r="AY13" s="205">
        <f t="shared" si="29"/>
        <v>1.8528348915646902</v>
      </c>
      <c r="AZ13" s="206">
        <v>5</v>
      </c>
    </row>
    <row r="14" spans="1:52" ht="18.75">
      <c r="A14" s="181">
        <v>1</v>
      </c>
      <c r="B14" s="199">
        <v>47</v>
      </c>
      <c r="C14" s="199">
        <v>8</v>
      </c>
      <c r="D14" s="207" t="s">
        <v>66</v>
      </c>
      <c r="E14" s="172">
        <v>8</v>
      </c>
      <c r="F14" s="173">
        <v>50.5</v>
      </c>
      <c r="G14" s="173">
        <f t="shared" si="0"/>
        <v>51.994240460763145</v>
      </c>
      <c r="H14" s="173">
        <v>44</v>
      </c>
      <c r="I14" s="173">
        <f t="shared" si="1"/>
        <v>46.738382099827881</v>
      </c>
      <c r="J14" s="173">
        <f t="shared" si="2"/>
        <v>-6.5</v>
      </c>
      <c r="K14" s="173">
        <v>44.5</v>
      </c>
      <c r="L14" s="202">
        <f t="shared" si="3"/>
        <v>54.936954413191081</v>
      </c>
      <c r="M14" s="173">
        <v>53.5</v>
      </c>
      <c r="N14" s="202">
        <f t="shared" si="4"/>
        <v>49.476520400307926</v>
      </c>
      <c r="O14" s="202">
        <f t="shared" si="5"/>
        <v>9</v>
      </c>
      <c r="P14" s="173">
        <v>42.5</v>
      </c>
      <c r="Q14" s="202">
        <f t="shared" si="6"/>
        <v>56.738805970149258</v>
      </c>
      <c r="R14" s="173">
        <v>50</v>
      </c>
      <c r="S14" s="202">
        <f t="shared" si="7"/>
        <v>56.055045871559635</v>
      </c>
      <c r="T14" s="202">
        <f t="shared" si="8"/>
        <v>7.5</v>
      </c>
      <c r="U14" s="214">
        <v>67.5</v>
      </c>
      <c r="V14" s="202">
        <f t="shared" si="9"/>
        <v>60.310650887573964</v>
      </c>
      <c r="W14" s="173">
        <v>46.88</v>
      </c>
      <c r="X14" s="202">
        <f t="shared" si="10"/>
        <v>51.608832807570977</v>
      </c>
      <c r="Y14" s="202">
        <f t="shared" si="11"/>
        <v>-20.619999999999997</v>
      </c>
      <c r="Z14" s="173">
        <v>43.5</v>
      </c>
      <c r="AA14" s="202">
        <f t="shared" si="12"/>
        <v>54.383906119027657</v>
      </c>
      <c r="AB14" s="173">
        <v>50.38</v>
      </c>
      <c r="AC14" s="202">
        <f t="shared" si="13"/>
        <v>53.291139240506332</v>
      </c>
      <c r="AD14" s="202">
        <f t="shared" si="14"/>
        <v>6.8800000000000026</v>
      </c>
      <c r="AE14" s="203">
        <v>71</v>
      </c>
      <c r="AF14" s="204">
        <f t="shared" si="15"/>
        <v>53.276374442793461</v>
      </c>
      <c r="AG14" s="173">
        <v>52.5</v>
      </c>
      <c r="AH14" s="204">
        <f t="shared" si="16"/>
        <v>47.120843471208438</v>
      </c>
      <c r="AI14" s="202">
        <f t="shared" si="17"/>
        <v>-18.5</v>
      </c>
      <c r="AJ14" s="173">
        <v>53.75</v>
      </c>
      <c r="AK14" s="202">
        <f t="shared" si="18"/>
        <v>52.968536251709992</v>
      </c>
      <c r="AL14" s="173">
        <v>46.88</v>
      </c>
      <c r="AM14" s="202">
        <f t="shared" si="19"/>
        <v>48.204022988505749</v>
      </c>
      <c r="AN14" s="202">
        <f t="shared" si="20"/>
        <v>-6.8699999999999974</v>
      </c>
      <c r="AO14" s="173">
        <v>61</v>
      </c>
      <c r="AP14" s="202">
        <f t="shared" si="21"/>
        <v>53.402633402633398</v>
      </c>
      <c r="AQ14" s="173">
        <v>64</v>
      </c>
      <c r="AR14" s="202">
        <f t="shared" si="22"/>
        <v>52.906367041198507</v>
      </c>
      <c r="AS14" s="173">
        <f t="shared" si="23"/>
        <v>3</v>
      </c>
      <c r="AT14" s="202">
        <f t="shared" si="24"/>
        <v>54.28125</v>
      </c>
      <c r="AU14" s="202">
        <f t="shared" si="25"/>
        <v>54.751512743480241</v>
      </c>
      <c r="AV14" s="201">
        <f t="shared" si="26"/>
        <v>51.017499999999998</v>
      </c>
      <c r="AW14" s="205">
        <f t="shared" si="27"/>
        <v>50.675144240085679</v>
      </c>
      <c r="AX14" s="205">
        <f t="shared" si="28"/>
        <v>-3.2637500000000017</v>
      </c>
      <c r="AY14" s="205">
        <f t="shared" si="29"/>
        <v>-4.076368503394562</v>
      </c>
      <c r="AZ14" s="206">
        <v>4</v>
      </c>
    </row>
    <row r="15" spans="1:52" ht="18.75">
      <c r="A15" s="181">
        <v>1</v>
      </c>
      <c r="B15" s="199">
        <v>81</v>
      </c>
      <c r="C15" s="199">
        <v>9</v>
      </c>
      <c r="D15" s="207" t="s">
        <v>102</v>
      </c>
      <c r="E15" s="172">
        <v>15</v>
      </c>
      <c r="F15" s="173">
        <v>46</v>
      </c>
      <c r="G15" s="173">
        <f t="shared" si="0"/>
        <v>48.754499640028797</v>
      </c>
      <c r="H15" s="173">
        <v>45.33</v>
      </c>
      <c r="I15" s="173">
        <f t="shared" si="1"/>
        <v>47.882960413080895</v>
      </c>
      <c r="J15" s="173">
        <f t="shared" si="2"/>
        <v>-0.67000000000000171</v>
      </c>
      <c r="K15" s="173">
        <v>39.159999999999997</v>
      </c>
      <c r="L15" s="202">
        <f t="shared" si="3"/>
        <v>49.757516973811832</v>
      </c>
      <c r="M15" s="173">
        <v>53.33</v>
      </c>
      <c r="N15" s="202">
        <f t="shared" si="4"/>
        <v>49.345650500384913</v>
      </c>
      <c r="O15" s="202">
        <f t="shared" si="5"/>
        <v>14.170000000000002</v>
      </c>
      <c r="P15" s="173">
        <v>35</v>
      </c>
      <c r="Q15" s="202">
        <f t="shared" si="6"/>
        <v>51.14179104477612</v>
      </c>
      <c r="R15" s="173">
        <v>46.5</v>
      </c>
      <c r="S15" s="202">
        <f t="shared" si="7"/>
        <v>54.166216945493794</v>
      </c>
      <c r="T15" s="202">
        <f t="shared" si="8"/>
        <v>11.5</v>
      </c>
      <c r="U15" s="214">
        <v>39.47</v>
      </c>
      <c r="V15" s="202">
        <f t="shared" si="9"/>
        <v>46.489151873767256</v>
      </c>
      <c r="W15" s="173">
        <v>37</v>
      </c>
      <c r="X15" s="202">
        <f t="shared" si="10"/>
        <v>46.414300736067297</v>
      </c>
      <c r="Y15" s="202">
        <f t="shared" si="11"/>
        <v>-2.4699999999999989</v>
      </c>
      <c r="Z15" s="173">
        <v>39.47</v>
      </c>
      <c r="AA15" s="202">
        <f t="shared" si="12"/>
        <v>51.005867560771165</v>
      </c>
      <c r="AB15" s="173">
        <v>48.53</v>
      </c>
      <c r="AC15" s="202">
        <f t="shared" si="13"/>
        <v>51.913626209977664</v>
      </c>
      <c r="AD15" s="202">
        <f t="shared" si="14"/>
        <v>9.0600000000000023</v>
      </c>
      <c r="AE15" s="203">
        <v>65.47</v>
      </c>
      <c r="AF15" s="204">
        <f t="shared" si="15"/>
        <v>49.167904903417529</v>
      </c>
      <c r="AG15" s="173">
        <v>52.8</v>
      </c>
      <c r="AH15" s="204">
        <f t="shared" si="16"/>
        <v>47.364152473641525</v>
      </c>
      <c r="AI15" s="202">
        <f t="shared" si="17"/>
        <v>-12.670000000000002</v>
      </c>
      <c r="AJ15" s="173">
        <v>47.37</v>
      </c>
      <c r="AK15" s="202">
        <f t="shared" si="18"/>
        <v>48.604651162790695</v>
      </c>
      <c r="AL15" s="173">
        <v>45</v>
      </c>
      <c r="AM15" s="202">
        <f t="shared" si="19"/>
        <v>46.853448275862064</v>
      </c>
      <c r="AN15" s="202">
        <f t="shared" si="20"/>
        <v>-2.3699999999999974</v>
      </c>
      <c r="AO15" s="173">
        <v>57.26</v>
      </c>
      <c r="AP15" s="202">
        <f t="shared" si="21"/>
        <v>50.810810810810807</v>
      </c>
      <c r="AQ15" s="173">
        <v>62.67</v>
      </c>
      <c r="AR15" s="202">
        <f t="shared" si="22"/>
        <v>51.910112359550567</v>
      </c>
      <c r="AS15" s="202">
        <f t="shared" si="23"/>
        <v>5.4100000000000037</v>
      </c>
      <c r="AT15" s="202">
        <f t="shared" si="24"/>
        <v>46.15</v>
      </c>
      <c r="AU15" s="202">
        <f t="shared" si="25"/>
        <v>49.466524246271774</v>
      </c>
      <c r="AV15" s="201">
        <f t="shared" si="26"/>
        <v>48.895000000000003</v>
      </c>
      <c r="AW15" s="205">
        <f t="shared" si="27"/>
        <v>49.481308489257344</v>
      </c>
      <c r="AX15" s="205">
        <f t="shared" si="28"/>
        <v>2.7450000000000045</v>
      </c>
      <c r="AY15" s="205">
        <f t="shared" si="29"/>
        <v>1.4784242985570017E-2</v>
      </c>
      <c r="AZ15" s="206">
        <v>4</v>
      </c>
    </row>
    <row r="16" spans="1:52" ht="18.75">
      <c r="A16" s="181">
        <v>1</v>
      </c>
      <c r="B16" s="207">
        <v>26</v>
      </c>
      <c r="C16" s="199">
        <v>10</v>
      </c>
      <c r="D16" s="207" t="s">
        <v>139</v>
      </c>
      <c r="E16" s="172">
        <v>20</v>
      </c>
      <c r="F16" s="201">
        <v>44.876666666666665</v>
      </c>
      <c r="G16" s="173">
        <f t="shared" si="0"/>
        <v>47.945764338852896</v>
      </c>
      <c r="H16" s="173">
        <v>45.3</v>
      </c>
      <c r="I16" s="173">
        <f t="shared" si="1"/>
        <v>47.857142857142854</v>
      </c>
      <c r="J16" s="173">
        <f t="shared" si="2"/>
        <v>0.42333333333333201</v>
      </c>
      <c r="K16" s="201">
        <v>36.765000000000001</v>
      </c>
      <c r="L16" s="202">
        <f t="shared" si="3"/>
        <v>47.434529582929201</v>
      </c>
      <c r="M16" s="173">
        <v>54.2</v>
      </c>
      <c r="N16" s="202">
        <f t="shared" si="4"/>
        <v>50.015396458814472</v>
      </c>
      <c r="O16" s="202">
        <f t="shared" si="5"/>
        <v>17.435000000000002</v>
      </c>
      <c r="P16" s="201">
        <v>30.716666666666665</v>
      </c>
      <c r="Q16" s="202">
        <f t="shared" si="6"/>
        <v>47.945273631840799</v>
      </c>
      <c r="R16" s="173">
        <v>31.88</v>
      </c>
      <c r="S16" s="202">
        <f t="shared" si="7"/>
        <v>46.276308688613057</v>
      </c>
      <c r="T16" s="202">
        <f t="shared" si="8"/>
        <v>1.163333333333334</v>
      </c>
      <c r="U16" s="215">
        <v>44.151666666666664</v>
      </c>
      <c r="V16" s="202">
        <f t="shared" si="9"/>
        <v>48.79766600920447</v>
      </c>
      <c r="W16" s="173">
        <v>42.5</v>
      </c>
      <c r="X16" s="202">
        <f t="shared" si="10"/>
        <v>49.305993690851736</v>
      </c>
      <c r="Y16" s="202">
        <f t="shared" si="11"/>
        <v>-1.6516666666666637</v>
      </c>
      <c r="Z16" s="201">
        <v>35.541666666666664</v>
      </c>
      <c r="AA16" s="202">
        <f t="shared" si="12"/>
        <v>47.713048337524441</v>
      </c>
      <c r="AB16" s="173">
        <v>47.13</v>
      </c>
      <c r="AC16" s="202">
        <f t="shared" si="13"/>
        <v>50.871183916604615</v>
      </c>
      <c r="AD16" s="202">
        <f t="shared" si="14"/>
        <v>11.588333333333338</v>
      </c>
      <c r="AE16" s="201">
        <v>64.441666666666663</v>
      </c>
      <c r="AF16" s="204">
        <f t="shared" si="15"/>
        <v>48.403912828132732</v>
      </c>
      <c r="AG16" s="173">
        <v>52</v>
      </c>
      <c r="AH16" s="204">
        <f t="shared" si="16"/>
        <v>46.715328467153284</v>
      </c>
      <c r="AI16" s="202">
        <f t="shared" si="17"/>
        <v>-12.441666666666663</v>
      </c>
      <c r="AJ16" s="201">
        <v>45.136666666666663</v>
      </c>
      <c r="AK16" s="202">
        <f t="shared" si="18"/>
        <v>47.077063383492934</v>
      </c>
      <c r="AL16" s="173">
        <v>46.25</v>
      </c>
      <c r="AM16" s="202">
        <f t="shared" si="19"/>
        <v>47.751436781609193</v>
      </c>
      <c r="AN16" s="202">
        <f t="shared" si="20"/>
        <v>1.1133333333333368</v>
      </c>
      <c r="AO16" s="201">
        <v>54.515000000000008</v>
      </c>
      <c r="AP16" s="202">
        <f t="shared" si="21"/>
        <v>48.908523908523911</v>
      </c>
      <c r="AQ16" s="173">
        <v>59.4</v>
      </c>
      <c r="AR16" s="202">
        <f t="shared" si="22"/>
        <v>49.460674157303373</v>
      </c>
      <c r="AS16" s="202">
        <f t="shared" si="23"/>
        <v>4.8849999999999909</v>
      </c>
      <c r="AT16" s="202">
        <f t="shared" si="24"/>
        <v>44.518124999999998</v>
      </c>
      <c r="AU16" s="202">
        <f t="shared" si="25"/>
        <v>48.028222752562677</v>
      </c>
      <c r="AV16" s="201">
        <f t="shared" si="26"/>
        <v>47.332499999999996</v>
      </c>
      <c r="AW16" s="205">
        <f t="shared" si="27"/>
        <v>48.531683127261573</v>
      </c>
      <c r="AX16" s="205">
        <f t="shared" si="28"/>
        <v>2.8143749999999983</v>
      </c>
      <c r="AY16" s="205">
        <f t="shared" si="29"/>
        <v>0.50346037469889637</v>
      </c>
      <c r="AZ16" s="206">
        <v>6</v>
      </c>
    </row>
    <row r="17" spans="1:52" ht="18.75">
      <c r="A17" s="181">
        <v>1</v>
      </c>
      <c r="B17" s="199">
        <v>24</v>
      </c>
      <c r="C17" s="199">
        <v>11</v>
      </c>
      <c r="D17" s="207" t="s">
        <v>38</v>
      </c>
      <c r="E17" s="172">
        <v>25</v>
      </c>
      <c r="F17" s="173">
        <v>50.56</v>
      </c>
      <c r="G17" s="173">
        <f t="shared" si="0"/>
        <v>52.0374370050396</v>
      </c>
      <c r="H17" s="173">
        <v>45.76</v>
      </c>
      <c r="I17" s="173">
        <f t="shared" si="1"/>
        <v>48.253012048192772</v>
      </c>
      <c r="J17" s="173">
        <f t="shared" si="2"/>
        <v>-4.8000000000000043</v>
      </c>
      <c r="K17" s="173">
        <v>38.78</v>
      </c>
      <c r="L17" s="202">
        <f t="shared" si="3"/>
        <v>49.388942774005827</v>
      </c>
      <c r="M17" s="173">
        <v>49.6</v>
      </c>
      <c r="N17" s="202">
        <f t="shared" si="4"/>
        <v>46.474210931485757</v>
      </c>
      <c r="O17" s="202">
        <f t="shared" si="5"/>
        <v>10.82</v>
      </c>
      <c r="P17" s="173">
        <v>34.44</v>
      </c>
      <c r="Q17" s="202">
        <f t="shared" si="6"/>
        <v>50.723880597014926</v>
      </c>
      <c r="R17" s="173">
        <v>31.5</v>
      </c>
      <c r="S17" s="202">
        <f t="shared" si="7"/>
        <v>46.071235833783057</v>
      </c>
      <c r="T17" s="202">
        <f t="shared" si="8"/>
        <v>-2.9399999999999977</v>
      </c>
      <c r="U17" s="214">
        <v>59.72</v>
      </c>
      <c r="V17" s="202">
        <f t="shared" si="9"/>
        <v>56.474358974358971</v>
      </c>
      <c r="W17" s="173">
        <v>44.6</v>
      </c>
      <c r="X17" s="202">
        <f t="shared" si="10"/>
        <v>50.410094637223978</v>
      </c>
      <c r="Y17" s="202">
        <f t="shared" si="11"/>
        <v>-15.119999999999997</v>
      </c>
      <c r="Z17" s="173">
        <v>36.75</v>
      </c>
      <c r="AA17" s="202">
        <f t="shared" si="12"/>
        <v>48.725901089689856</v>
      </c>
      <c r="AB17" s="173">
        <v>38.659999999999997</v>
      </c>
      <c r="AC17" s="202">
        <f t="shared" si="13"/>
        <v>44.564408041697689</v>
      </c>
      <c r="AD17" s="202">
        <f t="shared" si="14"/>
        <v>1.9099999999999966</v>
      </c>
      <c r="AE17" s="203">
        <v>76.67</v>
      </c>
      <c r="AF17" s="204">
        <f t="shared" si="15"/>
        <v>57.488855869242201</v>
      </c>
      <c r="AG17" s="173">
        <v>54.56</v>
      </c>
      <c r="AH17" s="204">
        <f t="shared" si="16"/>
        <v>48.79156528791566</v>
      </c>
      <c r="AI17" s="202">
        <f t="shared" si="17"/>
        <v>-22.11</v>
      </c>
      <c r="AJ17" s="173">
        <v>52.78</v>
      </c>
      <c r="AK17" s="202">
        <f t="shared" si="18"/>
        <v>52.305061559507529</v>
      </c>
      <c r="AL17" s="173">
        <v>47.8</v>
      </c>
      <c r="AM17" s="202">
        <f t="shared" si="19"/>
        <v>48.864942528735625</v>
      </c>
      <c r="AN17" s="202">
        <f t="shared" si="20"/>
        <v>-4.980000000000004</v>
      </c>
      <c r="AO17" s="173">
        <v>53.56</v>
      </c>
      <c r="AP17" s="202">
        <f t="shared" si="21"/>
        <v>48.246708246708245</v>
      </c>
      <c r="AQ17" s="173">
        <v>57.44</v>
      </c>
      <c r="AR17" s="202">
        <f t="shared" si="22"/>
        <v>47.992509363295881</v>
      </c>
      <c r="AS17" s="202">
        <f t="shared" si="23"/>
        <v>3.8799999999999955</v>
      </c>
      <c r="AT17" s="202">
        <f t="shared" si="24"/>
        <v>50.407500000000006</v>
      </c>
      <c r="AU17" s="202">
        <f t="shared" si="25"/>
        <v>51.923893264445887</v>
      </c>
      <c r="AV17" s="201">
        <f t="shared" si="26"/>
        <v>46.24</v>
      </c>
      <c r="AW17" s="205">
        <f t="shared" si="27"/>
        <v>47.677747334041307</v>
      </c>
      <c r="AX17" s="205">
        <f t="shared" si="28"/>
        <v>-4.167500000000004</v>
      </c>
      <c r="AY17" s="205">
        <f t="shared" si="29"/>
        <v>-4.2461459304045803</v>
      </c>
      <c r="AZ17" s="206">
        <v>3</v>
      </c>
    </row>
    <row r="18" spans="1:52" ht="18.75">
      <c r="A18" s="181">
        <v>1</v>
      </c>
      <c r="B18" s="199">
        <v>7</v>
      </c>
      <c r="C18" s="199">
        <v>12</v>
      </c>
      <c r="D18" s="207" t="s">
        <v>188</v>
      </c>
      <c r="E18" s="172">
        <v>5</v>
      </c>
      <c r="F18" s="173">
        <v>47.8</v>
      </c>
      <c r="G18" s="173">
        <f t="shared" si="0"/>
        <v>50.050395968322533</v>
      </c>
      <c r="H18" s="173">
        <v>40.799999999999997</v>
      </c>
      <c r="I18" s="173">
        <f t="shared" si="1"/>
        <v>43.984509466437174</v>
      </c>
      <c r="J18" s="173">
        <f t="shared" si="2"/>
        <v>-7</v>
      </c>
      <c r="K18" s="173">
        <v>37</v>
      </c>
      <c r="L18" s="202">
        <f t="shared" si="3"/>
        <v>47.662463627546074</v>
      </c>
      <c r="M18" s="173">
        <v>54.4</v>
      </c>
      <c r="N18" s="202">
        <f t="shared" si="4"/>
        <v>50.169361046959196</v>
      </c>
      <c r="O18" s="202">
        <f t="shared" si="5"/>
        <v>17.399999999999999</v>
      </c>
      <c r="P18" s="173">
        <v>33</v>
      </c>
      <c r="Q18" s="202">
        <f t="shared" si="6"/>
        <v>49.649253731343286</v>
      </c>
      <c r="R18" s="173">
        <v>22</v>
      </c>
      <c r="S18" s="202">
        <f t="shared" si="7"/>
        <v>40.944414463032921</v>
      </c>
      <c r="T18" s="202">
        <f t="shared" si="8"/>
        <v>-11</v>
      </c>
      <c r="U18" s="214">
        <v>42.5</v>
      </c>
      <c r="V18" s="202">
        <f t="shared" si="9"/>
        <v>47.983234714003942</v>
      </c>
      <c r="W18" s="173">
        <v>41</v>
      </c>
      <c r="X18" s="202">
        <f t="shared" si="10"/>
        <v>48.517350157728707</v>
      </c>
      <c r="Y18" s="202">
        <f t="shared" si="11"/>
        <v>-1.5</v>
      </c>
      <c r="Z18" s="173">
        <v>39.5</v>
      </c>
      <c r="AA18" s="202">
        <f t="shared" si="12"/>
        <v>51.031014249790445</v>
      </c>
      <c r="AB18" s="173">
        <v>40.6</v>
      </c>
      <c r="AC18" s="202">
        <f t="shared" si="13"/>
        <v>46.008935219657481</v>
      </c>
      <c r="AD18" s="202">
        <f t="shared" si="14"/>
        <v>1.1000000000000014</v>
      </c>
      <c r="AE18" s="203">
        <v>59.6</v>
      </c>
      <c r="AF18" s="204">
        <f t="shared" si="15"/>
        <v>44.806835066864785</v>
      </c>
      <c r="AG18" s="173">
        <v>55.2</v>
      </c>
      <c r="AH18" s="204">
        <f t="shared" si="16"/>
        <v>49.310624493106246</v>
      </c>
      <c r="AI18" s="202">
        <f t="shared" si="17"/>
        <v>-4.3999999999999986</v>
      </c>
      <c r="AJ18" s="173">
        <v>56</v>
      </c>
      <c r="AK18" s="202">
        <f t="shared" si="18"/>
        <v>54.507523939808486</v>
      </c>
      <c r="AL18" s="173">
        <v>50</v>
      </c>
      <c r="AM18" s="202">
        <f t="shared" si="19"/>
        <v>50.445402298850574</v>
      </c>
      <c r="AN18" s="202">
        <f t="shared" si="20"/>
        <v>-6</v>
      </c>
      <c r="AO18" s="173">
        <v>56.8</v>
      </c>
      <c r="AP18" s="202">
        <f t="shared" si="21"/>
        <v>50.492030492030487</v>
      </c>
      <c r="AQ18" s="173">
        <v>61.6</v>
      </c>
      <c r="AR18" s="202">
        <f t="shared" si="22"/>
        <v>51.108614232209739</v>
      </c>
      <c r="AS18" s="202">
        <f t="shared" si="23"/>
        <v>4.8000000000000043</v>
      </c>
      <c r="AT18" s="202">
        <f t="shared" si="24"/>
        <v>46.525000000000006</v>
      </c>
      <c r="AU18" s="202">
        <f t="shared" si="25"/>
        <v>49.522843973713755</v>
      </c>
      <c r="AV18" s="201">
        <f t="shared" si="26"/>
        <v>45.7</v>
      </c>
      <c r="AW18" s="205">
        <f t="shared" si="27"/>
        <v>47.561151422247754</v>
      </c>
      <c r="AX18" s="205">
        <f t="shared" si="28"/>
        <v>-0.82500000000000284</v>
      </c>
      <c r="AY18" s="205">
        <f t="shared" si="29"/>
        <v>-1.9616925514660011</v>
      </c>
      <c r="AZ18" s="206">
        <v>3</v>
      </c>
    </row>
    <row r="19" spans="1:52" ht="18.75">
      <c r="A19" s="181">
        <v>1</v>
      </c>
      <c r="B19" s="199">
        <v>65</v>
      </c>
      <c r="C19" s="199">
        <v>13</v>
      </c>
      <c r="D19" s="207" t="s">
        <v>85</v>
      </c>
      <c r="E19" s="172">
        <v>10</v>
      </c>
      <c r="F19" s="173">
        <v>46.1</v>
      </c>
      <c r="G19" s="173">
        <f t="shared" si="0"/>
        <v>48.826493880489565</v>
      </c>
      <c r="H19" s="173">
        <v>45</v>
      </c>
      <c r="I19" s="173">
        <f t="shared" si="1"/>
        <v>47.598967297762478</v>
      </c>
      <c r="J19" s="173">
        <f t="shared" si="2"/>
        <v>-1.1000000000000014</v>
      </c>
      <c r="K19" s="173">
        <v>36.86</v>
      </c>
      <c r="L19" s="202">
        <f t="shared" si="3"/>
        <v>47.526673132880703</v>
      </c>
      <c r="M19" s="173">
        <v>51.4</v>
      </c>
      <c r="N19" s="202">
        <f t="shared" si="4"/>
        <v>47.859892224788297</v>
      </c>
      <c r="O19" s="202">
        <f t="shared" si="5"/>
        <v>14.54</v>
      </c>
      <c r="P19" s="173">
        <v>31.67</v>
      </c>
      <c r="Q19" s="202">
        <f t="shared" si="6"/>
        <v>48.656716417910452</v>
      </c>
      <c r="R19" s="173">
        <v>31.75</v>
      </c>
      <c r="S19" s="202">
        <f t="shared" si="7"/>
        <v>46.206152185644896</v>
      </c>
      <c r="T19" s="202">
        <f t="shared" si="8"/>
        <v>7.9999999999998295E-2</v>
      </c>
      <c r="U19" s="214">
        <v>38.57</v>
      </c>
      <c r="V19" s="202">
        <f t="shared" si="9"/>
        <v>46.045364891518737</v>
      </c>
      <c r="W19" s="173">
        <v>45.5</v>
      </c>
      <c r="X19" s="202">
        <f t="shared" si="10"/>
        <v>50.883280757097793</v>
      </c>
      <c r="Y19" s="202">
        <f t="shared" si="11"/>
        <v>6.93</v>
      </c>
      <c r="Z19" s="173">
        <v>33.549999999999997</v>
      </c>
      <c r="AA19" s="202">
        <f t="shared" si="12"/>
        <v>46.043587594300078</v>
      </c>
      <c r="AB19" s="173">
        <v>43.9</v>
      </c>
      <c r="AC19" s="202">
        <f t="shared" si="13"/>
        <v>48.466120625465372</v>
      </c>
      <c r="AD19" s="202">
        <f t="shared" si="14"/>
        <v>10.350000000000001</v>
      </c>
      <c r="AE19" s="203">
        <v>62.86</v>
      </c>
      <c r="AF19" s="204">
        <f t="shared" si="15"/>
        <v>47.228826151560177</v>
      </c>
      <c r="AG19" s="173">
        <v>51.2</v>
      </c>
      <c r="AH19" s="204">
        <f t="shared" si="16"/>
        <v>46.066504460665051</v>
      </c>
      <c r="AI19" s="202">
        <f t="shared" si="17"/>
        <v>-11.659999999999997</v>
      </c>
      <c r="AJ19" s="173">
        <v>50.71</v>
      </c>
      <c r="AK19" s="202">
        <f t="shared" si="18"/>
        <v>50.889192886456911</v>
      </c>
      <c r="AL19" s="173">
        <v>46</v>
      </c>
      <c r="AM19" s="202">
        <f t="shared" si="19"/>
        <v>47.571839080459768</v>
      </c>
      <c r="AN19" s="202">
        <f t="shared" si="20"/>
        <v>-4.7100000000000009</v>
      </c>
      <c r="AO19" s="173">
        <v>49.9</v>
      </c>
      <c r="AP19" s="202">
        <f t="shared" si="21"/>
        <v>45.710325710325705</v>
      </c>
      <c r="AQ19" s="173">
        <v>54.4</v>
      </c>
      <c r="AR19" s="202">
        <f t="shared" si="22"/>
        <v>45.715355805243448</v>
      </c>
      <c r="AS19" s="202">
        <f t="shared" si="23"/>
        <v>4.5</v>
      </c>
      <c r="AT19" s="202">
        <f t="shared" si="24"/>
        <v>43.777499999999996</v>
      </c>
      <c r="AU19" s="202">
        <f t="shared" si="25"/>
        <v>47.615897583180292</v>
      </c>
      <c r="AV19" s="201">
        <f t="shared" si="26"/>
        <v>46.143749999999997</v>
      </c>
      <c r="AW19" s="205">
        <f t="shared" si="27"/>
        <v>47.546014054640892</v>
      </c>
      <c r="AX19" s="205">
        <f t="shared" si="28"/>
        <v>2.3662500000000009</v>
      </c>
      <c r="AY19" s="205">
        <f t="shared" si="29"/>
        <v>-6.988352853939972E-2</v>
      </c>
      <c r="AZ19" s="206">
        <v>5</v>
      </c>
    </row>
    <row r="20" spans="1:52" ht="18.75">
      <c r="A20" s="181">
        <v>1</v>
      </c>
      <c r="B20" s="199">
        <v>21</v>
      </c>
      <c r="C20" s="199">
        <v>14</v>
      </c>
      <c r="D20" s="207" t="s">
        <v>140</v>
      </c>
      <c r="E20" s="172">
        <v>25</v>
      </c>
      <c r="F20" s="201">
        <v>43.176666666666669</v>
      </c>
      <c r="G20" s="173">
        <f t="shared" si="0"/>
        <v>46.721862251019921</v>
      </c>
      <c r="H20" s="173">
        <v>46.881999999999998</v>
      </c>
      <c r="I20" s="173">
        <f t="shared" si="1"/>
        <v>49.218588640275385</v>
      </c>
      <c r="J20" s="173">
        <f t="shared" si="2"/>
        <v>3.7053333333333285</v>
      </c>
      <c r="K20" s="201">
        <v>38.033333333333331</v>
      </c>
      <c r="L20" s="202">
        <f t="shared" si="3"/>
        <v>48.66472680245716</v>
      </c>
      <c r="M20" s="173">
        <v>49.122000000000007</v>
      </c>
      <c r="N20" s="202">
        <f t="shared" si="4"/>
        <v>46.106235565819865</v>
      </c>
      <c r="O20" s="202">
        <f t="shared" si="5"/>
        <v>11.088666666666676</v>
      </c>
      <c r="P20" s="201">
        <v>30.156666666666666</v>
      </c>
      <c r="Q20" s="202">
        <f t="shared" si="6"/>
        <v>47.527363184079604</v>
      </c>
      <c r="R20" s="173">
        <v>29.701999999999998</v>
      </c>
      <c r="S20" s="202">
        <f t="shared" si="7"/>
        <v>45.100917431192656</v>
      </c>
      <c r="T20" s="202">
        <f t="shared" si="8"/>
        <v>-0.45466666666666811</v>
      </c>
      <c r="U20" s="215">
        <v>48.52</v>
      </c>
      <c r="V20" s="202">
        <f t="shared" si="9"/>
        <v>50.951676528599606</v>
      </c>
      <c r="W20" s="173">
        <v>43.597999999999992</v>
      </c>
      <c r="X20" s="202">
        <f t="shared" si="10"/>
        <v>49.883280757097786</v>
      </c>
      <c r="Y20" s="202">
        <f t="shared" si="11"/>
        <v>-4.9220000000000113</v>
      </c>
      <c r="Z20" s="201">
        <v>31.78</v>
      </c>
      <c r="AA20" s="202">
        <f t="shared" si="12"/>
        <v>44.559932942162611</v>
      </c>
      <c r="AB20" s="173">
        <v>47.02</v>
      </c>
      <c r="AC20" s="202">
        <f t="shared" si="13"/>
        <v>50.789277736411023</v>
      </c>
      <c r="AD20" s="202">
        <f t="shared" si="14"/>
        <v>15.240000000000002</v>
      </c>
      <c r="AE20" s="201">
        <v>63.81</v>
      </c>
      <c r="AF20" s="204">
        <f t="shared" si="15"/>
        <v>47.934621099554235</v>
      </c>
      <c r="AG20" s="173">
        <v>50.88</v>
      </c>
      <c r="AH20" s="204">
        <f t="shared" si="16"/>
        <v>45.806974858069751</v>
      </c>
      <c r="AI20" s="202">
        <f t="shared" si="17"/>
        <v>-12.93</v>
      </c>
      <c r="AJ20" s="201">
        <v>48.386666666666663</v>
      </c>
      <c r="AK20" s="202">
        <f t="shared" si="18"/>
        <v>49.300045599635204</v>
      </c>
      <c r="AL20" s="173">
        <v>42.2</v>
      </c>
      <c r="AM20" s="202">
        <f t="shared" si="19"/>
        <v>44.841954022988503</v>
      </c>
      <c r="AN20" s="202">
        <f t="shared" si="20"/>
        <v>-6.1866666666666603</v>
      </c>
      <c r="AO20" s="201">
        <v>49.013333333333328</v>
      </c>
      <c r="AP20" s="202">
        <f t="shared" si="21"/>
        <v>45.095865095865094</v>
      </c>
      <c r="AQ20" s="173">
        <v>53.758000000000003</v>
      </c>
      <c r="AR20" s="202">
        <f t="shared" si="22"/>
        <v>45.234456928838952</v>
      </c>
      <c r="AS20" s="202">
        <f t="shared" si="23"/>
        <v>4.7446666666666744</v>
      </c>
      <c r="AT20" s="202">
        <f t="shared" si="24"/>
        <v>44.109583333333333</v>
      </c>
      <c r="AU20" s="202">
        <f t="shared" si="25"/>
        <v>47.594511687921681</v>
      </c>
      <c r="AV20" s="201">
        <f t="shared" si="26"/>
        <v>45.395249999999997</v>
      </c>
      <c r="AW20" s="205">
        <f t="shared" si="27"/>
        <v>47.122710742586733</v>
      </c>
      <c r="AX20" s="205">
        <f t="shared" si="28"/>
        <v>1.2856666666666641</v>
      </c>
      <c r="AY20" s="205">
        <f t="shared" si="29"/>
        <v>-0.4718009453349481</v>
      </c>
      <c r="AZ20" s="206">
        <v>4</v>
      </c>
    </row>
    <row r="21" spans="1:52" ht="18.75">
      <c r="A21" s="181">
        <v>1</v>
      </c>
      <c r="B21" s="199">
        <v>49</v>
      </c>
      <c r="C21" s="199">
        <v>15</v>
      </c>
      <c r="D21" s="207" t="s">
        <v>69</v>
      </c>
      <c r="E21" s="172">
        <v>16</v>
      </c>
      <c r="F21" s="173">
        <v>43.43</v>
      </c>
      <c r="G21" s="173">
        <f t="shared" si="0"/>
        <v>46.904247660187188</v>
      </c>
      <c r="H21" s="173">
        <v>42.13</v>
      </c>
      <c r="I21" s="173">
        <f t="shared" si="1"/>
        <v>45.129087779690195</v>
      </c>
      <c r="J21" s="173">
        <f t="shared" si="2"/>
        <v>-1.2999999999999972</v>
      </c>
      <c r="K21" s="173">
        <v>39.14</v>
      </c>
      <c r="L21" s="202">
        <f t="shared" si="3"/>
        <v>49.738118331716784</v>
      </c>
      <c r="M21" s="173">
        <v>45.25</v>
      </c>
      <c r="N21" s="202">
        <f t="shared" si="4"/>
        <v>43.12548113933795</v>
      </c>
      <c r="O21" s="202">
        <f t="shared" si="5"/>
        <v>6.1099999999999994</v>
      </c>
      <c r="P21" s="173">
        <v>26.79</v>
      </c>
      <c r="Q21" s="202">
        <f t="shared" si="6"/>
        <v>45.014925373134332</v>
      </c>
      <c r="R21" s="173">
        <v>27.81</v>
      </c>
      <c r="S21" s="202">
        <f t="shared" si="7"/>
        <v>44.079870480302212</v>
      </c>
      <c r="T21" s="202">
        <f t="shared" si="8"/>
        <v>1.0199999999999996</v>
      </c>
      <c r="U21" s="214">
        <v>33.57</v>
      </c>
      <c r="V21" s="202">
        <f t="shared" si="9"/>
        <v>43.57988165680473</v>
      </c>
      <c r="W21" s="173">
        <v>32.19</v>
      </c>
      <c r="X21" s="202">
        <f t="shared" si="10"/>
        <v>43.885383806519449</v>
      </c>
      <c r="Y21" s="202">
        <f t="shared" si="11"/>
        <v>-1.3800000000000026</v>
      </c>
      <c r="Z21" s="173">
        <v>30.89</v>
      </c>
      <c r="AA21" s="202">
        <f t="shared" si="12"/>
        <v>43.813914501257329</v>
      </c>
      <c r="AB21" s="173">
        <v>36.409999999999997</v>
      </c>
      <c r="AC21" s="202">
        <f t="shared" si="13"/>
        <v>42.889054355919576</v>
      </c>
      <c r="AD21" s="202">
        <f t="shared" si="14"/>
        <v>5.519999999999996</v>
      </c>
      <c r="AE21" s="203">
        <v>62.29</v>
      </c>
      <c r="AF21" s="204">
        <f t="shared" si="15"/>
        <v>46.805349182763742</v>
      </c>
      <c r="AG21" s="173">
        <v>48</v>
      </c>
      <c r="AH21" s="204">
        <f t="shared" si="16"/>
        <v>43.471208434712089</v>
      </c>
      <c r="AI21" s="202">
        <f t="shared" si="17"/>
        <v>-14.29</v>
      </c>
      <c r="AJ21" s="173">
        <v>42.14</v>
      </c>
      <c r="AK21" s="202">
        <f t="shared" si="18"/>
        <v>45.027359781121753</v>
      </c>
      <c r="AL21" s="173">
        <v>40.31</v>
      </c>
      <c r="AM21" s="202">
        <f t="shared" si="19"/>
        <v>43.484195402298852</v>
      </c>
      <c r="AN21" s="202">
        <f t="shared" si="20"/>
        <v>-1.8299999999999983</v>
      </c>
      <c r="AO21" s="173">
        <v>57.14</v>
      </c>
      <c r="AP21" s="202">
        <f t="shared" si="21"/>
        <v>50.727650727650726</v>
      </c>
      <c r="AQ21" s="173">
        <v>56</v>
      </c>
      <c r="AR21" s="202">
        <f t="shared" si="22"/>
        <v>46.913857677902627</v>
      </c>
      <c r="AS21" s="202">
        <f t="shared" si="23"/>
        <v>-1.1400000000000006</v>
      </c>
      <c r="AT21" s="202">
        <f t="shared" si="24"/>
        <v>41.923749999999998</v>
      </c>
      <c r="AU21" s="202">
        <f t="shared" si="25"/>
        <v>46.451430901829568</v>
      </c>
      <c r="AV21" s="201">
        <f t="shared" si="26"/>
        <v>41.012500000000003</v>
      </c>
      <c r="AW21" s="205">
        <f t="shared" si="27"/>
        <v>44.122267384585371</v>
      </c>
      <c r="AX21" s="205">
        <f t="shared" si="28"/>
        <v>-0.91124999999999545</v>
      </c>
      <c r="AY21" s="205">
        <f t="shared" si="29"/>
        <v>-2.3291635172441971</v>
      </c>
      <c r="AZ21" s="206">
        <v>3</v>
      </c>
    </row>
    <row r="22" spans="1:52" ht="18.75">
      <c r="A22" s="181"/>
      <c r="B22" s="199"/>
      <c r="C22" s="199"/>
      <c r="D22" s="265" t="s">
        <v>185</v>
      </c>
      <c r="E22" s="172"/>
      <c r="F22" s="173"/>
      <c r="G22" s="173"/>
      <c r="H22" s="173"/>
      <c r="I22" s="173"/>
      <c r="J22" s="173"/>
      <c r="K22" s="173"/>
      <c r="L22" s="202"/>
      <c r="M22" s="173"/>
      <c r="N22" s="202"/>
      <c r="O22" s="202"/>
      <c r="P22" s="173"/>
      <c r="Q22" s="202"/>
      <c r="R22" s="173"/>
      <c r="S22" s="202"/>
      <c r="T22" s="202"/>
      <c r="U22" s="214"/>
      <c r="V22" s="202"/>
      <c r="W22" s="173"/>
      <c r="X22" s="202"/>
      <c r="Y22" s="202"/>
      <c r="Z22" s="173"/>
      <c r="AA22" s="202"/>
      <c r="AB22" s="173"/>
      <c r="AC22" s="202"/>
      <c r="AD22" s="202"/>
      <c r="AE22" s="203"/>
      <c r="AF22" s="204"/>
      <c r="AG22" s="173"/>
      <c r="AH22" s="204"/>
      <c r="AI22" s="202"/>
      <c r="AJ22" s="173"/>
      <c r="AK22" s="202"/>
      <c r="AL22" s="173"/>
      <c r="AM22" s="202"/>
      <c r="AN22" s="202"/>
      <c r="AO22" s="173"/>
      <c r="AP22" s="202"/>
      <c r="AQ22" s="173"/>
      <c r="AR22" s="202"/>
      <c r="AS22" s="202"/>
      <c r="AT22" s="202"/>
      <c r="AU22" s="202"/>
      <c r="AV22" s="201"/>
      <c r="AW22" s="205"/>
      <c r="AX22" s="205"/>
      <c r="AY22" s="205"/>
      <c r="AZ22" s="206"/>
    </row>
    <row r="23" spans="1:52" ht="18.75">
      <c r="A23" s="181">
        <v>2</v>
      </c>
      <c r="B23" s="199">
        <v>97</v>
      </c>
      <c r="C23" s="199">
        <v>1</v>
      </c>
      <c r="D23" s="207" t="s">
        <v>117</v>
      </c>
      <c r="E23" s="172">
        <v>27</v>
      </c>
      <c r="F23" s="173">
        <v>54.05</v>
      </c>
      <c r="G23" s="173">
        <f t="shared" ref="G23:G36" si="30">10*((F23-47.73)/13.89)+50</f>
        <v>54.550035997120233</v>
      </c>
      <c r="H23" s="173">
        <v>50.74</v>
      </c>
      <c r="I23" s="173">
        <f t="shared" ref="I23:I36" si="31">10*((H23-47.79)/11.62)+50</f>
        <v>52.538726333907057</v>
      </c>
      <c r="J23" s="173">
        <f t="shared" ref="J23:J36" si="32">H23-F23</f>
        <v>-3.3099999999999952</v>
      </c>
      <c r="K23" s="173">
        <v>45.15</v>
      </c>
      <c r="L23" s="202">
        <f t="shared" ref="L23:L36" si="33">10*((K23-39.41)/10.31)+50</f>
        <v>55.56741028128031</v>
      </c>
      <c r="M23" s="173">
        <v>59.46</v>
      </c>
      <c r="N23" s="202">
        <f t="shared" ref="N23:N36" si="34">10*((M23-54.18)/12.99)+50</f>
        <v>54.064665127020788</v>
      </c>
      <c r="O23" s="202">
        <f t="shared" ref="O23:O36" si="35">M23-K23</f>
        <v>14.310000000000002</v>
      </c>
      <c r="P23" s="173">
        <v>42.24</v>
      </c>
      <c r="Q23" s="202">
        <f t="shared" ref="Q23:Q36" si="36">10*((P23-33.47)/13.4)+50</f>
        <v>56.544776119402989</v>
      </c>
      <c r="R23" s="173">
        <v>49.19</v>
      </c>
      <c r="S23" s="202">
        <f t="shared" ref="S23:S36" si="37">10*((R23-38.78)/18.53)+50</f>
        <v>55.617916891527251</v>
      </c>
      <c r="T23" s="202">
        <f t="shared" ref="T23:T36" si="38">R23-P23</f>
        <v>6.9499999999999957</v>
      </c>
      <c r="U23" s="214">
        <v>65.81</v>
      </c>
      <c r="V23" s="202">
        <f t="shared" ref="V23:V36" si="39">10*((U23-46.59)/20.28)+50</f>
        <v>59.477317554240628</v>
      </c>
      <c r="W23" s="173">
        <v>56.56</v>
      </c>
      <c r="X23" s="202">
        <f t="shared" ref="X23:X36" si="40">10*((W23-43.82)/19.02)+50</f>
        <v>56.698212407991591</v>
      </c>
      <c r="Y23" s="202">
        <f t="shared" ref="Y23:Y36" si="41">W23-U23</f>
        <v>-9.25</v>
      </c>
      <c r="Z23" s="173">
        <v>42.01</v>
      </c>
      <c r="AA23" s="202">
        <f t="shared" ref="AA23:AA36" si="42">10*((Z23-38.27)/11.93)+50</f>
        <v>53.134953897736793</v>
      </c>
      <c r="AB23" s="173">
        <v>50.81</v>
      </c>
      <c r="AC23" s="202">
        <f t="shared" ref="AC23:AC36" si="43">10*((AB23-45.96)/13.43)+50</f>
        <v>53.611317944899483</v>
      </c>
      <c r="AD23" s="202">
        <f t="shared" ref="AD23:AD36" si="44">AB23-Z23</f>
        <v>8.8000000000000043</v>
      </c>
      <c r="AE23" s="203">
        <v>71.89</v>
      </c>
      <c r="AF23" s="204">
        <f t="shared" ref="AF23:AF36" si="45">10*((AE23-66.59)/13.46)+50</f>
        <v>53.937592867756315</v>
      </c>
      <c r="AG23" s="173">
        <v>61.45</v>
      </c>
      <c r="AH23" s="204">
        <f t="shared" ref="AH23:AH36" si="46">10*((AG23-56.05)/12.33)+50</f>
        <v>54.379562043795623</v>
      </c>
      <c r="AI23" s="202">
        <f t="shared" ref="AI23:AI36" si="47">AG23-AE23</f>
        <v>-10.439999999999998</v>
      </c>
      <c r="AJ23" s="173">
        <v>53.09</v>
      </c>
      <c r="AK23" s="202">
        <f t="shared" ref="AK23:AK36" si="48">10*((AJ23-49.41)/14.62)+50</f>
        <v>52.517099863201096</v>
      </c>
      <c r="AL23" s="173">
        <v>54.04</v>
      </c>
      <c r="AM23" s="202">
        <f t="shared" ref="AM23:AM36" si="49">10*((AL23-49.38)/13.92)+50</f>
        <v>53.347701149425284</v>
      </c>
      <c r="AN23" s="202">
        <f t="shared" ref="AN23:AN36" si="50">AL23-AJ23</f>
        <v>0.94999999999999574</v>
      </c>
      <c r="AO23" s="173">
        <v>61.36</v>
      </c>
      <c r="AP23" s="202">
        <f t="shared" ref="AP23:AP36" si="51">10*((AO23-56.09)/14.43)+50</f>
        <v>53.652113652113648</v>
      </c>
      <c r="AQ23" s="173">
        <v>63.5</v>
      </c>
      <c r="AR23" s="202">
        <f t="shared" ref="AR23:AR36" si="52">10*((AQ23-60.12)/13.35)+50</f>
        <v>52.531835205992515</v>
      </c>
      <c r="AS23" s="202">
        <f t="shared" ref="AS23:AS36" si="53">AQ23-AO23</f>
        <v>2.1400000000000006</v>
      </c>
      <c r="AT23" s="202">
        <f t="shared" ref="AT23:AT36" si="54">(F23+K23+P23+U23+Z23+AE23+AJ23+AO23)/8</f>
        <v>54.45</v>
      </c>
      <c r="AU23" s="202">
        <f t="shared" ref="AU23:AU36" si="55">(G23+L23+Q23+V23+AA23+AF23+AK23+AP23)/8</f>
        <v>54.92266252910651</v>
      </c>
      <c r="AV23" s="201">
        <f t="shared" ref="AV23:AV36" si="56">(H23+M23+R23+W23+AB23+AG23+AL23+AQ23)/8</f>
        <v>55.71875</v>
      </c>
      <c r="AW23" s="205">
        <f t="shared" ref="AW23:AW36" si="57">(I23+N23+S23+X23+AC23+AH23+AM23+AR23)/8</f>
        <v>54.098742138069952</v>
      </c>
      <c r="AX23" s="205">
        <f t="shared" ref="AX23:AX36" si="58">AV23-AT23</f>
        <v>1.2687499999999972</v>
      </c>
      <c r="AY23" s="205">
        <f t="shared" ref="AY23:AY36" si="59">AW23-AU23</f>
        <v>-0.8239203910365589</v>
      </c>
      <c r="AZ23" s="206">
        <v>5</v>
      </c>
    </row>
    <row r="24" spans="1:52" ht="18.75">
      <c r="A24" s="181">
        <v>2</v>
      </c>
      <c r="B24" s="207">
        <v>66</v>
      </c>
      <c r="C24" s="207">
        <v>2</v>
      </c>
      <c r="D24" s="207" t="s">
        <v>86</v>
      </c>
      <c r="E24" s="172">
        <v>12</v>
      </c>
      <c r="F24" s="173">
        <v>58.5</v>
      </c>
      <c r="G24" s="173">
        <f t="shared" si="30"/>
        <v>57.753779697624196</v>
      </c>
      <c r="H24" s="173">
        <v>51.666666666666664</v>
      </c>
      <c r="I24" s="173">
        <f t="shared" si="31"/>
        <v>53.336201950659778</v>
      </c>
      <c r="J24" s="173">
        <f t="shared" si="32"/>
        <v>-6.8333333333333357</v>
      </c>
      <c r="K24" s="173">
        <v>46.5</v>
      </c>
      <c r="L24" s="202">
        <f t="shared" si="33"/>
        <v>56.876818622696412</v>
      </c>
      <c r="M24" s="173">
        <v>52.169166666666662</v>
      </c>
      <c r="N24" s="202">
        <f t="shared" si="34"/>
        <v>48.452014370028223</v>
      </c>
      <c r="O24" s="202">
        <f t="shared" si="35"/>
        <v>5.669166666666662</v>
      </c>
      <c r="P24" s="173">
        <v>54.38</v>
      </c>
      <c r="Q24" s="202">
        <f t="shared" si="36"/>
        <v>65.604477611940297</v>
      </c>
      <c r="R24" s="173">
        <v>54.164999999999999</v>
      </c>
      <c r="S24" s="202">
        <f t="shared" si="37"/>
        <v>58.302752293577981</v>
      </c>
      <c r="T24" s="202">
        <f t="shared" si="38"/>
        <v>-0.21500000000000341</v>
      </c>
      <c r="U24" s="214">
        <v>50</v>
      </c>
      <c r="V24" s="202">
        <f t="shared" si="39"/>
        <v>51.681459566074949</v>
      </c>
      <c r="W24" s="173">
        <v>28.747500000000002</v>
      </c>
      <c r="X24" s="202">
        <f t="shared" si="40"/>
        <v>42.075446898002106</v>
      </c>
      <c r="Y24" s="202">
        <f t="shared" si="41"/>
        <v>-21.252499999999998</v>
      </c>
      <c r="Z24" s="173">
        <v>56.38</v>
      </c>
      <c r="AA24" s="202">
        <f t="shared" si="42"/>
        <v>65.180217937971506</v>
      </c>
      <c r="AB24" s="173">
        <v>51.372500000000002</v>
      </c>
      <c r="AC24" s="202">
        <f t="shared" si="43"/>
        <v>54.030156366344009</v>
      </c>
      <c r="AD24" s="202">
        <f t="shared" si="44"/>
        <v>-5.0075000000000003</v>
      </c>
      <c r="AE24" s="203">
        <v>74</v>
      </c>
      <c r="AF24" s="204">
        <f t="shared" si="45"/>
        <v>55.505200594353639</v>
      </c>
      <c r="AG24" s="173">
        <v>61.667499999999997</v>
      </c>
      <c r="AH24" s="204">
        <f t="shared" si="46"/>
        <v>54.555961070559611</v>
      </c>
      <c r="AI24" s="202">
        <f t="shared" si="47"/>
        <v>-12.332500000000003</v>
      </c>
      <c r="AJ24" s="173">
        <v>61.25</v>
      </c>
      <c r="AK24" s="202">
        <f t="shared" si="48"/>
        <v>58.098495212038308</v>
      </c>
      <c r="AL24" s="173">
        <v>49.581666666666671</v>
      </c>
      <c r="AM24" s="202">
        <f t="shared" si="49"/>
        <v>50.144875478927204</v>
      </c>
      <c r="AN24" s="202">
        <f t="shared" si="50"/>
        <v>-11.668333333333329</v>
      </c>
      <c r="AO24" s="173">
        <v>68</v>
      </c>
      <c r="AP24" s="202">
        <f t="shared" si="51"/>
        <v>58.25363825363825</v>
      </c>
      <c r="AQ24" s="173">
        <v>63.000833333333333</v>
      </c>
      <c r="AR24" s="202">
        <f t="shared" si="52"/>
        <v>52.157927590511861</v>
      </c>
      <c r="AS24" s="202">
        <f t="shared" si="53"/>
        <v>-4.9991666666666674</v>
      </c>
      <c r="AT24" s="202">
        <f t="shared" si="54"/>
        <v>58.626249999999999</v>
      </c>
      <c r="AU24" s="202">
        <f t="shared" si="55"/>
        <v>58.619260937042199</v>
      </c>
      <c r="AV24" s="201">
        <f t="shared" si="56"/>
        <v>51.546354166666667</v>
      </c>
      <c r="AW24" s="205">
        <f t="shared" si="57"/>
        <v>51.63191700232634</v>
      </c>
      <c r="AX24" s="205">
        <f t="shared" si="58"/>
        <v>-7.0798958333333317</v>
      </c>
      <c r="AY24" s="205">
        <f t="shared" si="59"/>
        <v>-6.9873439347158595</v>
      </c>
      <c r="AZ24" s="206">
        <v>1</v>
      </c>
    </row>
    <row r="25" spans="1:52" ht="18.75">
      <c r="A25" s="181">
        <v>2</v>
      </c>
      <c r="B25" s="199">
        <v>99</v>
      </c>
      <c r="C25" s="199">
        <v>3</v>
      </c>
      <c r="D25" s="207" t="s">
        <v>119</v>
      </c>
      <c r="E25" s="172">
        <v>16</v>
      </c>
      <c r="F25" s="173">
        <v>45.04</v>
      </c>
      <c r="G25" s="173">
        <f t="shared" si="30"/>
        <v>48.063354931605474</v>
      </c>
      <c r="H25" s="173">
        <v>45.75</v>
      </c>
      <c r="I25" s="173">
        <f t="shared" si="31"/>
        <v>48.244406196213426</v>
      </c>
      <c r="J25" s="173">
        <f t="shared" si="32"/>
        <v>0.71000000000000085</v>
      </c>
      <c r="K25" s="173">
        <v>39.630000000000003</v>
      </c>
      <c r="L25" s="202">
        <f t="shared" si="33"/>
        <v>50.213385063045592</v>
      </c>
      <c r="M25" s="173">
        <v>58.25</v>
      </c>
      <c r="N25" s="202">
        <f t="shared" si="34"/>
        <v>53.133179368745189</v>
      </c>
      <c r="O25" s="202">
        <f t="shared" si="35"/>
        <v>18.619999999999997</v>
      </c>
      <c r="P25" s="173">
        <v>29.26</v>
      </c>
      <c r="Q25" s="202">
        <f t="shared" si="36"/>
        <v>46.85820895522388</v>
      </c>
      <c r="R25" s="173">
        <v>36.880000000000003</v>
      </c>
      <c r="S25" s="202">
        <f t="shared" si="37"/>
        <v>48.974635725849971</v>
      </c>
      <c r="T25" s="202">
        <f t="shared" si="38"/>
        <v>7.620000000000001</v>
      </c>
      <c r="U25" s="214">
        <v>45</v>
      </c>
      <c r="V25" s="202">
        <f t="shared" si="39"/>
        <v>49.215976331360942</v>
      </c>
      <c r="W25" s="173">
        <v>44.06</v>
      </c>
      <c r="X25" s="202">
        <f t="shared" si="40"/>
        <v>50.126182965299684</v>
      </c>
      <c r="Y25" s="202">
        <f t="shared" si="41"/>
        <v>-0.93999999999999773</v>
      </c>
      <c r="Z25" s="173">
        <v>41.17</v>
      </c>
      <c r="AA25" s="202">
        <f t="shared" si="42"/>
        <v>52.430846605196983</v>
      </c>
      <c r="AB25" s="173">
        <v>48.22</v>
      </c>
      <c r="AC25" s="202">
        <f t="shared" si="43"/>
        <v>51.682799702159343</v>
      </c>
      <c r="AD25" s="202">
        <f t="shared" si="44"/>
        <v>7.0499999999999972</v>
      </c>
      <c r="AE25" s="203">
        <v>66.67</v>
      </c>
      <c r="AF25" s="204">
        <f t="shared" si="45"/>
        <v>50.059435364041605</v>
      </c>
      <c r="AG25" s="173">
        <v>53.25</v>
      </c>
      <c r="AH25" s="204">
        <f t="shared" si="46"/>
        <v>47.729115977291158</v>
      </c>
      <c r="AI25" s="202">
        <f t="shared" si="47"/>
        <v>-13.420000000000002</v>
      </c>
      <c r="AJ25" s="173">
        <v>50.19</v>
      </c>
      <c r="AK25" s="202">
        <f t="shared" si="48"/>
        <v>50.533515731874147</v>
      </c>
      <c r="AL25" s="173">
        <v>49.06</v>
      </c>
      <c r="AM25" s="202">
        <f t="shared" si="49"/>
        <v>49.770114942528735</v>
      </c>
      <c r="AN25" s="202">
        <f t="shared" si="50"/>
        <v>-1.1299999999999955</v>
      </c>
      <c r="AO25" s="173">
        <v>60.89</v>
      </c>
      <c r="AP25" s="202">
        <f t="shared" si="51"/>
        <v>53.326403326403323</v>
      </c>
      <c r="AQ25" s="173">
        <v>65.25</v>
      </c>
      <c r="AR25" s="202">
        <f t="shared" si="52"/>
        <v>53.842696629213485</v>
      </c>
      <c r="AS25" s="202">
        <f t="shared" si="53"/>
        <v>4.3599999999999994</v>
      </c>
      <c r="AT25" s="202">
        <f t="shared" si="54"/>
        <v>47.231250000000003</v>
      </c>
      <c r="AU25" s="202">
        <f t="shared" si="55"/>
        <v>50.087640788593987</v>
      </c>
      <c r="AV25" s="201">
        <f t="shared" si="56"/>
        <v>50.089999999999996</v>
      </c>
      <c r="AW25" s="205">
        <f t="shared" si="57"/>
        <v>50.43789143841262</v>
      </c>
      <c r="AX25" s="205">
        <f t="shared" si="58"/>
        <v>2.8587499999999935</v>
      </c>
      <c r="AY25" s="205">
        <f t="shared" si="59"/>
        <v>0.35025064981863352</v>
      </c>
      <c r="AZ25" s="206">
        <v>5</v>
      </c>
    </row>
    <row r="26" spans="1:52" ht="18.75">
      <c r="A26" s="181">
        <v>2</v>
      </c>
      <c r="B26" s="199">
        <v>62</v>
      </c>
      <c r="C26" s="207">
        <v>4</v>
      </c>
      <c r="D26" s="207" t="s">
        <v>82</v>
      </c>
      <c r="E26" s="172">
        <v>14</v>
      </c>
      <c r="F26" s="173">
        <v>42.57</v>
      </c>
      <c r="G26" s="173">
        <f t="shared" si="30"/>
        <v>46.285097192224626</v>
      </c>
      <c r="H26" s="173">
        <v>53.29</v>
      </c>
      <c r="I26" s="173">
        <f t="shared" si="31"/>
        <v>54.733218588640277</v>
      </c>
      <c r="J26" s="173">
        <f t="shared" si="32"/>
        <v>10.719999999999999</v>
      </c>
      <c r="K26" s="173">
        <v>35.43</v>
      </c>
      <c r="L26" s="202">
        <f t="shared" si="33"/>
        <v>46.139670223084387</v>
      </c>
      <c r="M26" s="173">
        <v>55.71</v>
      </c>
      <c r="N26" s="202">
        <f t="shared" si="34"/>
        <v>51.177829099307161</v>
      </c>
      <c r="O26" s="202">
        <f t="shared" si="35"/>
        <v>20.28</v>
      </c>
      <c r="P26" s="173">
        <v>26.79</v>
      </c>
      <c r="Q26" s="202">
        <f t="shared" si="36"/>
        <v>45.014925373134332</v>
      </c>
      <c r="R26" s="173">
        <v>38.75</v>
      </c>
      <c r="S26" s="202">
        <f t="shared" si="37"/>
        <v>49.983810037776578</v>
      </c>
      <c r="T26" s="202">
        <f t="shared" si="38"/>
        <v>11.96</v>
      </c>
      <c r="U26" s="214">
        <v>31.07</v>
      </c>
      <c r="V26" s="202">
        <f t="shared" si="39"/>
        <v>42.34714003944773</v>
      </c>
      <c r="W26" s="173">
        <v>31.43</v>
      </c>
      <c r="X26" s="202">
        <f t="shared" si="40"/>
        <v>43.485804416403788</v>
      </c>
      <c r="Y26" s="202">
        <f t="shared" si="41"/>
        <v>0.35999999999999943</v>
      </c>
      <c r="Z26" s="173">
        <v>32.29</v>
      </c>
      <c r="AA26" s="202">
        <f t="shared" si="42"/>
        <v>44.987426655490353</v>
      </c>
      <c r="AB26" s="173">
        <v>44.71</v>
      </c>
      <c r="AC26" s="202">
        <f t="shared" si="43"/>
        <v>49.069247952345492</v>
      </c>
      <c r="AD26" s="202">
        <f t="shared" si="44"/>
        <v>12.420000000000002</v>
      </c>
      <c r="AE26" s="203">
        <v>66.86</v>
      </c>
      <c r="AF26" s="204">
        <f t="shared" si="45"/>
        <v>50.200594353640412</v>
      </c>
      <c r="AG26" s="173">
        <v>57.71</v>
      </c>
      <c r="AH26" s="204">
        <f t="shared" si="46"/>
        <v>51.346309813463101</v>
      </c>
      <c r="AI26" s="202">
        <f t="shared" si="47"/>
        <v>-9.1499999999999986</v>
      </c>
      <c r="AJ26" s="173">
        <v>46.07</v>
      </c>
      <c r="AK26" s="202">
        <f t="shared" si="48"/>
        <v>47.715458276333791</v>
      </c>
      <c r="AL26" s="173">
        <v>51.07</v>
      </c>
      <c r="AM26" s="202">
        <f t="shared" si="49"/>
        <v>51.214080459770116</v>
      </c>
      <c r="AN26" s="202">
        <f t="shared" si="50"/>
        <v>5</v>
      </c>
      <c r="AO26" s="173">
        <v>51.43</v>
      </c>
      <c r="AP26" s="202">
        <f t="shared" si="51"/>
        <v>46.770616770616769</v>
      </c>
      <c r="AQ26" s="173">
        <v>61.71</v>
      </c>
      <c r="AR26" s="202">
        <f t="shared" si="52"/>
        <v>51.19101123595506</v>
      </c>
      <c r="AS26" s="202">
        <f t="shared" si="53"/>
        <v>10.280000000000001</v>
      </c>
      <c r="AT26" s="202">
        <f t="shared" si="54"/>
        <v>41.563749999999999</v>
      </c>
      <c r="AU26" s="202">
        <f t="shared" si="55"/>
        <v>46.182616110496554</v>
      </c>
      <c r="AV26" s="201">
        <f t="shared" si="56"/>
        <v>49.297499999999999</v>
      </c>
      <c r="AW26" s="205">
        <f t="shared" si="57"/>
        <v>50.275163950457696</v>
      </c>
      <c r="AX26" s="205">
        <f t="shared" si="58"/>
        <v>7.7337500000000006</v>
      </c>
      <c r="AY26" s="205">
        <f t="shared" si="59"/>
        <v>4.0925478399611421</v>
      </c>
      <c r="AZ26" s="206">
        <v>7</v>
      </c>
    </row>
    <row r="27" spans="1:52" ht="18.75">
      <c r="A27" s="181">
        <v>2</v>
      </c>
      <c r="B27" s="199">
        <v>20</v>
      </c>
      <c r="C27" s="199">
        <v>5</v>
      </c>
      <c r="D27" s="207" t="s">
        <v>34</v>
      </c>
      <c r="E27" s="172">
        <v>1</v>
      </c>
      <c r="F27" s="173">
        <v>49.8</v>
      </c>
      <c r="G27" s="173">
        <f t="shared" si="30"/>
        <v>51.490280777537798</v>
      </c>
      <c r="H27" s="173">
        <v>48</v>
      </c>
      <c r="I27" s="173">
        <f t="shared" si="31"/>
        <v>50.180722891566269</v>
      </c>
      <c r="J27" s="173">
        <f t="shared" si="32"/>
        <v>-1.7999999999999972</v>
      </c>
      <c r="K27" s="173">
        <v>37.6</v>
      </c>
      <c r="L27" s="202">
        <f t="shared" si="33"/>
        <v>48.244422890397679</v>
      </c>
      <c r="M27" s="173">
        <v>52</v>
      </c>
      <c r="N27" s="202">
        <f t="shared" si="34"/>
        <v>48.321785989222477</v>
      </c>
      <c r="O27" s="202">
        <f t="shared" si="35"/>
        <v>14.399999999999999</v>
      </c>
      <c r="P27" s="173">
        <v>36.75</v>
      </c>
      <c r="Q27" s="202">
        <f t="shared" si="36"/>
        <v>52.447761194029852</v>
      </c>
      <c r="R27" s="173">
        <v>40</v>
      </c>
      <c r="S27" s="202">
        <f t="shared" si="37"/>
        <v>50.658391797085805</v>
      </c>
      <c r="T27" s="202">
        <f t="shared" si="38"/>
        <v>3.25</v>
      </c>
      <c r="U27" s="214">
        <v>45.5</v>
      </c>
      <c r="V27" s="202">
        <f t="shared" si="39"/>
        <v>49.462524654832343</v>
      </c>
      <c r="W27" s="173">
        <v>40</v>
      </c>
      <c r="X27" s="202">
        <f t="shared" si="40"/>
        <v>47.991587802313354</v>
      </c>
      <c r="Y27" s="202">
        <f t="shared" si="41"/>
        <v>-5.5</v>
      </c>
      <c r="Z27" s="173">
        <v>40.25</v>
      </c>
      <c r="AA27" s="202">
        <f t="shared" si="42"/>
        <v>51.659681475272421</v>
      </c>
      <c r="AB27" s="173">
        <v>45</v>
      </c>
      <c r="AC27" s="202">
        <f t="shared" si="43"/>
        <v>49.285182427401338</v>
      </c>
      <c r="AD27" s="202">
        <f t="shared" si="44"/>
        <v>4.75</v>
      </c>
      <c r="AE27" s="203">
        <v>78</v>
      </c>
      <c r="AF27" s="204">
        <f t="shared" si="45"/>
        <v>58.476968796433873</v>
      </c>
      <c r="AG27" s="173">
        <v>44</v>
      </c>
      <c r="AH27" s="204">
        <f t="shared" si="46"/>
        <v>40.227088402270887</v>
      </c>
      <c r="AI27" s="202">
        <f t="shared" si="47"/>
        <v>-34</v>
      </c>
      <c r="AJ27" s="173">
        <v>55.5</v>
      </c>
      <c r="AK27" s="202">
        <f t="shared" si="48"/>
        <v>54.165526675786595</v>
      </c>
      <c r="AL27" s="173">
        <v>55</v>
      </c>
      <c r="AM27" s="202">
        <f t="shared" si="49"/>
        <v>54.037356321839077</v>
      </c>
      <c r="AN27" s="202">
        <f t="shared" si="50"/>
        <v>-0.5</v>
      </c>
      <c r="AO27" s="173">
        <v>61.6</v>
      </c>
      <c r="AP27" s="202">
        <f t="shared" si="51"/>
        <v>53.818433818433817</v>
      </c>
      <c r="AQ27" s="173">
        <v>64</v>
      </c>
      <c r="AR27" s="202">
        <f t="shared" si="52"/>
        <v>52.906367041198507</v>
      </c>
      <c r="AS27" s="202">
        <f t="shared" si="53"/>
        <v>2.3999999999999986</v>
      </c>
      <c r="AT27" s="202">
        <f t="shared" si="54"/>
        <v>50.625</v>
      </c>
      <c r="AU27" s="202">
        <f t="shared" si="55"/>
        <v>52.470700035340556</v>
      </c>
      <c r="AV27" s="201">
        <f t="shared" si="56"/>
        <v>48.5</v>
      </c>
      <c r="AW27" s="205">
        <f t="shared" si="57"/>
        <v>49.201060334112213</v>
      </c>
      <c r="AX27" s="205">
        <f t="shared" si="58"/>
        <v>-2.125</v>
      </c>
      <c r="AY27" s="205">
        <f t="shared" si="59"/>
        <v>-3.2696397012283427</v>
      </c>
      <c r="AZ27" s="206">
        <v>4</v>
      </c>
    </row>
    <row r="28" spans="1:52" ht="18.75">
      <c r="A28" s="181">
        <v>2</v>
      </c>
      <c r="B28" s="199">
        <v>5</v>
      </c>
      <c r="C28" s="207">
        <v>6</v>
      </c>
      <c r="D28" s="207" t="s">
        <v>142</v>
      </c>
      <c r="E28" s="172">
        <v>19</v>
      </c>
      <c r="F28" s="201">
        <v>58.85</v>
      </c>
      <c r="G28" s="173">
        <f t="shared" si="30"/>
        <v>58.005759539236863</v>
      </c>
      <c r="H28" s="173">
        <v>45.792631578947372</v>
      </c>
      <c r="I28" s="173">
        <f t="shared" si="31"/>
        <v>48.281094302020115</v>
      </c>
      <c r="J28" s="173">
        <f t="shared" si="32"/>
        <v>-13.05736842105263</v>
      </c>
      <c r="K28" s="201">
        <v>44.70333333333334</v>
      </c>
      <c r="L28" s="202">
        <f t="shared" si="33"/>
        <v>55.134173941157464</v>
      </c>
      <c r="M28" s="173">
        <v>49.576842105263161</v>
      </c>
      <c r="N28" s="202">
        <f t="shared" si="34"/>
        <v>46.456383452858475</v>
      </c>
      <c r="O28" s="202">
        <f t="shared" si="35"/>
        <v>4.8735087719298207</v>
      </c>
      <c r="P28" s="201">
        <v>45.973333333333336</v>
      </c>
      <c r="Q28" s="202">
        <f t="shared" si="36"/>
        <v>59.330845771144283</v>
      </c>
      <c r="R28" s="173">
        <v>48.55263157894737</v>
      </c>
      <c r="S28" s="202">
        <f t="shared" si="37"/>
        <v>55.27395120288579</v>
      </c>
      <c r="T28" s="202">
        <f t="shared" si="38"/>
        <v>2.5792982456140336</v>
      </c>
      <c r="U28" s="215">
        <v>44.629999999999995</v>
      </c>
      <c r="V28" s="202">
        <f t="shared" si="39"/>
        <v>49.03353057199211</v>
      </c>
      <c r="W28" s="173">
        <v>32.368421052631582</v>
      </c>
      <c r="X28" s="202">
        <f t="shared" si="40"/>
        <v>43.979190879406723</v>
      </c>
      <c r="Y28" s="202">
        <f t="shared" si="41"/>
        <v>-12.261578947368413</v>
      </c>
      <c r="Z28" s="201">
        <v>44.5</v>
      </c>
      <c r="AA28" s="202">
        <f t="shared" si="42"/>
        <v>55.222129086336963</v>
      </c>
      <c r="AB28" s="173">
        <v>42.31894736842105</v>
      </c>
      <c r="AC28" s="202">
        <f t="shared" si="43"/>
        <v>47.288866246032057</v>
      </c>
      <c r="AD28" s="202">
        <f t="shared" si="44"/>
        <v>-2.1810526315789502</v>
      </c>
      <c r="AE28" s="201">
        <v>69.11</v>
      </c>
      <c r="AF28" s="204">
        <f t="shared" si="45"/>
        <v>51.872213967310543</v>
      </c>
      <c r="AG28" s="173">
        <v>58.102105263157895</v>
      </c>
      <c r="AH28" s="204">
        <f t="shared" si="46"/>
        <v>51.664318948222139</v>
      </c>
      <c r="AI28" s="202">
        <f t="shared" si="47"/>
        <v>-11.007894736842104</v>
      </c>
      <c r="AJ28" s="201">
        <v>54.536666666666669</v>
      </c>
      <c r="AK28" s="202">
        <f t="shared" si="48"/>
        <v>53.506611947104425</v>
      </c>
      <c r="AL28" s="173">
        <v>47.108421052631584</v>
      </c>
      <c r="AM28" s="202">
        <f t="shared" si="49"/>
        <v>48.368118572292801</v>
      </c>
      <c r="AN28" s="202">
        <f t="shared" si="50"/>
        <v>-7.4282456140350845</v>
      </c>
      <c r="AO28" s="201">
        <v>60.963333333333331</v>
      </c>
      <c r="AP28" s="202">
        <f t="shared" si="51"/>
        <v>53.377223377223373</v>
      </c>
      <c r="AQ28" s="173">
        <v>59.792631578947365</v>
      </c>
      <c r="AR28" s="202">
        <f t="shared" si="52"/>
        <v>49.754780208949342</v>
      </c>
      <c r="AS28" s="202">
        <f t="shared" si="53"/>
        <v>-1.1707017543859664</v>
      </c>
      <c r="AT28" s="202">
        <f t="shared" si="54"/>
        <v>52.908333333333331</v>
      </c>
      <c r="AU28" s="202">
        <f t="shared" si="55"/>
        <v>54.435311025188255</v>
      </c>
      <c r="AV28" s="201">
        <f t="shared" si="56"/>
        <v>47.951578947368418</v>
      </c>
      <c r="AW28" s="205">
        <f t="shared" si="57"/>
        <v>48.883337976583434</v>
      </c>
      <c r="AX28" s="205">
        <f t="shared" si="58"/>
        <v>-4.9567543859649135</v>
      </c>
      <c r="AY28" s="205">
        <f t="shared" si="59"/>
        <v>-5.5519730486048218</v>
      </c>
      <c r="AZ28" s="206">
        <v>2</v>
      </c>
    </row>
    <row r="29" spans="1:52" ht="18.75">
      <c r="A29" s="181">
        <v>2</v>
      </c>
      <c r="B29" s="199">
        <v>56</v>
      </c>
      <c r="C29" s="199">
        <v>7</v>
      </c>
      <c r="D29" s="207" t="s">
        <v>75</v>
      </c>
      <c r="E29" s="172">
        <v>3</v>
      </c>
      <c r="F29" s="173">
        <v>44.25</v>
      </c>
      <c r="G29" s="173">
        <f t="shared" si="30"/>
        <v>47.494600431965445</v>
      </c>
      <c r="H29" s="173">
        <v>45.33</v>
      </c>
      <c r="I29" s="173">
        <f t="shared" si="31"/>
        <v>47.882960413080895</v>
      </c>
      <c r="J29" s="173">
        <f t="shared" si="32"/>
        <v>1.0799999999999983</v>
      </c>
      <c r="K29" s="173">
        <v>35.75</v>
      </c>
      <c r="L29" s="202">
        <f t="shared" si="33"/>
        <v>46.450048496605241</v>
      </c>
      <c r="M29" s="173">
        <v>52.67</v>
      </c>
      <c r="N29" s="202">
        <f t="shared" si="34"/>
        <v>48.837567359507318</v>
      </c>
      <c r="O29" s="202">
        <f t="shared" si="35"/>
        <v>16.920000000000002</v>
      </c>
      <c r="P29" s="173">
        <v>35.94</v>
      </c>
      <c r="Q29" s="202">
        <f t="shared" si="36"/>
        <v>51.843283582089555</v>
      </c>
      <c r="R29" s="173">
        <v>44.17</v>
      </c>
      <c r="S29" s="202">
        <f t="shared" si="37"/>
        <v>52.908796546141389</v>
      </c>
      <c r="T29" s="202">
        <f t="shared" si="38"/>
        <v>8.230000000000004</v>
      </c>
      <c r="U29" s="214">
        <v>29.38</v>
      </c>
      <c r="V29" s="202">
        <f t="shared" si="39"/>
        <v>41.513806706114394</v>
      </c>
      <c r="W29" s="173">
        <v>26.67</v>
      </c>
      <c r="X29" s="202">
        <f t="shared" si="40"/>
        <v>40.983175604626709</v>
      </c>
      <c r="Y29" s="202">
        <f t="shared" si="41"/>
        <v>-2.7099999999999973</v>
      </c>
      <c r="Z29" s="173">
        <v>29.31</v>
      </c>
      <c r="AA29" s="202">
        <f t="shared" si="42"/>
        <v>42.489522212908632</v>
      </c>
      <c r="AB29" s="173">
        <v>44.17</v>
      </c>
      <c r="AC29" s="202">
        <f t="shared" si="43"/>
        <v>48.66716306775875</v>
      </c>
      <c r="AD29" s="202">
        <f t="shared" si="44"/>
        <v>14.860000000000003</v>
      </c>
      <c r="AE29" s="203">
        <v>64</v>
      </c>
      <c r="AF29" s="204">
        <f t="shared" si="45"/>
        <v>48.075780089153042</v>
      </c>
      <c r="AG29" s="173">
        <v>53.33</v>
      </c>
      <c r="AH29" s="204">
        <f t="shared" si="46"/>
        <v>47.793998377939985</v>
      </c>
      <c r="AI29" s="202">
        <f t="shared" si="47"/>
        <v>-10.670000000000002</v>
      </c>
      <c r="AJ29" s="173">
        <v>43.75</v>
      </c>
      <c r="AK29" s="202">
        <f t="shared" si="48"/>
        <v>46.128590971272232</v>
      </c>
      <c r="AL29" s="173">
        <v>56.67</v>
      </c>
      <c r="AM29" s="202">
        <f t="shared" si="49"/>
        <v>55.237068965517238</v>
      </c>
      <c r="AN29" s="202">
        <f t="shared" si="50"/>
        <v>12.920000000000002</v>
      </c>
      <c r="AO29" s="173">
        <v>50</v>
      </c>
      <c r="AP29" s="202">
        <f t="shared" si="51"/>
        <v>45.779625779625775</v>
      </c>
      <c r="AQ29" s="173">
        <v>56</v>
      </c>
      <c r="AR29" s="202">
        <f t="shared" si="52"/>
        <v>46.913857677902627</v>
      </c>
      <c r="AS29" s="202">
        <f t="shared" si="53"/>
        <v>6</v>
      </c>
      <c r="AT29" s="202">
        <f t="shared" si="54"/>
        <v>41.547499999999999</v>
      </c>
      <c r="AU29" s="202">
        <f t="shared" si="55"/>
        <v>46.221907283716789</v>
      </c>
      <c r="AV29" s="201">
        <f t="shared" si="56"/>
        <v>47.376250000000006</v>
      </c>
      <c r="AW29" s="205">
        <f t="shared" si="57"/>
        <v>48.653073501559369</v>
      </c>
      <c r="AX29" s="205">
        <f t="shared" si="58"/>
        <v>5.8287500000000065</v>
      </c>
      <c r="AY29" s="205">
        <f t="shared" si="59"/>
        <v>2.4311662178425806</v>
      </c>
      <c r="AZ29" s="206">
        <v>6</v>
      </c>
    </row>
    <row r="30" spans="1:52" ht="18.75">
      <c r="A30" s="181">
        <v>2</v>
      </c>
      <c r="B30" s="199">
        <v>51</v>
      </c>
      <c r="C30" s="207">
        <v>8</v>
      </c>
      <c r="D30" s="207" t="s">
        <v>71</v>
      </c>
      <c r="E30" s="172">
        <v>11</v>
      </c>
      <c r="F30" s="173">
        <v>38.555</v>
      </c>
      <c r="G30" s="173">
        <f t="shared" si="30"/>
        <v>43.394528437724986</v>
      </c>
      <c r="H30" s="173">
        <v>48.542727272727276</v>
      </c>
      <c r="I30" s="173">
        <f t="shared" si="31"/>
        <v>50.647785948990773</v>
      </c>
      <c r="J30" s="173">
        <f t="shared" si="32"/>
        <v>9.9877272727272768</v>
      </c>
      <c r="K30" s="173">
        <v>37.15392857142858</v>
      </c>
      <c r="L30" s="202">
        <f t="shared" si="33"/>
        <v>47.811763890813367</v>
      </c>
      <c r="M30" s="173">
        <v>54.366363636363637</v>
      </c>
      <c r="N30" s="202">
        <f t="shared" si="34"/>
        <v>50.143467002589404</v>
      </c>
      <c r="O30" s="202">
        <f t="shared" si="35"/>
        <v>17.212435064935057</v>
      </c>
      <c r="P30" s="173">
        <v>28.04</v>
      </c>
      <c r="Q30" s="202">
        <f t="shared" si="36"/>
        <v>45.947761194029852</v>
      </c>
      <c r="R30" s="173">
        <v>27.5</v>
      </c>
      <c r="S30" s="202">
        <f t="shared" si="37"/>
        <v>43.912574203993522</v>
      </c>
      <c r="T30" s="202">
        <f t="shared" si="38"/>
        <v>-0.53999999999999915</v>
      </c>
      <c r="U30" s="214">
        <v>30.689999999999998</v>
      </c>
      <c r="V30" s="202">
        <f t="shared" si="39"/>
        <v>42.159763313609467</v>
      </c>
      <c r="W30" s="173">
        <v>30.452727272727273</v>
      </c>
      <c r="X30" s="202">
        <f t="shared" si="40"/>
        <v>42.971991205429688</v>
      </c>
      <c r="Y30" s="202">
        <f t="shared" si="41"/>
        <v>-0.23727272727272464</v>
      </c>
      <c r="Z30" s="173">
        <v>34.519999999999996</v>
      </c>
      <c r="AA30" s="202">
        <f t="shared" si="42"/>
        <v>46.856663872590104</v>
      </c>
      <c r="AB30" s="173">
        <v>46.55</v>
      </c>
      <c r="AC30" s="202">
        <f t="shared" si="43"/>
        <v>50.439314966492923</v>
      </c>
      <c r="AD30" s="202">
        <f t="shared" si="44"/>
        <v>12.030000000000001</v>
      </c>
      <c r="AE30" s="203">
        <v>57.57</v>
      </c>
      <c r="AF30" s="204">
        <f t="shared" si="45"/>
        <v>43.298662704309059</v>
      </c>
      <c r="AG30" s="173">
        <v>50.906363636363636</v>
      </c>
      <c r="AH30" s="204">
        <f t="shared" si="46"/>
        <v>45.828356558283566</v>
      </c>
      <c r="AI30" s="202">
        <f t="shared" si="47"/>
        <v>-6.663636363636364</v>
      </c>
      <c r="AJ30" s="173">
        <v>41.075000000000003</v>
      </c>
      <c r="AK30" s="202">
        <f t="shared" si="48"/>
        <v>44.298905608755135</v>
      </c>
      <c r="AL30" s="173">
        <v>46.81727272727273</v>
      </c>
      <c r="AM30" s="202">
        <f t="shared" si="49"/>
        <v>48.158960292580986</v>
      </c>
      <c r="AN30" s="202">
        <f t="shared" si="50"/>
        <v>5.7422727272727272</v>
      </c>
      <c r="AO30" s="173">
        <v>46.555</v>
      </c>
      <c r="AP30" s="202">
        <f t="shared" si="51"/>
        <v>43.39223839223839</v>
      </c>
      <c r="AQ30" s="173">
        <v>60.360909090909097</v>
      </c>
      <c r="AR30" s="202">
        <f t="shared" si="52"/>
        <v>50.180456247871987</v>
      </c>
      <c r="AS30" s="202">
        <f t="shared" si="53"/>
        <v>13.805909090909097</v>
      </c>
      <c r="AT30" s="202">
        <f t="shared" si="54"/>
        <v>39.269866071428567</v>
      </c>
      <c r="AU30" s="202">
        <f t="shared" si="55"/>
        <v>44.645035926758794</v>
      </c>
      <c r="AV30" s="201">
        <f t="shared" si="56"/>
        <v>45.687045454545462</v>
      </c>
      <c r="AW30" s="205">
        <f t="shared" si="57"/>
        <v>47.785363303279105</v>
      </c>
      <c r="AX30" s="205">
        <f t="shared" si="58"/>
        <v>6.4171793831168955</v>
      </c>
      <c r="AY30" s="205">
        <f t="shared" si="59"/>
        <v>3.140327376520311</v>
      </c>
      <c r="AZ30" s="206">
        <v>5</v>
      </c>
    </row>
    <row r="31" spans="1:52" ht="18.75">
      <c r="A31" s="181">
        <v>2</v>
      </c>
      <c r="B31" s="207">
        <v>86</v>
      </c>
      <c r="C31" s="199">
        <v>9</v>
      </c>
      <c r="D31" s="207" t="s">
        <v>107</v>
      </c>
      <c r="E31" s="172">
        <v>10</v>
      </c>
      <c r="F31" s="173">
        <v>49.67</v>
      </c>
      <c r="G31" s="173">
        <f t="shared" si="30"/>
        <v>51.39668826493881</v>
      </c>
      <c r="H31" s="173">
        <v>44.4</v>
      </c>
      <c r="I31" s="173">
        <f t="shared" si="31"/>
        <v>47.082616179001718</v>
      </c>
      <c r="J31" s="173">
        <f t="shared" si="32"/>
        <v>-5.2700000000000031</v>
      </c>
      <c r="K31" s="173">
        <v>41.17</v>
      </c>
      <c r="L31" s="202">
        <f t="shared" si="33"/>
        <v>51.707080504364697</v>
      </c>
      <c r="M31" s="173">
        <v>53.4</v>
      </c>
      <c r="N31" s="202">
        <f t="shared" si="34"/>
        <v>49.399538106235568</v>
      </c>
      <c r="O31" s="202">
        <f t="shared" si="35"/>
        <v>12.229999999999997</v>
      </c>
      <c r="P31" s="173">
        <v>25.21</v>
      </c>
      <c r="Q31" s="202">
        <f t="shared" si="36"/>
        <v>43.835820895522389</v>
      </c>
      <c r="R31" s="173">
        <v>33.25</v>
      </c>
      <c r="S31" s="202">
        <f t="shared" si="37"/>
        <v>47.015650296815977</v>
      </c>
      <c r="T31" s="202">
        <f t="shared" si="38"/>
        <v>8.0399999999999991</v>
      </c>
      <c r="U31" s="214">
        <v>34.17</v>
      </c>
      <c r="V31" s="202">
        <f t="shared" si="39"/>
        <v>43.875739644970416</v>
      </c>
      <c r="W31" s="173">
        <v>32.5</v>
      </c>
      <c r="X31" s="202">
        <f t="shared" si="40"/>
        <v>44.04837013669821</v>
      </c>
      <c r="Y31" s="202">
        <f t="shared" si="41"/>
        <v>-1.6700000000000017</v>
      </c>
      <c r="Z31" s="173">
        <v>42.83</v>
      </c>
      <c r="AA31" s="202">
        <f t="shared" si="42"/>
        <v>53.822296730930425</v>
      </c>
      <c r="AB31" s="173">
        <v>42.8</v>
      </c>
      <c r="AC31" s="202">
        <f t="shared" si="43"/>
        <v>47.647058823529406</v>
      </c>
      <c r="AD31" s="202">
        <f t="shared" si="44"/>
        <v>-3.0000000000001137E-2</v>
      </c>
      <c r="AE31" s="203">
        <v>69.33</v>
      </c>
      <c r="AF31" s="204">
        <f t="shared" si="45"/>
        <v>52.035661218424963</v>
      </c>
      <c r="AG31" s="173">
        <v>54.4</v>
      </c>
      <c r="AH31" s="204">
        <f t="shared" si="46"/>
        <v>48.661800486618006</v>
      </c>
      <c r="AI31" s="202">
        <f t="shared" si="47"/>
        <v>-14.93</v>
      </c>
      <c r="AJ31" s="173">
        <v>50</v>
      </c>
      <c r="AK31" s="202">
        <f t="shared" si="48"/>
        <v>50.40355677154583</v>
      </c>
      <c r="AL31" s="173">
        <v>44.5</v>
      </c>
      <c r="AM31" s="202">
        <f t="shared" si="49"/>
        <v>46.494252873563219</v>
      </c>
      <c r="AN31" s="202">
        <f t="shared" si="50"/>
        <v>-5.5</v>
      </c>
      <c r="AO31" s="173">
        <v>55</v>
      </c>
      <c r="AP31" s="202">
        <f t="shared" si="51"/>
        <v>49.244629244629245</v>
      </c>
      <c r="AQ31" s="173">
        <v>60</v>
      </c>
      <c r="AR31" s="202">
        <f t="shared" si="52"/>
        <v>49.910112359550567</v>
      </c>
      <c r="AS31" s="202">
        <f t="shared" si="53"/>
        <v>5</v>
      </c>
      <c r="AT31" s="202">
        <f t="shared" si="54"/>
        <v>45.922499999999999</v>
      </c>
      <c r="AU31" s="202">
        <f t="shared" si="55"/>
        <v>49.540184159415851</v>
      </c>
      <c r="AV31" s="201">
        <f t="shared" si="56"/>
        <v>45.65625</v>
      </c>
      <c r="AW31" s="205">
        <f t="shared" si="57"/>
        <v>47.532424907751583</v>
      </c>
      <c r="AX31" s="205">
        <f t="shared" si="58"/>
        <v>-0.26624999999999943</v>
      </c>
      <c r="AY31" s="205">
        <f t="shared" si="59"/>
        <v>-2.0077592516642682</v>
      </c>
      <c r="AZ31" s="206">
        <v>3</v>
      </c>
    </row>
    <row r="32" spans="1:52" ht="18.75">
      <c r="A32" s="181">
        <v>2</v>
      </c>
      <c r="B32" s="199">
        <v>23</v>
      </c>
      <c r="C32" s="207">
        <v>10</v>
      </c>
      <c r="D32" s="207" t="s">
        <v>37</v>
      </c>
      <c r="E32" s="172">
        <v>3</v>
      </c>
      <c r="F32" s="173">
        <v>48.15</v>
      </c>
      <c r="G32" s="173">
        <f t="shared" si="30"/>
        <v>50.302375809935207</v>
      </c>
      <c r="H32" s="173">
        <v>44.67</v>
      </c>
      <c r="I32" s="173">
        <f t="shared" si="31"/>
        <v>47.314974182444061</v>
      </c>
      <c r="J32" s="173">
        <f t="shared" si="32"/>
        <v>-3.4799999999999969</v>
      </c>
      <c r="K32" s="173">
        <v>38.31</v>
      </c>
      <c r="L32" s="202">
        <f t="shared" si="33"/>
        <v>48.933074684772073</v>
      </c>
      <c r="M32" s="173">
        <v>46.67</v>
      </c>
      <c r="N32" s="202">
        <f t="shared" si="34"/>
        <v>44.218629715165513</v>
      </c>
      <c r="O32" s="202">
        <f t="shared" si="35"/>
        <v>8.36</v>
      </c>
      <c r="P32" s="173">
        <v>26.54</v>
      </c>
      <c r="Q32" s="202">
        <f t="shared" si="36"/>
        <v>44.828358208955223</v>
      </c>
      <c r="R32" s="173">
        <v>33.33</v>
      </c>
      <c r="S32" s="202">
        <f t="shared" si="37"/>
        <v>47.058823529411761</v>
      </c>
      <c r="T32" s="202">
        <f t="shared" si="38"/>
        <v>6.7899999999999991</v>
      </c>
      <c r="U32" s="214">
        <v>37.31</v>
      </c>
      <c r="V32" s="202">
        <f t="shared" si="39"/>
        <v>45.42406311637081</v>
      </c>
      <c r="W32" s="173">
        <v>53.33</v>
      </c>
      <c r="X32" s="202">
        <f t="shared" si="40"/>
        <v>55</v>
      </c>
      <c r="Y32" s="202">
        <f t="shared" si="41"/>
        <v>16.019999999999996</v>
      </c>
      <c r="Z32" s="173">
        <v>35.54</v>
      </c>
      <c r="AA32" s="202">
        <f t="shared" si="42"/>
        <v>47.711651299245595</v>
      </c>
      <c r="AB32" s="173">
        <v>46.33</v>
      </c>
      <c r="AC32" s="202">
        <f t="shared" si="43"/>
        <v>50.275502606105732</v>
      </c>
      <c r="AD32" s="202">
        <f t="shared" si="44"/>
        <v>10.79</v>
      </c>
      <c r="AE32" s="203">
        <v>63.08</v>
      </c>
      <c r="AF32" s="204">
        <f t="shared" si="45"/>
        <v>47.39227340267459</v>
      </c>
      <c r="AG32" s="173">
        <v>44</v>
      </c>
      <c r="AH32" s="204">
        <f t="shared" si="46"/>
        <v>40.227088402270887</v>
      </c>
      <c r="AI32" s="202">
        <f t="shared" si="47"/>
        <v>-19.079999999999998</v>
      </c>
      <c r="AJ32" s="173">
        <v>51.54</v>
      </c>
      <c r="AK32" s="202">
        <f t="shared" si="48"/>
        <v>51.456908344733243</v>
      </c>
      <c r="AL32" s="173">
        <v>48.33</v>
      </c>
      <c r="AM32" s="202">
        <f t="shared" si="49"/>
        <v>49.245689655172413</v>
      </c>
      <c r="AN32" s="202">
        <f t="shared" si="50"/>
        <v>-3.2100000000000009</v>
      </c>
      <c r="AO32" s="173">
        <v>57.23</v>
      </c>
      <c r="AP32" s="202">
        <f t="shared" si="51"/>
        <v>50.790020790020783</v>
      </c>
      <c r="AQ32" s="173">
        <v>52</v>
      </c>
      <c r="AR32" s="202">
        <f t="shared" si="52"/>
        <v>43.917602996254686</v>
      </c>
      <c r="AS32" s="202">
        <f t="shared" si="53"/>
        <v>-5.2299999999999969</v>
      </c>
      <c r="AT32" s="202">
        <f t="shared" si="54"/>
        <v>44.712500000000006</v>
      </c>
      <c r="AU32" s="202">
        <f t="shared" si="55"/>
        <v>48.354840707088435</v>
      </c>
      <c r="AV32" s="201">
        <f t="shared" si="56"/>
        <v>46.082499999999996</v>
      </c>
      <c r="AW32" s="205">
        <f t="shared" si="57"/>
        <v>47.157288885853134</v>
      </c>
      <c r="AX32" s="205">
        <f t="shared" si="58"/>
        <v>1.3699999999999903</v>
      </c>
      <c r="AY32" s="205">
        <f t="shared" si="59"/>
        <v>-1.1975518212353009</v>
      </c>
      <c r="AZ32" s="206">
        <v>4</v>
      </c>
    </row>
    <row r="33" spans="1:52" ht="18.75">
      <c r="A33" s="181">
        <v>2</v>
      </c>
      <c r="B33" s="199">
        <v>58</v>
      </c>
      <c r="C33" s="199">
        <v>11</v>
      </c>
      <c r="D33" s="207" t="s">
        <v>77</v>
      </c>
      <c r="E33" s="172">
        <v>6</v>
      </c>
      <c r="F33" s="173">
        <v>48.17</v>
      </c>
      <c r="G33" s="173">
        <f t="shared" si="30"/>
        <v>50.316774658027363</v>
      </c>
      <c r="H33" s="173">
        <v>47</v>
      </c>
      <c r="I33" s="173">
        <f t="shared" si="31"/>
        <v>49.320137693631672</v>
      </c>
      <c r="J33" s="173">
        <f t="shared" si="32"/>
        <v>-1.1700000000000017</v>
      </c>
      <c r="K33" s="173">
        <v>34.5</v>
      </c>
      <c r="L33" s="202">
        <f t="shared" si="33"/>
        <v>45.237633365664408</v>
      </c>
      <c r="M33" s="173">
        <v>46.33</v>
      </c>
      <c r="N33" s="202">
        <f t="shared" si="34"/>
        <v>43.956889915319479</v>
      </c>
      <c r="O33" s="202">
        <f t="shared" si="35"/>
        <v>11.829999999999998</v>
      </c>
      <c r="P33" s="173">
        <v>30.42</v>
      </c>
      <c r="Q33" s="202">
        <f t="shared" si="36"/>
        <v>47.723880597014926</v>
      </c>
      <c r="R33" s="173">
        <v>37.5</v>
      </c>
      <c r="S33" s="202">
        <f t="shared" si="37"/>
        <v>49.309228278467351</v>
      </c>
      <c r="T33" s="202">
        <f t="shared" si="38"/>
        <v>7.0799999999999983</v>
      </c>
      <c r="U33" s="214">
        <v>37.5</v>
      </c>
      <c r="V33" s="202">
        <f t="shared" si="39"/>
        <v>45.517751479289942</v>
      </c>
      <c r="W33" s="173">
        <v>38.33</v>
      </c>
      <c r="X33" s="202">
        <f t="shared" si="40"/>
        <v>47.113564668769712</v>
      </c>
      <c r="Y33" s="202">
        <f t="shared" si="41"/>
        <v>0.82999999999999829</v>
      </c>
      <c r="Z33" s="173">
        <v>31.83</v>
      </c>
      <c r="AA33" s="202">
        <f t="shared" si="42"/>
        <v>44.601844090528076</v>
      </c>
      <c r="AB33" s="173">
        <v>37.92</v>
      </c>
      <c r="AC33" s="202">
        <f t="shared" si="43"/>
        <v>44.013402829486225</v>
      </c>
      <c r="AD33" s="202">
        <f t="shared" si="44"/>
        <v>6.0900000000000034</v>
      </c>
      <c r="AE33" s="203">
        <v>68</v>
      </c>
      <c r="AF33" s="204">
        <f t="shared" si="45"/>
        <v>51.047548291233284</v>
      </c>
      <c r="AG33" s="173">
        <v>55.33</v>
      </c>
      <c r="AH33" s="204">
        <f t="shared" si="46"/>
        <v>49.416058394160586</v>
      </c>
      <c r="AI33" s="202">
        <f t="shared" si="47"/>
        <v>-12.670000000000002</v>
      </c>
      <c r="AJ33" s="173">
        <v>45.83</v>
      </c>
      <c r="AK33" s="202">
        <f t="shared" si="48"/>
        <v>47.551299589603282</v>
      </c>
      <c r="AL33" s="173">
        <v>48.33</v>
      </c>
      <c r="AM33" s="202">
        <f t="shared" si="49"/>
        <v>49.245689655172413</v>
      </c>
      <c r="AN33" s="202">
        <f t="shared" si="50"/>
        <v>2.5</v>
      </c>
      <c r="AO33" s="173">
        <v>51</v>
      </c>
      <c r="AP33" s="202">
        <f t="shared" si="51"/>
        <v>46.472626472626473</v>
      </c>
      <c r="AQ33" s="173">
        <v>48</v>
      </c>
      <c r="AR33" s="202">
        <f t="shared" si="52"/>
        <v>40.921348314606746</v>
      </c>
      <c r="AS33" s="202">
        <f t="shared" si="53"/>
        <v>-3</v>
      </c>
      <c r="AT33" s="202">
        <f t="shared" si="54"/>
        <v>43.40625</v>
      </c>
      <c r="AU33" s="202">
        <f t="shared" si="55"/>
        <v>47.308669817998464</v>
      </c>
      <c r="AV33" s="201">
        <f t="shared" si="56"/>
        <v>44.842499999999994</v>
      </c>
      <c r="AW33" s="205">
        <f t="shared" si="57"/>
        <v>46.66203996870177</v>
      </c>
      <c r="AX33" s="205">
        <f t="shared" si="58"/>
        <v>1.436249999999994</v>
      </c>
      <c r="AY33" s="205">
        <f t="shared" si="59"/>
        <v>-0.6466298492966942</v>
      </c>
      <c r="AZ33" s="206">
        <v>5</v>
      </c>
    </row>
    <row r="34" spans="1:52" ht="18.75">
      <c r="A34" s="181">
        <v>2</v>
      </c>
      <c r="B34" s="199">
        <v>57</v>
      </c>
      <c r="C34" s="207">
        <v>12</v>
      </c>
      <c r="D34" s="207" t="s">
        <v>76</v>
      </c>
      <c r="E34" s="172">
        <v>6</v>
      </c>
      <c r="F34" s="173">
        <v>48.57</v>
      </c>
      <c r="G34" s="173">
        <f t="shared" si="30"/>
        <v>50.604751619870413</v>
      </c>
      <c r="H34" s="173">
        <v>49.67</v>
      </c>
      <c r="I34" s="173">
        <f t="shared" si="31"/>
        <v>51.617900172117039</v>
      </c>
      <c r="J34" s="173">
        <f t="shared" si="32"/>
        <v>1.1000000000000014</v>
      </c>
      <c r="K34" s="173">
        <v>45.14</v>
      </c>
      <c r="L34" s="202">
        <f t="shared" si="33"/>
        <v>55.557710960232789</v>
      </c>
      <c r="M34" s="173">
        <v>44.67</v>
      </c>
      <c r="N34" s="202">
        <f t="shared" si="34"/>
        <v>42.678983833718249</v>
      </c>
      <c r="O34" s="202">
        <f t="shared" si="35"/>
        <v>-0.46999999999999886</v>
      </c>
      <c r="P34" s="173">
        <v>47.86</v>
      </c>
      <c r="Q34" s="202">
        <f t="shared" si="36"/>
        <v>60.738805970149258</v>
      </c>
      <c r="R34" s="173">
        <v>42.5</v>
      </c>
      <c r="S34" s="202">
        <f t="shared" si="37"/>
        <v>52.007555315704266</v>
      </c>
      <c r="T34" s="202">
        <f t="shared" si="38"/>
        <v>-5.3599999999999994</v>
      </c>
      <c r="U34" s="214">
        <v>57.86</v>
      </c>
      <c r="V34" s="202">
        <f t="shared" si="39"/>
        <v>55.557199211045365</v>
      </c>
      <c r="W34" s="173">
        <v>44.17</v>
      </c>
      <c r="X34" s="202">
        <f t="shared" si="40"/>
        <v>50.184016824395371</v>
      </c>
      <c r="Y34" s="202">
        <f t="shared" si="41"/>
        <v>-13.689999999999998</v>
      </c>
      <c r="Z34" s="173">
        <v>32.86</v>
      </c>
      <c r="AA34" s="202">
        <f t="shared" si="42"/>
        <v>45.465213746856662</v>
      </c>
      <c r="AB34" s="173">
        <v>39.83</v>
      </c>
      <c r="AC34" s="202">
        <f t="shared" si="43"/>
        <v>45.435591958302304</v>
      </c>
      <c r="AD34" s="202">
        <f t="shared" si="44"/>
        <v>6.9699999999999989</v>
      </c>
      <c r="AE34" s="203">
        <v>64</v>
      </c>
      <c r="AF34" s="204">
        <f t="shared" si="45"/>
        <v>48.075780089153042</v>
      </c>
      <c r="AG34" s="173">
        <v>43.33</v>
      </c>
      <c r="AH34" s="204">
        <f t="shared" si="46"/>
        <v>39.683698296836987</v>
      </c>
      <c r="AI34" s="202">
        <f t="shared" si="47"/>
        <v>-20.67</v>
      </c>
      <c r="AJ34" s="173">
        <v>48.57</v>
      </c>
      <c r="AK34" s="202">
        <f t="shared" si="48"/>
        <v>49.425444596443228</v>
      </c>
      <c r="AL34" s="173">
        <v>45.83</v>
      </c>
      <c r="AM34" s="202">
        <f t="shared" si="49"/>
        <v>47.449712643678154</v>
      </c>
      <c r="AN34" s="202">
        <f t="shared" si="50"/>
        <v>-2.740000000000002</v>
      </c>
      <c r="AO34" s="173">
        <v>53.71</v>
      </c>
      <c r="AP34" s="202">
        <f t="shared" si="51"/>
        <v>48.35065835065835</v>
      </c>
      <c r="AQ34" s="173">
        <v>50</v>
      </c>
      <c r="AR34" s="202">
        <f t="shared" si="52"/>
        <v>42.419475655430716</v>
      </c>
      <c r="AS34" s="202">
        <f t="shared" si="53"/>
        <v>-3.7100000000000009</v>
      </c>
      <c r="AT34" s="202">
        <f t="shared" si="54"/>
        <v>49.821249999999999</v>
      </c>
      <c r="AU34" s="202">
        <f t="shared" si="55"/>
        <v>51.721945568051147</v>
      </c>
      <c r="AV34" s="201">
        <f t="shared" si="56"/>
        <v>44.999999999999993</v>
      </c>
      <c r="AW34" s="205">
        <f t="shared" si="57"/>
        <v>46.434616837522881</v>
      </c>
      <c r="AX34" s="205">
        <f t="shared" si="58"/>
        <v>-4.8212500000000063</v>
      </c>
      <c r="AY34" s="205">
        <f t="shared" si="59"/>
        <v>-5.2873287305282659</v>
      </c>
      <c r="AZ34" s="206">
        <v>2</v>
      </c>
    </row>
    <row r="35" spans="1:52" ht="18.75">
      <c r="A35" s="181">
        <v>2</v>
      </c>
      <c r="B35" s="199">
        <v>69</v>
      </c>
      <c r="C35" s="199">
        <v>13</v>
      </c>
      <c r="D35" s="207" t="s">
        <v>89</v>
      </c>
      <c r="E35" s="172">
        <v>11</v>
      </c>
      <c r="F35" s="201">
        <v>42.57</v>
      </c>
      <c r="G35" s="173">
        <f t="shared" si="30"/>
        <v>46.285097192224626</v>
      </c>
      <c r="H35" s="173">
        <v>40</v>
      </c>
      <c r="I35" s="173">
        <f t="shared" si="31"/>
        <v>43.296041308089499</v>
      </c>
      <c r="J35" s="173">
        <f t="shared" si="32"/>
        <v>-2.5700000000000003</v>
      </c>
      <c r="K35" s="201">
        <v>31</v>
      </c>
      <c r="L35" s="202">
        <f t="shared" si="33"/>
        <v>41.842870999030069</v>
      </c>
      <c r="M35" s="173">
        <v>48.91</v>
      </c>
      <c r="N35" s="202">
        <f t="shared" si="34"/>
        <v>45.943033102386451</v>
      </c>
      <c r="O35" s="202">
        <f t="shared" si="35"/>
        <v>17.909999999999997</v>
      </c>
      <c r="P35" s="201">
        <v>34.644999999999996</v>
      </c>
      <c r="Q35" s="202">
        <f t="shared" si="36"/>
        <v>50.876865671641788</v>
      </c>
      <c r="R35" s="173">
        <v>29.32</v>
      </c>
      <c r="S35" s="202">
        <f t="shared" si="37"/>
        <v>44.894765245547759</v>
      </c>
      <c r="T35" s="202">
        <f t="shared" si="38"/>
        <v>-5.3249999999999957</v>
      </c>
      <c r="U35" s="215">
        <v>26.785</v>
      </c>
      <c r="V35" s="202">
        <f t="shared" si="39"/>
        <v>40.234220907297832</v>
      </c>
      <c r="W35" s="173">
        <v>35.909999999999997</v>
      </c>
      <c r="X35" s="202">
        <f t="shared" si="40"/>
        <v>45.841219768664558</v>
      </c>
      <c r="Y35" s="202">
        <f t="shared" si="41"/>
        <v>9.1249999999999964</v>
      </c>
      <c r="Z35" s="201">
        <v>31.785</v>
      </c>
      <c r="AA35" s="202">
        <f t="shared" si="42"/>
        <v>44.564124056999162</v>
      </c>
      <c r="AB35" s="173">
        <v>37.5</v>
      </c>
      <c r="AC35" s="202">
        <f t="shared" si="43"/>
        <v>43.700670141474312</v>
      </c>
      <c r="AD35" s="202">
        <f t="shared" si="44"/>
        <v>5.7149999999999999</v>
      </c>
      <c r="AE35" s="201">
        <v>51.715000000000003</v>
      </c>
      <c r="AF35" s="204">
        <f t="shared" si="45"/>
        <v>38.948736998514121</v>
      </c>
      <c r="AG35" s="173">
        <v>51.64</v>
      </c>
      <c r="AH35" s="204">
        <f t="shared" si="46"/>
        <v>46.423357664233578</v>
      </c>
      <c r="AI35" s="202">
        <f t="shared" si="47"/>
        <v>-7.5000000000002842E-2</v>
      </c>
      <c r="AJ35" s="201">
        <v>30.355</v>
      </c>
      <c r="AK35" s="202">
        <f t="shared" si="48"/>
        <v>36.966484268125853</v>
      </c>
      <c r="AL35" s="173">
        <v>40.909999999999997</v>
      </c>
      <c r="AM35" s="202">
        <f t="shared" si="49"/>
        <v>43.915229885057471</v>
      </c>
      <c r="AN35" s="202">
        <f t="shared" si="50"/>
        <v>10.554999999999996</v>
      </c>
      <c r="AO35" s="201">
        <v>45.715000000000003</v>
      </c>
      <c r="AP35" s="202">
        <f t="shared" si="51"/>
        <v>42.810117810117809</v>
      </c>
      <c r="AQ35" s="173">
        <v>58.55</v>
      </c>
      <c r="AR35" s="202">
        <f t="shared" si="52"/>
        <v>48.823970037453186</v>
      </c>
      <c r="AS35" s="202">
        <f t="shared" si="53"/>
        <v>12.834999999999994</v>
      </c>
      <c r="AT35" s="202">
        <f t="shared" si="54"/>
        <v>36.821249999999999</v>
      </c>
      <c r="AU35" s="202">
        <f t="shared" si="55"/>
        <v>42.816064737993905</v>
      </c>
      <c r="AV35" s="201">
        <f t="shared" si="56"/>
        <v>42.842499999999994</v>
      </c>
      <c r="AW35" s="205">
        <f t="shared" si="57"/>
        <v>45.354785894113355</v>
      </c>
      <c r="AX35" s="205">
        <f t="shared" si="58"/>
        <v>6.0212499999999949</v>
      </c>
      <c r="AY35" s="205">
        <f t="shared" si="59"/>
        <v>2.5387211561194505</v>
      </c>
      <c r="AZ35" s="206">
        <v>5</v>
      </c>
    </row>
    <row r="36" spans="1:52" ht="18.75">
      <c r="A36" s="181">
        <v>2</v>
      </c>
      <c r="B36" s="199">
        <v>14</v>
      </c>
      <c r="C36" s="207">
        <v>14</v>
      </c>
      <c r="D36" s="207" t="s">
        <v>27</v>
      </c>
      <c r="E36" s="172">
        <v>31</v>
      </c>
      <c r="F36" s="173">
        <v>37.18</v>
      </c>
      <c r="G36" s="173">
        <f t="shared" si="30"/>
        <v>42.404607631389489</v>
      </c>
      <c r="H36" s="173">
        <v>46.58</v>
      </c>
      <c r="I36" s="173">
        <f t="shared" si="31"/>
        <v>48.958691910499141</v>
      </c>
      <c r="J36" s="173">
        <f t="shared" si="32"/>
        <v>9.3999999999999986</v>
      </c>
      <c r="K36" s="173">
        <v>32.29</v>
      </c>
      <c r="L36" s="202">
        <f t="shared" si="33"/>
        <v>43.094083414161013</v>
      </c>
      <c r="M36" s="173">
        <v>46.39</v>
      </c>
      <c r="N36" s="202">
        <f t="shared" si="34"/>
        <v>44.003079291762894</v>
      </c>
      <c r="O36" s="202">
        <f t="shared" si="35"/>
        <v>14.100000000000001</v>
      </c>
      <c r="P36" s="173">
        <v>23.46</v>
      </c>
      <c r="Q36" s="202">
        <f t="shared" si="36"/>
        <v>42.529850746268657</v>
      </c>
      <c r="R36" s="173">
        <v>26.21</v>
      </c>
      <c r="S36" s="202">
        <f t="shared" si="37"/>
        <v>43.216405828386399</v>
      </c>
      <c r="T36" s="202">
        <f t="shared" si="38"/>
        <v>2.75</v>
      </c>
      <c r="U36" s="214">
        <v>32.79</v>
      </c>
      <c r="V36" s="202">
        <f t="shared" si="39"/>
        <v>43.19526627218935</v>
      </c>
      <c r="W36" s="173">
        <v>33.06</v>
      </c>
      <c r="X36" s="202">
        <f t="shared" si="40"/>
        <v>44.342797055730813</v>
      </c>
      <c r="Y36" s="202">
        <f t="shared" si="41"/>
        <v>0.27000000000000313</v>
      </c>
      <c r="Z36" s="173">
        <v>29.28</v>
      </c>
      <c r="AA36" s="202">
        <f t="shared" si="42"/>
        <v>42.464375523889352</v>
      </c>
      <c r="AB36" s="173">
        <v>36.729999999999997</v>
      </c>
      <c r="AC36" s="202">
        <f t="shared" si="43"/>
        <v>43.127326880119135</v>
      </c>
      <c r="AD36" s="202">
        <f t="shared" si="44"/>
        <v>7.4499999999999957</v>
      </c>
      <c r="AE36" s="203">
        <v>58.47</v>
      </c>
      <c r="AF36" s="204">
        <f t="shared" si="45"/>
        <v>43.96731054977711</v>
      </c>
      <c r="AG36" s="173">
        <v>49.68</v>
      </c>
      <c r="AH36" s="204">
        <f t="shared" si="46"/>
        <v>44.83373884833739</v>
      </c>
      <c r="AI36" s="202">
        <f t="shared" si="47"/>
        <v>-8.7899999999999991</v>
      </c>
      <c r="AJ36" s="173">
        <v>40.15</v>
      </c>
      <c r="AK36" s="202">
        <f t="shared" si="48"/>
        <v>43.666210670314641</v>
      </c>
      <c r="AL36" s="173">
        <v>43.39</v>
      </c>
      <c r="AM36" s="202">
        <f t="shared" si="49"/>
        <v>45.696839080459768</v>
      </c>
      <c r="AN36" s="202">
        <f t="shared" si="50"/>
        <v>3.240000000000002</v>
      </c>
      <c r="AO36" s="173">
        <v>45.53</v>
      </c>
      <c r="AP36" s="202">
        <f t="shared" si="51"/>
        <v>42.681912681912678</v>
      </c>
      <c r="AQ36" s="173">
        <v>51.74</v>
      </c>
      <c r="AR36" s="202">
        <f t="shared" si="52"/>
        <v>43.722846441947567</v>
      </c>
      <c r="AS36" s="202">
        <f t="shared" si="53"/>
        <v>6.2100000000000009</v>
      </c>
      <c r="AT36" s="202">
        <f t="shared" si="54"/>
        <v>37.393749999999997</v>
      </c>
      <c r="AU36" s="202">
        <f t="shared" si="55"/>
        <v>43.00045218623778</v>
      </c>
      <c r="AV36" s="201">
        <f t="shared" si="56"/>
        <v>41.722500000000004</v>
      </c>
      <c r="AW36" s="205">
        <f t="shared" si="57"/>
        <v>44.737715667155392</v>
      </c>
      <c r="AX36" s="205">
        <f t="shared" si="58"/>
        <v>4.3287500000000065</v>
      </c>
      <c r="AY36" s="205">
        <f t="shared" si="59"/>
        <v>1.737263480917612</v>
      </c>
      <c r="AZ36" s="206">
        <v>7</v>
      </c>
    </row>
    <row r="37" spans="1:52" ht="18.75">
      <c r="A37" s="181"/>
      <c r="B37" s="199"/>
      <c r="C37" s="199"/>
      <c r="D37" s="265" t="s">
        <v>186</v>
      </c>
      <c r="E37" s="172"/>
      <c r="F37" s="173"/>
      <c r="G37" s="173"/>
      <c r="H37" s="173"/>
      <c r="I37" s="173"/>
      <c r="J37" s="173"/>
      <c r="K37" s="173"/>
      <c r="L37" s="202"/>
      <c r="M37" s="173"/>
      <c r="N37" s="202"/>
      <c r="O37" s="202"/>
      <c r="P37" s="173"/>
      <c r="Q37" s="202"/>
      <c r="R37" s="173"/>
      <c r="S37" s="202"/>
      <c r="T37" s="202"/>
      <c r="U37" s="214"/>
      <c r="V37" s="202"/>
      <c r="W37" s="173"/>
      <c r="X37" s="202"/>
      <c r="Y37" s="202"/>
      <c r="Z37" s="173"/>
      <c r="AA37" s="202"/>
      <c r="AB37" s="173"/>
      <c r="AC37" s="202"/>
      <c r="AD37" s="202"/>
      <c r="AE37" s="203"/>
      <c r="AF37" s="204"/>
      <c r="AG37" s="173"/>
      <c r="AH37" s="204"/>
      <c r="AI37" s="202"/>
      <c r="AJ37" s="173"/>
      <c r="AK37" s="202"/>
      <c r="AL37" s="173"/>
      <c r="AM37" s="202"/>
      <c r="AN37" s="202"/>
      <c r="AO37" s="173"/>
      <c r="AP37" s="202"/>
      <c r="AQ37" s="173"/>
      <c r="AR37" s="202"/>
      <c r="AS37" s="202"/>
      <c r="AT37" s="202"/>
      <c r="AU37" s="202"/>
      <c r="AV37" s="201"/>
      <c r="AW37" s="205"/>
      <c r="AX37" s="205"/>
      <c r="AY37" s="205"/>
      <c r="AZ37" s="206"/>
    </row>
    <row r="38" spans="1:52" ht="18.75">
      <c r="A38" s="181">
        <v>3</v>
      </c>
      <c r="B38" s="199">
        <v>6</v>
      </c>
      <c r="C38" s="199">
        <v>1</v>
      </c>
      <c r="D38" s="207" t="s">
        <v>20</v>
      </c>
      <c r="E38" s="172">
        <v>22</v>
      </c>
      <c r="F38" s="173">
        <v>42.52</v>
      </c>
      <c r="G38" s="173">
        <f t="shared" ref="G38:G48" si="60">10*((F38-47.73)/13.89)+50</f>
        <v>46.249100071994242</v>
      </c>
      <c r="H38" s="173">
        <v>51.45</v>
      </c>
      <c r="I38" s="173">
        <f t="shared" ref="I38:I48" si="61">10*((H38-47.79)/11.62)+50</f>
        <v>53.149741824440625</v>
      </c>
      <c r="J38" s="173">
        <f t="shared" ref="J38:J48" si="62">H38-F38</f>
        <v>8.93</v>
      </c>
      <c r="K38" s="173">
        <v>34.96</v>
      </c>
      <c r="L38" s="202">
        <f t="shared" ref="L38:L48" si="63">10*((K38-39.41)/10.31)+50</f>
        <v>45.683802133850634</v>
      </c>
      <c r="M38" s="173">
        <v>55.82</v>
      </c>
      <c r="N38" s="202">
        <f t="shared" ref="N38:N48" si="64">10*((M38-54.18)/12.99)+50</f>
        <v>51.262509622786759</v>
      </c>
      <c r="O38" s="202">
        <f t="shared" ref="O38:O48" si="65">M38-K38</f>
        <v>20.86</v>
      </c>
      <c r="P38" s="173">
        <v>33.590000000000003</v>
      </c>
      <c r="Q38" s="202">
        <f t="shared" ref="Q38:Q48" si="66">10*((P38-33.47)/13.4)+50</f>
        <v>50.089552238805972</v>
      </c>
      <c r="R38" s="173">
        <v>43.18</v>
      </c>
      <c r="S38" s="202">
        <f t="shared" ref="S38:S48" si="67">10*((R38-38.78)/18.53)+50</f>
        <v>52.374527792768482</v>
      </c>
      <c r="T38" s="202">
        <f t="shared" ref="T38:T48" si="68">R38-P38</f>
        <v>9.5899999999999963</v>
      </c>
      <c r="U38" s="214">
        <v>36.74</v>
      </c>
      <c r="V38" s="202">
        <f t="shared" ref="V38:V48" si="69">10*((U38-46.59)/20.28)+50</f>
        <v>45.142998027613409</v>
      </c>
      <c r="W38" s="173">
        <v>34.32</v>
      </c>
      <c r="X38" s="202">
        <f t="shared" ref="X38:X48" si="70">10*((W38-43.82)/19.02)+50</f>
        <v>45.005257623554151</v>
      </c>
      <c r="Y38" s="202">
        <f t="shared" ref="Y38:Y48" si="71">W38-U38</f>
        <v>-2.4200000000000017</v>
      </c>
      <c r="Z38" s="173">
        <v>34.299999999999997</v>
      </c>
      <c r="AA38" s="202">
        <f t="shared" ref="AA38:AA48" si="72">10*((Z38-38.27)/11.93)+50</f>
        <v>46.672254819782054</v>
      </c>
      <c r="AB38" s="173">
        <v>46.3</v>
      </c>
      <c r="AC38" s="202">
        <f t="shared" ref="AC38:AC48" si="73">10*((AB38-45.96)/13.43)+50</f>
        <v>50.25316455696202</v>
      </c>
      <c r="AD38" s="202">
        <f t="shared" ref="AD38:AD48" si="74">AB38-Z38</f>
        <v>12</v>
      </c>
      <c r="AE38" s="203">
        <v>56.7</v>
      </c>
      <c r="AF38" s="204">
        <f t="shared" ref="AF38:AF48" si="75">10*((AE38-66.59)/13.46)+50</f>
        <v>42.652303120356613</v>
      </c>
      <c r="AG38" s="173">
        <v>55.64</v>
      </c>
      <c r="AH38" s="204">
        <f t="shared" ref="AH38:AH48" si="76">10*((AG38-56.05)/12.33)+50</f>
        <v>49.66747769667478</v>
      </c>
      <c r="AI38" s="202">
        <f t="shared" ref="AI38:AI48" si="77">AG38-AE38</f>
        <v>-1.0600000000000023</v>
      </c>
      <c r="AJ38" s="173">
        <v>44.78</v>
      </c>
      <c r="AK38" s="202">
        <f t="shared" ref="AK38:AK48" si="78">10*((AJ38-49.41)/14.62)+50</f>
        <v>46.83310533515732</v>
      </c>
      <c r="AL38" s="173">
        <v>52.05</v>
      </c>
      <c r="AM38" s="202">
        <f t="shared" ref="AM38:AM48" si="79">10*((AL38-49.38)/13.92)+50</f>
        <v>51.918103448275858</v>
      </c>
      <c r="AN38" s="202">
        <f t="shared" ref="AN38:AN48" si="80">AL38-AJ38</f>
        <v>7.269999999999996</v>
      </c>
      <c r="AO38" s="173">
        <v>47.13</v>
      </c>
      <c r="AP38" s="202">
        <f t="shared" ref="AP38:AP48" si="81">10*((AO38-56.09)/14.43)+50</f>
        <v>43.790713790713788</v>
      </c>
      <c r="AQ38" s="173">
        <v>63.82</v>
      </c>
      <c r="AR38" s="202">
        <f t="shared" ref="AR38:AR48" si="82">10*((AQ38-60.12)/13.35)+50</f>
        <v>52.771535580524343</v>
      </c>
      <c r="AS38" s="202">
        <f t="shared" ref="AS38:AS43" si="83">AQ38-AO38</f>
        <v>16.689999999999998</v>
      </c>
      <c r="AT38" s="202">
        <f t="shared" ref="AT38:AT48" si="84">(F38+K38+P38+U38+Z38+AE38+AJ38+AO38)/8</f>
        <v>41.34</v>
      </c>
      <c r="AU38" s="202">
        <f t="shared" ref="AU38:AU48" si="85">(G38+L38+Q38+V38+AA38+AF38+AK38+AP38)/8</f>
        <v>45.889228692284249</v>
      </c>
      <c r="AV38" s="201">
        <f t="shared" ref="AV38:AV48" si="86">(H38+M38+R38+W38+AB38+AG38+AL38+AQ38)/8</f>
        <v>50.322499999999998</v>
      </c>
      <c r="AW38" s="205">
        <f t="shared" ref="AW38:AW48" si="87">(I38+N38+S38+X38+AC38+AH38+AM38+AR38)/8</f>
        <v>50.800289768248376</v>
      </c>
      <c r="AX38" s="205">
        <f t="shared" ref="AX38:AX48" si="88">AV38-AT38</f>
        <v>8.9824999999999946</v>
      </c>
      <c r="AY38" s="205">
        <f t="shared" ref="AY38:AY48" si="89">AW38-AU38</f>
        <v>4.9110610759641276</v>
      </c>
      <c r="AZ38" s="206">
        <v>6</v>
      </c>
    </row>
    <row r="39" spans="1:52" ht="18.75">
      <c r="A39" s="181">
        <v>3</v>
      </c>
      <c r="B39" s="207">
        <v>32</v>
      </c>
      <c r="C39" s="207">
        <v>2</v>
      </c>
      <c r="D39" s="207" t="s">
        <v>50</v>
      </c>
      <c r="E39" s="172">
        <v>10</v>
      </c>
      <c r="F39" s="173">
        <v>52.22</v>
      </c>
      <c r="G39" s="173">
        <f t="shared" si="60"/>
        <v>53.232541396688269</v>
      </c>
      <c r="H39" s="173">
        <v>50.2</v>
      </c>
      <c r="I39" s="173">
        <f t="shared" si="61"/>
        <v>52.074010327022378</v>
      </c>
      <c r="J39" s="173">
        <f t="shared" si="62"/>
        <v>-2.019999999999996</v>
      </c>
      <c r="K39" s="173">
        <v>46.22</v>
      </c>
      <c r="L39" s="202">
        <f t="shared" si="63"/>
        <v>56.605237633365668</v>
      </c>
      <c r="M39" s="173">
        <v>67.8</v>
      </c>
      <c r="N39" s="202">
        <f t="shared" si="64"/>
        <v>60.484988452655884</v>
      </c>
      <c r="O39" s="202">
        <f t="shared" si="65"/>
        <v>21.58</v>
      </c>
      <c r="P39" s="173">
        <v>31.94</v>
      </c>
      <c r="Q39" s="202">
        <f t="shared" si="66"/>
        <v>48.85820895522388</v>
      </c>
      <c r="R39" s="173">
        <v>32</v>
      </c>
      <c r="S39" s="202">
        <f t="shared" si="67"/>
        <v>46.341068537506743</v>
      </c>
      <c r="T39" s="202">
        <f t="shared" si="68"/>
        <v>5.9999999999998721E-2</v>
      </c>
      <c r="U39" s="214">
        <v>53.89</v>
      </c>
      <c r="V39" s="202">
        <f t="shared" si="69"/>
        <v>53.599605522682445</v>
      </c>
      <c r="W39" s="173">
        <v>37</v>
      </c>
      <c r="X39" s="202">
        <f t="shared" si="70"/>
        <v>46.414300736067297</v>
      </c>
      <c r="Y39" s="202">
        <f t="shared" si="71"/>
        <v>-16.89</v>
      </c>
      <c r="Z39" s="173">
        <v>47.44</v>
      </c>
      <c r="AA39" s="202">
        <f t="shared" si="72"/>
        <v>57.686504610226315</v>
      </c>
      <c r="AB39" s="173">
        <v>42.75</v>
      </c>
      <c r="AC39" s="202">
        <f t="shared" si="73"/>
        <v>47.609828741623232</v>
      </c>
      <c r="AD39" s="202">
        <f t="shared" si="74"/>
        <v>-4.6899999999999977</v>
      </c>
      <c r="AE39" s="203">
        <v>72.89</v>
      </c>
      <c r="AF39" s="204">
        <f t="shared" si="75"/>
        <v>54.680534918276372</v>
      </c>
      <c r="AG39" s="173">
        <v>55.2</v>
      </c>
      <c r="AH39" s="204">
        <f t="shared" si="76"/>
        <v>49.310624493106246</v>
      </c>
      <c r="AI39" s="202">
        <f t="shared" si="77"/>
        <v>-17.689999999999998</v>
      </c>
      <c r="AJ39" s="173">
        <v>55.56</v>
      </c>
      <c r="AK39" s="202">
        <f t="shared" si="78"/>
        <v>54.206566347469227</v>
      </c>
      <c r="AL39" s="173">
        <v>47</v>
      </c>
      <c r="AM39" s="202">
        <f t="shared" si="79"/>
        <v>48.290229885057471</v>
      </c>
      <c r="AN39" s="202">
        <f t="shared" si="80"/>
        <v>-8.5600000000000023</v>
      </c>
      <c r="AO39" s="173">
        <v>66.67</v>
      </c>
      <c r="AP39" s="202">
        <f t="shared" si="81"/>
        <v>57.331947331947333</v>
      </c>
      <c r="AQ39" s="173">
        <v>63.6</v>
      </c>
      <c r="AR39" s="202">
        <f t="shared" si="82"/>
        <v>52.606741573033709</v>
      </c>
      <c r="AS39" s="202">
        <f t="shared" si="83"/>
        <v>-3.0700000000000003</v>
      </c>
      <c r="AT39" s="202">
        <f t="shared" si="84"/>
        <v>53.353749999999998</v>
      </c>
      <c r="AU39" s="202">
        <f t="shared" si="85"/>
        <v>54.525143339484934</v>
      </c>
      <c r="AV39" s="201">
        <f t="shared" si="86"/>
        <v>49.443750000000001</v>
      </c>
      <c r="AW39" s="205">
        <f t="shared" si="87"/>
        <v>50.391474093259127</v>
      </c>
      <c r="AX39" s="205">
        <f t="shared" si="88"/>
        <v>-3.9099999999999966</v>
      </c>
      <c r="AY39" s="205">
        <f t="shared" si="89"/>
        <v>-4.1336692462258071</v>
      </c>
      <c r="AZ39" s="206">
        <v>2</v>
      </c>
    </row>
    <row r="40" spans="1:52" ht="18.75">
      <c r="A40" s="181">
        <v>3</v>
      </c>
      <c r="B40" s="199">
        <v>13</v>
      </c>
      <c r="C40" s="199">
        <v>3</v>
      </c>
      <c r="D40" s="207" t="s">
        <v>141</v>
      </c>
      <c r="E40" s="172">
        <v>20</v>
      </c>
      <c r="F40" s="201">
        <v>46.564999999999998</v>
      </c>
      <c r="G40" s="173">
        <f t="shared" si="60"/>
        <v>49.161267098632109</v>
      </c>
      <c r="H40" s="173">
        <v>44.799500000000002</v>
      </c>
      <c r="I40" s="173">
        <f t="shared" si="61"/>
        <v>47.426419965576592</v>
      </c>
      <c r="J40" s="173">
        <f t="shared" si="62"/>
        <v>-1.7654999999999959</v>
      </c>
      <c r="K40" s="201">
        <v>32.284999999999997</v>
      </c>
      <c r="L40" s="202">
        <f t="shared" si="63"/>
        <v>43.089233753637245</v>
      </c>
      <c r="M40" s="173">
        <v>53.3035</v>
      </c>
      <c r="N40" s="202">
        <f t="shared" si="64"/>
        <v>49.325250192455734</v>
      </c>
      <c r="O40" s="202">
        <f t="shared" si="65"/>
        <v>21.018500000000003</v>
      </c>
      <c r="P40" s="201">
        <v>24.045000000000002</v>
      </c>
      <c r="Q40" s="202">
        <f t="shared" si="66"/>
        <v>42.966417910447767</v>
      </c>
      <c r="R40" s="173">
        <v>31.999500000000001</v>
      </c>
      <c r="S40" s="202">
        <f t="shared" si="67"/>
        <v>46.340798704803021</v>
      </c>
      <c r="T40" s="202">
        <f t="shared" si="68"/>
        <v>7.9544999999999995</v>
      </c>
      <c r="U40" s="215">
        <v>36.835000000000001</v>
      </c>
      <c r="V40" s="202">
        <f t="shared" si="69"/>
        <v>45.189842209072978</v>
      </c>
      <c r="W40" s="173">
        <v>37.996500000000005</v>
      </c>
      <c r="X40" s="202">
        <f t="shared" si="70"/>
        <v>46.938222923238698</v>
      </c>
      <c r="Y40" s="202">
        <f t="shared" si="71"/>
        <v>1.1615000000000038</v>
      </c>
      <c r="Z40" s="201">
        <v>39.965000000000003</v>
      </c>
      <c r="AA40" s="202">
        <f t="shared" si="72"/>
        <v>51.420787929589274</v>
      </c>
      <c r="AB40" s="173">
        <v>47.499499999999998</v>
      </c>
      <c r="AC40" s="202">
        <f t="shared" si="73"/>
        <v>51.146314221891288</v>
      </c>
      <c r="AD40" s="202">
        <f t="shared" si="74"/>
        <v>7.5344999999999942</v>
      </c>
      <c r="AE40" s="201">
        <v>65.319999999999993</v>
      </c>
      <c r="AF40" s="204">
        <f t="shared" si="75"/>
        <v>49.056463595839517</v>
      </c>
      <c r="AG40" s="173">
        <v>56.1965</v>
      </c>
      <c r="AH40" s="204">
        <f t="shared" si="76"/>
        <v>50.11881589618816</v>
      </c>
      <c r="AI40" s="202">
        <f t="shared" si="77"/>
        <v>-9.1234999999999928</v>
      </c>
      <c r="AJ40" s="201">
        <v>53.71</v>
      </c>
      <c r="AK40" s="202">
        <f t="shared" si="78"/>
        <v>52.941176470588239</v>
      </c>
      <c r="AL40" s="173">
        <v>49.503</v>
      </c>
      <c r="AM40" s="202">
        <f t="shared" si="79"/>
        <v>50.088362068965516</v>
      </c>
      <c r="AN40" s="202">
        <f t="shared" si="80"/>
        <v>-4.2070000000000007</v>
      </c>
      <c r="AO40" s="201">
        <v>54.034999999999997</v>
      </c>
      <c r="AP40" s="202">
        <f t="shared" si="81"/>
        <v>48.575883575883573</v>
      </c>
      <c r="AQ40" s="173">
        <v>59.403499999999994</v>
      </c>
      <c r="AR40" s="202">
        <f t="shared" si="82"/>
        <v>49.463295880149808</v>
      </c>
      <c r="AS40" s="202">
        <f t="shared" si="83"/>
        <v>5.3684999999999974</v>
      </c>
      <c r="AT40" s="202">
        <f t="shared" si="84"/>
        <v>44.094999999999999</v>
      </c>
      <c r="AU40" s="202">
        <f t="shared" si="85"/>
        <v>47.800134067961338</v>
      </c>
      <c r="AV40" s="201">
        <f t="shared" si="86"/>
        <v>47.587687500000001</v>
      </c>
      <c r="AW40" s="205">
        <f t="shared" si="87"/>
        <v>48.855934981658606</v>
      </c>
      <c r="AX40" s="205">
        <f t="shared" si="88"/>
        <v>3.4926875000000024</v>
      </c>
      <c r="AY40" s="205">
        <f t="shared" si="89"/>
        <v>1.0558009136972686</v>
      </c>
      <c r="AZ40" s="206">
        <v>5</v>
      </c>
    </row>
    <row r="41" spans="1:52" ht="18.75">
      <c r="A41" s="181">
        <v>3</v>
      </c>
      <c r="B41" s="199">
        <v>68</v>
      </c>
      <c r="C41" s="207">
        <v>4</v>
      </c>
      <c r="D41" s="207" t="s">
        <v>88</v>
      </c>
      <c r="E41" s="172">
        <v>4</v>
      </c>
      <c r="F41" s="173">
        <v>42</v>
      </c>
      <c r="G41" s="173">
        <f t="shared" si="60"/>
        <v>45.874730021598275</v>
      </c>
      <c r="H41" s="173">
        <v>42</v>
      </c>
      <c r="I41" s="173">
        <f t="shared" si="61"/>
        <v>45.017211703958694</v>
      </c>
      <c r="J41" s="173">
        <f t="shared" si="62"/>
        <v>0</v>
      </c>
      <c r="K41" s="173">
        <v>32.67</v>
      </c>
      <c r="L41" s="202">
        <f t="shared" si="63"/>
        <v>43.462657613967025</v>
      </c>
      <c r="M41" s="173">
        <v>55</v>
      </c>
      <c r="N41" s="202">
        <f t="shared" si="64"/>
        <v>50.631254811393383</v>
      </c>
      <c r="O41" s="202">
        <f t="shared" si="65"/>
        <v>22.33</v>
      </c>
      <c r="P41" s="173">
        <v>27.08</v>
      </c>
      <c r="Q41" s="202">
        <f t="shared" si="66"/>
        <v>45.231343283582092</v>
      </c>
      <c r="R41" s="173">
        <v>35</v>
      </c>
      <c r="S41" s="202">
        <f t="shared" si="67"/>
        <v>47.960064759848891</v>
      </c>
      <c r="T41" s="202">
        <f t="shared" si="68"/>
        <v>7.9200000000000017</v>
      </c>
      <c r="U41" s="214">
        <v>43.33</v>
      </c>
      <c r="V41" s="202">
        <f t="shared" si="69"/>
        <v>48.392504930966467</v>
      </c>
      <c r="W41" s="173">
        <v>38.75</v>
      </c>
      <c r="X41" s="202">
        <f t="shared" si="70"/>
        <v>47.33438485804416</v>
      </c>
      <c r="Y41" s="202">
        <f t="shared" si="71"/>
        <v>-4.5799999999999983</v>
      </c>
      <c r="Z41" s="173">
        <v>44.58</v>
      </c>
      <c r="AA41" s="202">
        <f t="shared" si="72"/>
        <v>55.289186923721708</v>
      </c>
      <c r="AB41" s="173">
        <v>42.88</v>
      </c>
      <c r="AC41" s="202">
        <f t="shared" si="73"/>
        <v>47.706626954579299</v>
      </c>
      <c r="AD41" s="202">
        <f t="shared" si="74"/>
        <v>-1.6999999999999957</v>
      </c>
      <c r="AE41" s="203">
        <v>58.67</v>
      </c>
      <c r="AF41" s="204">
        <f t="shared" si="75"/>
        <v>44.115898959881129</v>
      </c>
      <c r="AG41" s="173">
        <v>55</v>
      </c>
      <c r="AH41" s="204">
        <f t="shared" si="76"/>
        <v>49.148418491484186</v>
      </c>
      <c r="AI41" s="202">
        <f t="shared" si="77"/>
        <v>-3.6700000000000017</v>
      </c>
      <c r="AJ41" s="173">
        <v>42.5</v>
      </c>
      <c r="AK41" s="202">
        <f t="shared" si="78"/>
        <v>45.273597811217513</v>
      </c>
      <c r="AL41" s="173">
        <v>53.75</v>
      </c>
      <c r="AM41" s="202">
        <f t="shared" si="79"/>
        <v>53.139367816091955</v>
      </c>
      <c r="AN41" s="202">
        <f t="shared" si="80"/>
        <v>11.25</v>
      </c>
      <c r="AO41" s="173">
        <v>52.67</v>
      </c>
      <c r="AP41" s="202">
        <f t="shared" si="81"/>
        <v>47.629937629937629</v>
      </c>
      <c r="AQ41" s="173">
        <v>57</v>
      </c>
      <c r="AR41" s="202">
        <f t="shared" si="82"/>
        <v>47.662921348314612</v>
      </c>
      <c r="AS41" s="202">
        <f t="shared" si="83"/>
        <v>4.3299999999999983</v>
      </c>
      <c r="AT41" s="202">
        <f t="shared" si="84"/>
        <v>42.9375</v>
      </c>
      <c r="AU41" s="202">
        <f t="shared" si="85"/>
        <v>46.908732146858988</v>
      </c>
      <c r="AV41" s="201">
        <f t="shared" si="86"/>
        <v>47.422499999999999</v>
      </c>
      <c r="AW41" s="205">
        <f t="shared" si="87"/>
        <v>48.575031342964401</v>
      </c>
      <c r="AX41" s="205">
        <f t="shared" si="88"/>
        <v>4.4849999999999994</v>
      </c>
      <c r="AY41" s="205">
        <f t="shared" si="89"/>
        <v>1.6662991961054132</v>
      </c>
      <c r="AZ41" s="206">
        <v>5</v>
      </c>
    </row>
    <row r="42" spans="1:52" ht="18.75">
      <c r="A42" s="181">
        <v>3</v>
      </c>
      <c r="B42" s="199">
        <v>19</v>
      </c>
      <c r="C42" s="199">
        <v>5</v>
      </c>
      <c r="D42" s="207" t="s">
        <v>33</v>
      </c>
      <c r="E42" s="172">
        <v>2</v>
      </c>
      <c r="F42" s="173">
        <v>50.5</v>
      </c>
      <c r="G42" s="173">
        <f t="shared" si="60"/>
        <v>51.994240460763145</v>
      </c>
      <c r="H42" s="173">
        <v>42</v>
      </c>
      <c r="I42" s="173">
        <f t="shared" si="61"/>
        <v>45.017211703958694</v>
      </c>
      <c r="J42" s="173">
        <f t="shared" si="62"/>
        <v>-8.5</v>
      </c>
      <c r="K42" s="173">
        <v>43</v>
      </c>
      <c r="L42" s="202">
        <f t="shared" si="63"/>
        <v>53.48205625606208</v>
      </c>
      <c r="M42" s="173">
        <v>49</v>
      </c>
      <c r="N42" s="202">
        <f t="shared" si="64"/>
        <v>46.012317167051577</v>
      </c>
      <c r="O42" s="202">
        <f t="shared" si="65"/>
        <v>6</v>
      </c>
      <c r="P42" s="173">
        <v>31.25</v>
      </c>
      <c r="Q42" s="202">
        <f t="shared" si="66"/>
        <v>48.343283582089555</v>
      </c>
      <c r="R42" s="173">
        <v>32.5</v>
      </c>
      <c r="S42" s="202">
        <f t="shared" si="67"/>
        <v>46.610901241230437</v>
      </c>
      <c r="T42" s="202">
        <f t="shared" si="68"/>
        <v>1.25</v>
      </c>
      <c r="U42" s="214">
        <v>43.75</v>
      </c>
      <c r="V42" s="202">
        <f t="shared" si="69"/>
        <v>48.599605522682445</v>
      </c>
      <c r="W42" s="173">
        <v>45</v>
      </c>
      <c r="X42" s="202">
        <f t="shared" si="70"/>
        <v>50.620399579390117</v>
      </c>
      <c r="Y42" s="202">
        <f t="shared" si="71"/>
        <v>1.25</v>
      </c>
      <c r="Z42" s="173">
        <v>41.13</v>
      </c>
      <c r="AA42" s="202">
        <f t="shared" si="72"/>
        <v>52.397317686504607</v>
      </c>
      <c r="AB42" s="173">
        <v>39.5</v>
      </c>
      <c r="AC42" s="202">
        <f t="shared" si="73"/>
        <v>45.189873417721515</v>
      </c>
      <c r="AD42" s="202">
        <f t="shared" si="74"/>
        <v>-1.6300000000000026</v>
      </c>
      <c r="AE42" s="203">
        <v>63</v>
      </c>
      <c r="AF42" s="204">
        <f t="shared" si="75"/>
        <v>47.332838038632985</v>
      </c>
      <c r="AG42" s="173">
        <v>54</v>
      </c>
      <c r="AH42" s="204">
        <f t="shared" si="76"/>
        <v>48.337388483373886</v>
      </c>
      <c r="AI42" s="202">
        <f t="shared" si="77"/>
        <v>-9</v>
      </c>
      <c r="AJ42" s="173">
        <v>47.5</v>
      </c>
      <c r="AK42" s="202">
        <f t="shared" si="78"/>
        <v>48.693570451436393</v>
      </c>
      <c r="AL42" s="173">
        <v>42.5</v>
      </c>
      <c r="AM42" s="202">
        <f t="shared" si="79"/>
        <v>45.057471264367813</v>
      </c>
      <c r="AN42" s="202">
        <f t="shared" si="80"/>
        <v>-5</v>
      </c>
      <c r="AO42" s="173">
        <v>50</v>
      </c>
      <c r="AP42" s="202">
        <f t="shared" si="81"/>
        <v>45.779625779625775</v>
      </c>
      <c r="AQ42" s="173">
        <v>68</v>
      </c>
      <c r="AR42" s="202">
        <f t="shared" si="82"/>
        <v>55.902621722846447</v>
      </c>
      <c r="AS42" s="202">
        <f t="shared" si="83"/>
        <v>18</v>
      </c>
      <c r="AT42" s="202">
        <f t="shared" si="84"/>
        <v>46.266249999999999</v>
      </c>
      <c r="AU42" s="202">
        <f t="shared" si="85"/>
        <v>49.577817222224624</v>
      </c>
      <c r="AV42" s="201">
        <f t="shared" si="86"/>
        <v>46.5625</v>
      </c>
      <c r="AW42" s="205">
        <f t="shared" si="87"/>
        <v>47.843523072492559</v>
      </c>
      <c r="AX42" s="205">
        <f t="shared" si="88"/>
        <v>0.29625000000000057</v>
      </c>
      <c r="AY42" s="205">
        <f t="shared" si="89"/>
        <v>-1.7342941497320652</v>
      </c>
      <c r="AZ42" s="206">
        <v>4</v>
      </c>
    </row>
    <row r="43" spans="1:52" ht="18.75">
      <c r="A43" s="181">
        <v>3</v>
      </c>
      <c r="B43" s="199">
        <v>12</v>
      </c>
      <c r="C43" s="207">
        <v>6</v>
      </c>
      <c r="D43" s="207" t="s">
        <v>25</v>
      </c>
      <c r="E43" s="172">
        <v>13</v>
      </c>
      <c r="F43" s="173">
        <v>43.38</v>
      </c>
      <c r="G43" s="173">
        <f t="shared" si="60"/>
        <v>46.868250539956804</v>
      </c>
      <c r="H43" s="173">
        <v>45.54</v>
      </c>
      <c r="I43" s="173">
        <f t="shared" si="61"/>
        <v>48.063683304647157</v>
      </c>
      <c r="J43" s="173">
        <f t="shared" si="62"/>
        <v>2.1599999999999966</v>
      </c>
      <c r="K43" s="173">
        <v>29.54</v>
      </c>
      <c r="L43" s="202">
        <f t="shared" si="63"/>
        <v>40.426770126091178</v>
      </c>
      <c r="M43" s="173">
        <v>52.15</v>
      </c>
      <c r="N43" s="202">
        <f t="shared" si="64"/>
        <v>48.437259430331025</v>
      </c>
      <c r="O43" s="202">
        <f t="shared" si="65"/>
        <v>22.61</v>
      </c>
      <c r="P43" s="173">
        <v>28.65</v>
      </c>
      <c r="Q43" s="202">
        <f t="shared" si="66"/>
        <v>46.402985074626869</v>
      </c>
      <c r="R43" s="173">
        <v>34.229999999999997</v>
      </c>
      <c r="S43" s="202">
        <f t="shared" si="67"/>
        <v>47.544522396114409</v>
      </c>
      <c r="T43" s="202">
        <f t="shared" si="68"/>
        <v>5.5799999999999983</v>
      </c>
      <c r="U43" s="214">
        <v>31.54</v>
      </c>
      <c r="V43" s="202">
        <f t="shared" si="69"/>
        <v>42.578895463510847</v>
      </c>
      <c r="W43" s="173">
        <v>33.85</v>
      </c>
      <c r="X43" s="202">
        <f t="shared" si="70"/>
        <v>44.758149316508941</v>
      </c>
      <c r="Y43" s="202">
        <f t="shared" si="71"/>
        <v>2.3100000000000023</v>
      </c>
      <c r="Z43" s="173">
        <v>31.85</v>
      </c>
      <c r="AA43" s="202">
        <f t="shared" si="72"/>
        <v>44.618608549874267</v>
      </c>
      <c r="AB43" s="173">
        <v>42.15</v>
      </c>
      <c r="AC43" s="202">
        <f t="shared" si="73"/>
        <v>47.163067758749065</v>
      </c>
      <c r="AD43" s="202">
        <f t="shared" si="74"/>
        <v>10.299999999999997</v>
      </c>
      <c r="AE43" s="203">
        <v>57.85</v>
      </c>
      <c r="AF43" s="204">
        <f t="shared" si="75"/>
        <v>43.506686478454682</v>
      </c>
      <c r="AG43" s="173">
        <v>54.77</v>
      </c>
      <c r="AH43" s="204">
        <f t="shared" si="76"/>
        <v>48.96188158961882</v>
      </c>
      <c r="AI43" s="202">
        <f t="shared" si="77"/>
        <v>-3.0799999999999983</v>
      </c>
      <c r="AJ43" s="173">
        <v>45</v>
      </c>
      <c r="AK43" s="202">
        <f t="shared" si="78"/>
        <v>46.98358413132695</v>
      </c>
      <c r="AL43" s="173">
        <v>39.619999999999997</v>
      </c>
      <c r="AM43" s="202">
        <f t="shared" si="79"/>
        <v>42.988505747126432</v>
      </c>
      <c r="AN43" s="202">
        <f t="shared" si="80"/>
        <v>-5.3800000000000026</v>
      </c>
      <c r="AO43" s="173">
        <v>51.69</v>
      </c>
      <c r="AP43" s="202">
        <f t="shared" si="81"/>
        <v>46.950796950796949</v>
      </c>
      <c r="AQ43" s="173">
        <v>59.08</v>
      </c>
      <c r="AR43" s="202">
        <f t="shared" si="82"/>
        <v>49.220973782771537</v>
      </c>
      <c r="AS43" s="202">
        <f t="shared" si="83"/>
        <v>7.3900000000000006</v>
      </c>
      <c r="AT43" s="202">
        <f t="shared" si="84"/>
        <v>39.937499999999993</v>
      </c>
      <c r="AU43" s="202">
        <f t="shared" si="85"/>
        <v>44.792072164329809</v>
      </c>
      <c r="AV43" s="201">
        <f t="shared" si="86"/>
        <v>45.173749999999998</v>
      </c>
      <c r="AW43" s="205">
        <f t="shared" si="87"/>
        <v>47.142255415733423</v>
      </c>
      <c r="AX43" s="205">
        <f t="shared" si="88"/>
        <v>5.2362500000000054</v>
      </c>
      <c r="AY43" s="205">
        <f t="shared" si="89"/>
        <v>2.3501832514036138</v>
      </c>
      <c r="AZ43" s="206">
        <v>6</v>
      </c>
    </row>
    <row r="44" spans="1:52" ht="18.75">
      <c r="A44" s="181">
        <v>3</v>
      </c>
      <c r="B44" s="199">
        <v>8</v>
      </c>
      <c r="C44" s="199">
        <v>7</v>
      </c>
      <c r="D44" s="207" t="s">
        <v>187</v>
      </c>
      <c r="E44" s="172">
        <v>37</v>
      </c>
      <c r="F44" s="201">
        <v>44.725000000000001</v>
      </c>
      <c r="G44" s="173">
        <f t="shared" si="60"/>
        <v>47.836573074154074</v>
      </c>
      <c r="H44" s="173">
        <v>42.216216216216218</v>
      </c>
      <c r="I44" s="173">
        <f t="shared" si="61"/>
        <v>45.203284179187797</v>
      </c>
      <c r="J44" s="173">
        <f t="shared" si="62"/>
        <v>-2.5087837837837839</v>
      </c>
      <c r="K44" s="201">
        <v>41.225000000000001</v>
      </c>
      <c r="L44" s="202">
        <f t="shared" si="63"/>
        <v>51.760426770126095</v>
      </c>
      <c r="M44" s="173">
        <v>49.780810810810813</v>
      </c>
      <c r="N44" s="202">
        <f t="shared" si="64"/>
        <v>46.613403241578766</v>
      </c>
      <c r="O44" s="202">
        <f t="shared" si="65"/>
        <v>8.5558108108108115</v>
      </c>
      <c r="P44" s="201">
        <v>36.47</v>
      </c>
      <c r="Q44" s="202">
        <f t="shared" si="66"/>
        <v>52.238805970149251</v>
      </c>
      <c r="R44" s="173">
        <v>32.976486486486486</v>
      </c>
      <c r="S44" s="202">
        <f t="shared" si="67"/>
        <v>46.868044515103335</v>
      </c>
      <c r="T44" s="202">
        <f t="shared" si="68"/>
        <v>-3.4935135135135127</v>
      </c>
      <c r="U44" s="215">
        <v>41.064999999999998</v>
      </c>
      <c r="V44" s="202">
        <f t="shared" si="69"/>
        <v>47.275641025641022</v>
      </c>
      <c r="W44" s="173">
        <v>36.891081081081083</v>
      </c>
      <c r="X44" s="202">
        <f t="shared" si="70"/>
        <v>46.357035268707193</v>
      </c>
      <c r="Y44" s="202">
        <f t="shared" si="71"/>
        <v>-4.1739189189189148</v>
      </c>
      <c r="Z44" s="201">
        <v>34.79</v>
      </c>
      <c r="AA44" s="202">
        <f t="shared" si="72"/>
        <v>47.082984073763619</v>
      </c>
      <c r="AB44" s="173">
        <v>42.279999999999994</v>
      </c>
      <c r="AC44" s="202">
        <f t="shared" si="73"/>
        <v>47.259865971705132</v>
      </c>
      <c r="AD44" s="202">
        <f t="shared" si="74"/>
        <v>7.4899999999999949</v>
      </c>
      <c r="AE44" s="201">
        <v>78.7</v>
      </c>
      <c r="AF44" s="204">
        <f t="shared" si="75"/>
        <v>58.99702823179792</v>
      </c>
      <c r="AG44" s="173">
        <v>53.403783783783787</v>
      </c>
      <c r="AH44" s="204">
        <f t="shared" si="76"/>
        <v>47.853839240700559</v>
      </c>
      <c r="AI44" s="202">
        <f t="shared" si="77"/>
        <v>-25.296216216216216</v>
      </c>
      <c r="AJ44" s="201">
        <v>48.064999999999998</v>
      </c>
      <c r="AK44" s="202">
        <f t="shared" si="78"/>
        <v>49.08002735978112</v>
      </c>
      <c r="AL44" s="173">
        <v>45.8154054054054</v>
      </c>
      <c r="AM44" s="202">
        <f t="shared" si="79"/>
        <v>47.439228021124563</v>
      </c>
      <c r="AN44" s="202">
        <f t="shared" si="80"/>
        <v>-2.2495945945945977</v>
      </c>
      <c r="AO44" s="201">
        <v>58.05</v>
      </c>
      <c r="AP44" s="202">
        <f t="shared" si="81"/>
        <v>51.358281358281353</v>
      </c>
      <c r="AQ44" s="173">
        <v>55.027837837837836</v>
      </c>
      <c r="AR44" s="202">
        <f t="shared" si="82"/>
        <v>46.18564632047778</v>
      </c>
      <c r="AS44" s="205">
        <v>-3.125</v>
      </c>
      <c r="AT44" s="202">
        <f t="shared" si="84"/>
        <v>47.886250000000004</v>
      </c>
      <c r="AU44" s="202">
        <f t="shared" si="85"/>
        <v>50.703720982961812</v>
      </c>
      <c r="AV44" s="201">
        <f t="shared" si="86"/>
        <v>44.798952702702707</v>
      </c>
      <c r="AW44" s="205">
        <f t="shared" si="87"/>
        <v>46.722543344823137</v>
      </c>
      <c r="AX44" s="205">
        <f t="shared" si="88"/>
        <v>-3.0872972972972974</v>
      </c>
      <c r="AY44" s="205">
        <f t="shared" si="89"/>
        <v>-3.981177638138675</v>
      </c>
      <c r="AZ44" s="206">
        <v>2</v>
      </c>
    </row>
    <row r="45" spans="1:52" ht="18.75">
      <c r="A45" s="181">
        <v>3</v>
      </c>
      <c r="B45" s="199">
        <v>16</v>
      </c>
      <c r="C45" s="207">
        <v>8</v>
      </c>
      <c r="D45" s="207" t="s">
        <v>30</v>
      </c>
      <c r="E45" s="172">
        <v>14</v>
      </c>
      <c r="F45" s="173">
        <v>37.5</v>
      </c>
      <c r="G45" s="173">
        <f t="shared" si="60"/>
        <v>42.634989200863934</v>
      </c>
      <c r="H45" s="173">
        <v>42.86</v>
      </c>
      <c r="I45" s="173">
        <f t="shared" si="61"/>
        <v>45.757314974182442</v>
      </c>
      <c r="J45" s="173">
        <f t="shared" si="62"/>
        <v>5.3599999999999994</v>
      </c>
      <c r="K45" s="173">
        <v>27.6</v>
      </c>
      <c r="L45" s="202">
        <f t="shared" si="63"/>
        <v>38.545101842871006</v>
      </c>
      <c r="M45" s="173">
        <v>50</v>
      </c>
      <c r="N45" s="202">
        <f t="shared" si="64"/>
        <v>46.782140107775213</v>
      </c>
      <c r="O45" s="202">
        <f t="shared" si="65"/>
        <v>22.4</v>
      </c>
      <c r="P45" s="173">
        <v>27.13</v>
      </c>
      <c r="Q45" s="202">
        <f t="shared" si="66"/>
        <v>45.268656716417908</v>
      </c>
      <c r="R45" s="173">
        <v>26.43</v>
      </c>
      <c r="S45" s="202">
        <f t="shared" si="67"/>
        <v>43.335132218024825</v>
      </c>
      <c r="T45" s="202">
        <f t="shared" si="68"/>
        <v>-0.69999999999999929</v>
      </c>
      <c r="U45" s="214">
        <v>26.75</v>
      </c>
      <c r="V45" s="202">
        <f t="shared" si="69"/>
        <v>40.216962524654832</v>
      </c>
      <c r="W45" s="173">
        <v>31.79</v>
      </c>
      <c r="X45" s="202">
        <f t="shared" si="70"/>
        <v>43.67507886435331</v>
      </c>
      <c r="Y45" s="202">
        <f t="shared" si="71"/>
        <v>5.0399999999999991</v>
      </c>
      <c r="Z45" s="173">
        <v>26.95</v>
      </c>
      <c r="AA45" s="202">
        <f t="shared" si="72"/>
        <v>40.511316010058671</v>
      </c>
      <c r="AB45" s="173">
        <v>36.39</v>
      </c>
      <c r="AC45" s="202">
        <f t="shared" si="73"/>
        <v>42.874162323157108</v>
      </c>
      <c r="AD45" s="202">
        <f t="shared" si="74"/>
        <v>9.4400000000000013</v>
      </c>
      <c r="AE45" s="203">
        <v>51.2</v>
      </c>
      <c r="AF45" s="204">
        <f t="shared" si="75"/>
        <v>38.566121842496287</v>
      </c>
      <c r="AG45" s="173">
        <v>49.71</v>
      </c>
      <c r="AH45" s="204">
        <f t="shared" si="76"/>
        <v>44.858069748580704</v>
      </c>
      <c r="AI45" s="202">
        <f t="shared" si="77"/>
        <v>-1.490000000000002</v>
      </c>
      <c r="AJ45" s="173">
        <v>42.25</v>
      </c>
      <c r="AK45" s="202">
        <f t="shared" si="78"/>
        <v>45.102599179206571</v>
      </c>
      <c r="AL45" s="173">
        <v>48.93</v>
      </c>
      <c r="AM45" s="202">
        <f t="shared" si="79"/>
        <v>49.676724137931032</v>
      </c>
      <c r="AN45" s="202">
        <f t="shared" si="80"/>
        <v>6.68</v>
      </c>
      <c r="AO45" s="173">
        <v>43</v>
      </c>
      <c r="AP45" s="202">
        <f t="shared" si="81"/>
        <v>40.92862092862093</v>
      </c>
      <c r="AQ45" s="173">
        <v>57.71</v>
      </c>
      <c r="AR45" s="202">
        <f t="shared" si="82"/>
        <v>48.194756554307119</v>
      </c>
      <c r="AS45" s="202">
        <f>AQ45-AO45</f>
        <v>14.71</v>
      </c>
      <c r="AT45" s="202">
        <f t="shared" si="84"/>
        <v>35.297499999999999</v>
      </c>
      <c r="AU45" s="202">
        <f t="shared" si="85"/>
        <v>41.471796030648768</v>
      </c>
      <c r="AV45" s="201">
        <f t="shared" si="86"/>
        <v>42.977499999999992</v>
      </c>
      <c r="AW45" s="205">
        <f t="shared" si="87"/>
        <v>45.644172366038966</v>
      </c>
      <c r="AX45" s="205">
        <f t="shared" si="88"/>
        <v>7.6799999999999926</v>
      </c>
      <c r="AY45" s="205">
        <f t="shared" si="89"/>
        <v>4.1723763353901973</v>
      </c>
      <c r="AZ45" s="206">
        <v>6</v>
      </c>
    </row>
    <row r="46" spans="1:52" ht="18.75">
      <c r="A46" s="181">
        <v>3</v>
      </c>
      <c r="B46" s="207">
        <v>35</v>
      </c>
      <c r="C46" s="199">
        <v>9</v>
      </c>
      <c r="D46" s="207" t="s">
        <v>53</v>
      </c>
      <c r="E46" s="172">
        <v>5</v>
      </c>
      <c r="F46" s="173">
        <v>50.83</v>
      </c>
      <c r="G46" s="173">
        <f t="shared" si="60"/>
        <v>52.231821454283661</v>
      </c>
      <c r="H46" s="173">
        <v>38</v>
      </c>
      <c r="I46" s="173">
        <f t="shared" si="61"/>
        <v>41.574870912220305</v>
      </c>
      <c r="J46" s="173">
        <f t="shared" si="62"/>
        <v>-12.829999999999998</v>
      </c>
      <c r="K46" s="173">
        <v>47.17</v>
      </c>
      <c r="L46" s="202">
        <f t="shared" si="63"/>
        <v>57.526673132880703</v>
      </c>
      <c r="M46" s="173">
        <v>49.6</v>
      </c>
      <c r="N46" s="202">
        <f t="shared" si="64"/>
        <v>46.474210931485757</v>
      </c>
      <c r="O46" s="202">
        <f t="shared" si="65"/>
        <v>2.4299999999999997</v>
      </c>
      <c r="P46" s="173">
        <v>28.96</v>
      </c>
      <c r="Q46" s="202">
        <f t="shared" si="66"/>
        <v>46.634328358208954</v>
      </c>
      <c r="R46" s="173">
        <v>27</v>
      </c>
      <c r="S46" s="202">
        <f t="shared" si="67"/>
        <v>43.642741500269835</v>
      </c>
      <c r="T46" s="202">
        <f t="shared" si="68"/>
        <v>-1.9600000000000009</v>
      </c>
      <c r="U46" s="214">
        <v>36.67</v>
      </c>
      <c r="V46" s="202">
        <f t="shared" si="69"/>
        <v>45.108481262327416</v>
      </c>
      <c r="W46" s="173">
        <v>36</v>
      </c>
      <c r="X46" s="202">
        <f t="shared" si="70"/>
        <v>45.888538380651944</v>
      </c>
      <c r="Y46" s="202">
        <f t="shared" si="71"/>
        <v>-0.67000000000000171</v>
      </c>
      <c r="Z46" s="173">
        <v>42.96</v>
      </c>
      <c r="AA46" s="202">
        <f t="shared" si="72"/>
        <v>53.931265716680635</v>
      </c>
      <c r="AB46" s="173">
        <v>39.799999999999997</v>
      </c>
      <c r="AC46" s="202">
        <f t="shared" si="73"/>
        <v>45.413253909158598</v>
      </c>
      <c r="AD46" s="202">
        <f t="shared" si="74"/>
        <v>-3.1600000000000037</v>
      </c>
      <c r="AE46" s="203">
        <v>68</v>
      </c>
      <c r="AF46" s="204">
        <f t="shared" si="75"/>
        <v>51.047548291233284</v>
      </c>
      <c r="AG46" s="173">
        <v>52.8</v>
      </c>
      <c r="AH46" s="204">
        <f t="shared" si="76"/>
        <v>47.364152473641525</v>
      </c>
      <c r="AI46" s="202">
        <f t="shared" si="77"/>
        <v>-15.200000000000003</v>
      </c>
      <c r="AJ46" s="173">
        <v>53.33</v>
      </c>
      <c r="AK46" s="202">
        <f t="shared" si="78"/>
        <v>52.681258549931599</v>
      </c>
      <c r="AL46" s="173">
        <v>44</v>
      </c>
      <c r="AM46" s="202">
        <f t="shared" si="79"/>
        <v>46.135057471264368</v>
      </c>
      <c r="AN46" s="202">
        <f t="shared" si="80"/>
        <v>-9.3299999999999983</v>
      </c>
      <c r="AO46" s="173">
        <v>58.33</v>
      </c>
      <c r="AP46" s="202">
        <f t="shared" si="81"/>
        <v>51.552321552321551</v>
      </c>
      <c r="AQ46" s="173">
        <v>56.8</v>
      </c>
      <c r="AR46" s="202">
        <f t="shared" si="82"/>
        <v>47.513108614232209</v>
      </c>
      <c r="AS46" s="202">
        <f>AQ46-AO46</f>
        <v>-1.5300000000000011</v>
      </c>
      <c r="AT46" s="202">
        <f t="shared" si="84"/>
        <v>48.28125</v>
      </c>
      <c r="AU46" s="202">
        <f t="shared" si="85"/>
        <v>51.339212289733474</v>
      </c>
      <c r="AV46" s="201">
        <f t="shared" si="86"/>
        <v>43</v>
      </c>
      <c r="AW46" s="205">
        <f t="shared" si="87"/>
        <v>45.500741774115568</v>
      </c>
      <c r="AX46" s="205">
        <f t="shared" si="88"/>
        <v>-5.28125</v>
      </c>
      <c r="AY46" s="205">
        <f t="shared" si="89"/>
        <v>-5.8384705156179066</v>
      </c>
      <c r="AZ46" s="206">
        <v>1</v>
      </c>
    </row>
    <row r="47" spans="1:52" ht="18.75">
      <c r="A47" s="181">
        <v>3</v>
      </c>
      <c r="B47" s="199">
        <v>11</v>
      </c>
      <c r="C47" s="207">
        <v>10</v>
      </c>
      <c r="D47" s="207" t="s">
        <v>24</v>
      </c>
      <c r="E47" s="172">
        <v>28</v>
      </c>
      <c r="F47" s="173">
        <v>40.53</v>
      </c>
      <c r="G47" s="173">
        <f t="shared" si="60"/>
        <v>44.816414686825055</v>
      </c>
      <c r="H47" s="173">
        <v>43.71</v>
      </c>
      <c r="I47" s="173">
        <f t="shared" si="61"/>
        <v>46.488812392426851</v>
      </c>
      <c r="J47" s="173">
        <f t="shared" si="62"/>
        <v>3.1799999999999997</v>
      </c>
      <c r="K47" s="173">
        <v>35.26</v>
      </c>
      <c r="L47" s="202">
        <f t="shared" si="63"/>
        <v>45.974781765276433</v>
      </c>
      <c r="M47" s="173">
        <v>46.57</v>
      </c>
      <c r="N47" s="202">
        <f t="shared" si="64"/>
        <v>44.141647421093147</v>
      </c>
      <c r="O47" s="202">
        <f t="shared" si="65"/>
        <v>11.310000000000002</v>
      </c>
      <c r="P47" s="173">
        <v>29.74</v>
      </c>
      <c r="Q47" s="202">
        <f t="shared" si="66"/>
        <v>47.21641791044776</v>
      </c>
      <c r="R47" s="173">
        <v>33.75</v>
      </c>
      <c r="S47" s="202">
        <f t="shared" si="67"/>
        <v>47.285483000539664</v>
      </c>
      <c r="T47" s="202">
        <f t="shared" si="68"/>
        <v>4.0100000000000016</v>
      </c>
      <c r="U47" s="214">
        <v>30.53</v>
      </c>
      <c r="V47" s="202">
        <f t="shared" si="69"/>
        <v>42.08086785009862</v>
      </c>
      <c r="W47" s="173">
        <v>35.18</v>
      </c>
      <c r="X47" s="202">
        <f t="shared" si="70"/>
        <v>45.457413249211356</v>
      </c>
      <c r="Y47" s="202">
        <f t="shared" si="71"/>
        <v>4.6499999999999986</v>
      </c>
      <c r="Z47" s="173">
        <v>33.659999999999997</v>
      </c>
      <c r="AA47" s="202">
        <f t="shared" si="72"/>
        <v>46.135792120704103</v>
      </c>
      <c r="AB47" s="173">
        <v>37.729999999999997</v>
      </c>
      <c r="AC47" s="202">
        <f t="shared" si="73"/>
        <v>43.87192851824274</v>
      </c>
      <c r="AD47" s="202">
        <f t="shared" si="74"/>
        <v>4.07</v>
      </c>
      <c r="AE47" s="203">
        <v>70.11</v>
      </c>
      <c r="AF47" s="204">
        <f t="shared" si="75"/>
        <v>52.615156017830607</v>
      </c>
      <c r="AG47" s="173">
        <v>49.29</v>
      </c>
      <c r="AH47" s="204">
        <f t="shared" si="76"/>
        <v>44.51743714517437</v>
      </c>
      <c r="AI47" s="202">
        <f t="shared" si="77"/>
        <v>-20.82</v>
      </c>
      <c r="AJ47" s="173">
        <v>50.79</v>
      </c>
      <c r="AK47" s="202">
        <f t="shared" si="78"/>
        <v>50.943912448700409</v>
      </c>
      <c r="AL47" s="173">
        <v>45.71</v>
      </c>
      <c r="AM47" s="202">
        <f t="shared" si="79"/>
        <v>47.363505747126439</v>
      </c>
      <c r="AN47" s="202">
        <f t="shared" si="80"/>
        <v>-5.0799999999999983</v>
      </c>
      <c r="AO47" s="173">
        <v>56</v>
      </c>
      <c r="AP47" s="202">
        <f t="shared" si="81"/>
        <v>49.937629937629936</v>
      </c>
      <c r="AQ47" s="173">
        <v>52.29</v>
      </c>
      <c r="AR47" s="202">
        <f t="shared" si="82"/>
        <v>44.134831460674157</v>
      </c>
      <c r="AS47" s="202">
        <f>AQ47-AO47</f>
        <v>-3.7100000000000009</v>
      </c>
      <c r="AT47" s="202">
        <f t="shared" si="84"/>
        <v>43.327500000000001</v>
      </c>
      <c r="AU47" s="202">
        <f t="shared" si="85"/>
        <v>47.465121592189121</v>
      </c>
      <c r="AV47" s="201">
        <f t="shared" si="86"/>
        <v>43.028750000000002</v>
      </c>
      <c r="AW47" s="205">
        <f t="shared" si="87"/>
        <v>45.407632366811093</v>
      </c>
      <c r="AX47" s="205">
        <f t="shared" si="88"/>
        <v>-0.29874999999999829</v>
      </c>
      <c r="AY47" s="205">
        <f t="shared" si="89"/>
        <v>-2.0574892253780277</v>
      </c>
      <c r="AZ47" s="206">
        <v>5</v>
      </c>
    </row>
    <row r="48" spans="1:52" ht="18.75">
      <c r="A48" s="181">
        <v>3</v>
      </c>
      <c r="B48" s="199">
        <v>63</v>
      </c>
      <c r="C48" s="199">
        <v>11</v>
      </c>
      <c r="D48" s="207" t="s">
        <v>83</v>
      </c>
      <c r="E48" s="172">
        <v>11</v>
      </c>
      <c r="F48" s="173">
        <v>42</v>
      </c>
      <c r="G48" s="173">
        <f t="shared" si="60"/>
        <v>45.874730021598275</v>
      </c>
      <c r="H48" s="173">
        <v>40.909999999999997</v>
      </c>
      <c r="I48" s="173">
        <f t="shared" si="61"/>
        <v>44.079173838209982</v>
      </c>
      <c r="J48" s="173">
        <f t="shared" si="62"/>
        <v>-1.0900000000000034</v>
      </c>
      <c r="K48" s="173">
        <v>36.33</v>
      </c>
      <c r="L48" s="202">
        <f t="shared" si="63"/>
        <v>47.012609117361784</v>
      </c>
      <c r="M48" s="173">
        <v>51.45</v>
      </c>
      <c r="N48" s="202">
        <f t="shared" si="64"/>
        <v>47.89838337182448</v>
      </c>
      <c r="O48" s="202">
        <f t="shared" si="65"/>
        <v>15.120000000000005</v>
      </c>
      <c r="P48" s="173">
        <v>32.29</v>
      </c>
      <c r="Q48" s="202">
        <f t="shared" si="66"/>
        <v>49.119402985074629</v>
      </c>
      <c r="R48" s="173">
        <v>30</v>
      </c>
      <c r="S48" s="202">
        <f t="shared" si="67"/>
        <v>45.261737722611983</v>
      </c>
      <c r="T48" s="202">
        <f t="shared" si="68"/>
        <v>-2.2899999999999991</v>
      </c>
      <c r="U48" s="214">
        <v>47.92</v>
      </c>
      <c r="V48" s="202">
        <f t="shared" si="69"/>
        <v>50.655818540433927</v>
      </c>
      <c r="W48" s="173">
        <v>34.090000000000003</v>
      </c>
      <c r="X48" s="202">
        <f t="shared" si="70"/>
        <v>44.884332281808625</v>
      </c>
      <c r="Y48" s="202">
        <f t="shared" si="71"/>
        <v>-13.829999999999998</v>
      </c>
      <c r="Z48" s="173">
        <v>32.880000000000003</v>
      </c>
      <c r="AA48" s="202">
        <f t="shared" si="72"/>
        <v>45.481978206202847</v>
      </c>
      <c r="AB48" s="173">
        <v>39.68</v>
      </c>
      <c r="AC48" s="202">
        <f t="shared" si="73"/>
        <v>45.323901712583769</v>
      </c>
      <c r="AD48" s="202">
        <f t="shared" si="74"/>
        <v>6.7999999999999972</v>
      </c>
      <c r="AE48" s="203">
        <v>64.67</v>
      </c>
      <c r="AF48" s="204">
        <f t="shared" si="75"/>
        <v>48.573551263001484</v>
      </c>
      <c r="AG48" s="173">
        <v>48.73</v>
      </c>
      <c r="AH48" s="204">
        <f t="shared" si="76"/>
        <v>44.063260340632603</v>
      </c>
      <c r="AI48" s="202">
        <f t="shared" si="77"/>
        <v>-15.940000000000005</v>
      </c>
      <c r="AJ48" s="173">
        <v>47.5</v>
      </c>
      <c r="AK48" s="202">
        <f t="shared" si="78"/>
        <v>48.693570451436393</v>
      </c>
      <c r="AL48" s="173">
        <v>36.36</v>
      </c>
      <c r="AM48" s="202">
        <f t="shared" si="79"/>
        <v>40.646551724137929</v>
      </c>
      <c r="AN48" s="202">
        <f t="shared" si="80"/>
        <v>-11.14</v>
      </c>
      <c r="AO48" s="173">
        <v>61.33</v>
      </c>
      <c r="AP48" s="202">
        <f t="shared" si="81"/>
        <v>53.631323631323625</v>
      </c>
      <c r="AQ48" s="173">
        <v>49.82</v>
      </c>
      <c r="AR48" s="202">
        <f t="shared" si="82"/>
        <v>42.284644194756559</v>
      </c>
      <c r="AS48" s="202">
        <f>AQ48-AO48</f>
        <v>-11.509999999999998</v>
      </c>
      <c r="AT48" s="202">
        <f t="shared" si="84"/>
        <v>45.615000000000002</v>
      </c>
      <c r="AU48" s="202">
        <f t="shared" si="85"/>
        <v>48.630373027054119</v>
      </c>
      <c r="AV48" s="201">
        <f t="shared" si="86"/>
        <v>41.379999999999995</v>
      </c>
      <c r="AW48" s="205">
        <f t="shared" si="87"/>
        <v>44.305248148320729</v>
      </c>
      <c r="AX48" s="205">
        <f t="shared" si="88"/>
        <v>-4.2350000000000065</v>
      </c>
      <c r="AY48" s="205">
        <f t="shared" si="89"/>
        <v>-4.3251248787333907</v>
      </c>
      <c r="AZ48" s="206">
        <v>2</v>
      </c>
    </row>
    <row r="49" spans="1:52" ht="18.75">
      <c r="A49" s="181"/>
      <c r="B49" s="199"/>
      <c r="C49" s="199"/>
      <c r="D49" s="265" t="s">
        <v>183</v>
      </c>
      <c r="E49" s="172"/>
      <c r="F49" s="173"/>
      <c r="G49" s="173"/>
      <c r="H49" s="173"/>
      <c r="I49" s="173"/>
      <c r="J49" s="173"/>
      <c r="K49" s="173"/>
      <c r="L49" s="202"/>
      <c r="M49" s="173"/>
      <c r="N49" s="202"/>
      <c r="O49" s="202"/>
      <c r="P49" s="173"/>
      <c r="Q49" s="202"/>
      <c r="R49" s="173"/>
      <c r="S49" s="202"/>
      <c r="T49" s="202"/>
      <c r="U49" s="214"/>
      <c r="V49" s="202"/>
      <c r="W49" s="173"/>
      <c r="X49" s="202"/>
      <c r="Y49" s="202"/>
      <c r="Z49" s="173"/>
      <c r="AA49" s="202"/>
      <c r="AB49" s="173"/>
      <c r="AC49" s="202"/>
      <c r="AD49" s="202"/>
      <c r="AE49" s="203"/>
      <c r="AF49" s="204"/>
      <c r="AG49" s="173"/>
      <c r="AH49" s="204"/>
      <c r="AI49" s="202"/>
      <c r="AJ49" s="173"/>
      <c r="AK49" s="202"/>
      <c r="AL49" s="173"/>
      <c r="AM49" s="202"/>
      <c r="AN49" s="202"/>
      <c r="AO49" s="173"/>
      <c r="AP49" s="202"/>
      <c r="AQ49" s="173"/>
      <c r="AR49" s="202"/>
      <c r="AS49" s="202"/>
      <c r="AT49" s="202"/>
      <c r="AU49" s="202"/>
      <c r="AV49" s="201"/>
      <c r="AW49" s="205"/>
      <c r="AX49" s="205"/>
      <c r="AY49" s="205"/>
      <c r="AZ49" s="206"/>
    </row>
    <row r="50" spans="1:52" ht="18.75">
      <c r="A50" s="181">
        <v>4</v>
      </c>
      <c r="B50" s="199">
        <v>48</v>
      </c>
      <c r="C50" s="199">
        <v>1</v>
      </c>
      <c r="D50" s="207" t="s">
        <v>137</v>
      </c>
      <c r="E50" s="172">
        <v>4</v>
      </c>
      <c r="F50" s="201">
        <v>48</v>
      </c>
      <c r="G50" s="173">
        <f t="shared" ref="G50:G63" si="90">10*((F50-47.73)/13.89)+50</f>
        <v>50.194384449244062</v>
      </c>
      <c r="H50" s="173">
        <v>48.5</v>
      </c>
      <c r="I50" s="173">
        <f t="shared" ref="I50:I63" si="91">10*((H50-47.79)/11.62)+50</f>
        <v>50.611015490533561</v>
      </c>
      <c r="J50" s="173">
        <f t="shared" ref="J50:J63" si="92">H50-F50</f>
        <v>0.5</v>
      </c>
      <c r="K50" s="201">
        <v>37.5</v>
      </c>
      <c r="L50" s="202">
        <f t="shared" ref="L50:L63" si="93">10*((K50-39.41)/10.31)+50</f>
        <v>48.147429679922411</v>
      </c>
      <c r="M50" s="173">
        <v>55</v>
      </c>
      <c r="N50" s="202">
        <f t="shared" ref="N50:N63" si="94">10*((M50-54.18)/12.99)+50</f>
        <v>50.631254811393383</v>
      </c>
      <c r="O50" s="202">
        <f t="shared" ref="O50:O63" si="95">M50-K50</f>
        <v>17.5</v>
      </c>
      <c r="P50" s="201">
        <v>27.5</v>
      </c>
      <c r="Q50" s="202">
        <f t="shared" ref="Q50:Q63" si="96">10*((P50-33.47)/13.4)+50</f>
        <v>45.544776119402982</v>
      </c>
      <c r="R50" s="173">
        <v>36.25</v>
      </c>
      <c r="S50" s="202">
        <f t="shared" ref="S50:S63" si="97">10*((R50-38.78)/18.53)+50</f>
        <v>48.634646519158125</v>
      </c>
      <c r="T50" s="202">
        <f t="shared" ref="T50:T63" si="98">R50-P50</f>
        <v>8.75</v>
      </c>
      <c r="U50" s="215">
        <v>55.625</v>
      </c>
      <c r="V50" s="202">
        <f t="shared" ref="V50:V63" si="99">10*((U50-46.59)/20.28)+50</f>
        <v>54.455128205128204</v>
      </c>
      <c r="W50" s="173">
        <v>45</v>
      </c>
      <c r="X50" s="202">
        <f t="shared" ref="X50:X63" si="100">10*((W50-43.82)/19.02)+50</f>
        <v>50.620399579390117</v>
      </c>
      <c r="Y50" s="202">
        <f t="shared" ref="Y50:Y63" si="101">W50-U50</f>
        <v>-10.625</v>
      </c>
      <c r="Z50" s="201">
        <v>48.25</v>
      </c>
      <c r="AA50" s="202">
        <f t="shared" ref="AA50:AA63" si="102">10*((Z50-38.27)/11.93)+50</f>
        <v>58.365465213746859</v>
      </c>
      <c r="AB50" s="173">
        <v>55.38</v>
      </c>
      <c r="AC50" s="202">
        <f t="shared" ref="AC50:AC63" si="103">10*((AB50-45.96)/13.43)+50</f>
        <v>57.01414743112435</v>
      </c>
      <c r="AD50" s="202">
        <f t="shared" ref="AD50:AD63" si="104">AB50-Z50</f>
        <v>7.1300000000000026</v>
      </c>
      <c r="AE50" s="201">
        <v>68.5</v>
      </c>
      <c r="AF50" s="204">
        <f t="shared" ref="AF50:AF63" si="105">10*((AE50-66.59)/13.46)+50</f>
        <v>51.419019316493312</v>
      </c>
      <c r="AG50" s="173">
        <v>56</v>
      </c>
      <c r="AH50" s="204">
        <f t="shared" ref="AH50:AH63" si="106">10*((AG50-56.05)/12.33)+50</f>
        <v>49.959448499594487</v>
      </c>
      <c r="AI50" s="202">
        <f t="shared" ref="AI50:AI63" si="107">AG50-AE50</f>
        <v>-12.5</v>
      </c>
      <c r="AJ50" s="201">
        <v>54.375</v>
      </c>
      <c r="AK50" s="202">
        <f t="shared" ref="AK50:AK63" si="108">10*((AJ50-49.41)/14.62)+50</f>
        <v>53.396032831737351</v>
      </c>
      <c r="AL50" s="173">
        <v>53.75</v>
      </c>
      <c r="AM50" s="202">
        <f t="shared" ref="AM50:AM63" si="109">10*((AL50-49.38)/13.92)+50</f>
        <v>53.139367816091955</v>
      </c>
      <c r="AN50" s="202">
        <f t="shared" ref="AN50:AN63" si="110">AL50-AJ50</f>
        <v>-0.625</v>
      </c>
      <c r="AO50" s="201">
        <v>57</v>
      </c>
      <c r="AP50" s="202">
        <f t="shared" ref="AP50:AP63" si="111">10*((AO50-56.09)/14.43)+50</f>
        <v>50.630630630630627</v>
      </c>
      <c r="AQ50" s="173">
        <v>70</v>
      </c>
      <c r="AR50" s="202">
        <f t="shared" ref="AR50:AR63" si="112">10*((AQ50-60.12)/13.35)+50</f>
        <v>57.400749063670418</v>
      </c>
      <c r="AS50" s="202">
        <f t="shared" ref="AS50:AS63" si="113">AQ50-AO50</f>
        <v>13</v>
      </c>
      <c r="AT50" s="202">
        <f t="shared" ref="AT50:AT63" si="114">(F50+K50+P50+U50+Z50+AE50+AJ50+AO50)/8</f>
        <v>49.59375</v>
      </c>
      <c r="AU50" s="202">
        <f t="shared" ref="AU50:AU63" si="115">(G50+L50+Q50+V50+AA50+AF50+AK50+AP50)/8</f>
        <v>51.519108305788215</v>
      </c>
      <c r="AV50" s="201">
        <f t="shared" ref="AV50:AV63" si="116">(H50+M50+R50+W50+AB50+AG50+AL50+AQ50)/8</f>
        <v>52.484999999999999</v>
      </c>
      <c r="AW50" s="205">
        <f t="shared" ref="AW50:AW63" si="117">(I50+N50+S50+X50+AC50+AH50+AM50+AR50)/8</f>
        <v>52.251378651369549</v>
      </c>
      <c r="AX50" s="205">
        <f t="shared" ref="AX50:AX63" si="118">AV50-AT50</f>
        <v>2.8912499999999994</v>
      </c>
      <c r="AY50" s="205">
        <f t="shared" ref="AY50:AY63" si="119">AW50-AU50</f>
        <v>0.73227034558133397</v>
      </c>
      <c r="AZ50" s="206">
        <v>5</v>
      </c>
    </row>
    <row r="51" spans="1:52" ht="18.75">
      <c r="A51" s="181">
        <v>4</v>
      </c>
      <c r="B51" s="199">
        <v>84</v>
      </c>
      <c r="C51" s="199">
        <v>2</v>
      </c>
      <c r="D51" s="207" t="s">
        <v>105</v>
      </c>
      <c r="E51" s="172">
        <v>4</v>
      </c>
      <c r="F51" s="173">
        <v>35.83</v>
      </c>
      <c r="G51" s="173">
        <f t="shared" si="90"/>
        <v>41.432685385169187</v>
      </c>
      <c r="H51" s="173">
        <v>55</v>
      </c>
      <c r="I51" s="173">
        <f t="shared" si="91"/>
        <v>56.204819277108435</v>
      </c>
      <c r="J51" s="173">
        <f t="shared" si="92"/>
        <v>19.170000000000002</v>
      </c>
      <c r="K51" s="173">
        <v>37.17</v>
      </c>
      <c r="L51" s="202">
        <f t="shared" si="93"/>
        <v>47.827352085354029</v>
      </c>
      <c r="M51" s="173">
        <v>56</v>
      </c>
      <c r="N51" s="202">
        <f t="shared" si="94"/>
        <v>51.401077752117011</v>
      </c>
      <c r="O51" s="202">
        <f t="shared" si="95"/>
        <v>18.829999999999998</v>
      </c>
      <c r="P51" s="173">
        <v>27.29</v>
      </c>
      <c r="Q51" s="202">
        <f t="shared" si="96"/>
        <v>45.388059701492537</v>
      </c>
      <c r="R51" s="173">
        <v>28.13</v>
      </c>
      <c r="S51" s="202">
        <f t="shared" si="97"/>
        <v>44.252563410685376</v>
      </c>
      <c r="T51" s="202">
        <f t="shared" si="98"/>
        <v>0.83999999999999986</v>
      </c>
      <c r="U51" s="214">
        <v>27.08</v>
      </c>
      <c r="V51" s="202">
        <f t="shared" si="99"/>
        <v>40.379684418145956</v>
      </c>
      <c r="W51" s="173">
        <v>40</v>
      </c>
      <c r="X51" s="202">
        <f t="shared" si="100"/>
        <v>47.991587802313354</v>
      </c>
      <c r="Y51" s="202">
        <f t="shared" si="101"/>
        <v>12.920000000000002</v>
      </c>
      <c r="Z51" s="173">
        <v>31</v>
      </c>
      <c r="AA51" s="202">
        <f t="shared" si="102"/>
        <v>43.906119027661354</v>
      </c>
      <c r="AB51" s="173">
        <v>48.63</v>
      </c>
      <c r="AC51" s="202">
        <f t="shared" si="103"/>
        <v>51.988086373790026</v>
      </c>
      <c r="AD51" s="202">
        <f t="shared" si="104"/>
        <v>17.630000000000003</v>
      </c>
      <c r="AE51" s="203">
        <v>55</v>
      </c>
      <c r="AF51" s="204">
        <f t="shared" si="105"/>
        <v>41.38930163447251</v>
      </c>
      <c r="AG51" s="173">
        <v>59</v>
      </c>
      <c r="AH51" s="204">
        <f t="shared" si="106"/>
        <v>52.392538523925388</v>
      </c>
      <c r="AI51" s="202">
        <f t="shared" si="107"/>
        <v>4</v>
      </c>
      <c r="AJ51" s="173">
        <v>40</v>
      </c>
      <c r="AK51" s="202">
        <f t="shared" si="108"/>
        <v>43.563611491108077</v>
      </c>
      <c r="AL51" s="173">
        <v>50</v>
      </c>
      <c r="AM51" s="202">
        <f t="shared" si="109"/>
        <v>50.445402298850574</v>
      </c>
      <c r="AN51" s="202">
        <f t="shared" si="110"/>
        <v>10</v>
      </c>
      <c r="AO51" s="173">
        <v>37.33</v>
      </c>
      <c r="AP51" s="202">
        <f t="shared" si="111"/>
        <v>36.999306999306995</v>
      </c>
      <c r="AQ51" s="173">
        <v>60</v>
      </c>
      <c r="AR51" s="202">
        <f t="shared" si="112"/>
        <v>49.910112359550567</v>
      </c>
      <c r="AS51" s="202">
        <f t="shared" si="113"/>
        <v>22.67</v>
      </c>
      <c r="AT51" s="202">
        <f t="shared" si="114"/>
        <v>36.337499999999999</v>
      </c>
      <c r="AU51" s="202">
        <f t="shared" si="115"/>
        <v>42.610765092838832</v>
      </c>
      <c r="AV51" s="201">
        <f t="shared" si="116"/>
        <v>49.594999999999999</v>
      </c>
      <c r="AW51" s="205">
        <f t="shared" si="117"/>
        <v>50.573273474792593</v>
      </c>
      <c r="AX51" s="205">
        <f t="shared" si="118"/>
        <v>13.2575</v>
      </c>
      <c r="AY51" s="205">
        <f t="shared" si="119"/>
        <v>7.9625083819537608</v>
      </c>
      <c r="AZ51" s="206">
        <v>8</v>
      </c>
    </row>
    <row r="52" spans="1:52" ht="18.75">
      <c r="A52" s="181">
        <v>4</v>
      </c>
      <c r="B52" s="199">
        <v>73</v>
      </c>
      <c r="C52" s="199">
        <v>3</v>
      </c>
      <c r="D52" s="207" t="s">
        <v>93</v>
      </c>
      <c r="E52" s="172">
        <v>8</v>
      </c>
      <c r="F52" s="173">
        <v>41.8</v>
      </c>
      <c r="G52" s="173">
        <f t="shared" si="90"/>
        <v>45.730741540676746</v>
      </c>
      <c r="H52" s="173">
        <v>48.5</v>
      </c>
      <c r="I52" s="173">
        <f t="shared" si="91"/>
        <v>50.611015490533561</v>
      </c>
      <c r="J52" s="173">
        <f t="shared" si="92"/>
        <v>6.7000000000000028</v>
      </c>
      <c r="K52" s="173">
        <v>41.2</v>
      </c>
      <c r="L52" s="202">
        <f t="shared" si="93"/>
        <v>51.73617846750728</v>
      </c>
      <c r="M52" s="173">
        <v>46.75</v>
      </c>
      <c r="N52" s="202">
        <f t="shared" si="94"/>
        <v>44.280215550423407</v>
      </c>
      <c r="O52" s="202">
        <f t="shared" si="95"/>
        <v>5.5499999999999972</v>
      </c>
      <c r="P52" s="173">
        <v>30.25</v>
      </c>
      <c r="Q52" s="202">
        <f t="shared" si="96"/>
        <v>47.597014925373138</v>
      </c>
      <c r="R52" s="173">
        <v>38.75</v>
      </c>
      <c r="S52" s="202">
        <f t="shared" si="97"/>
        <v>49.983810037776578</v>
      </c>
      <c r="T52" s="202">
        <f t="shared" si="98"/>
        <v>8.5</v>
      </c>
      <c r="U52" s="214">
        <v>48</v>
      </c>
      <c r="V52" s="202">
        <f t="shared" si="99"/>
        <v>50.69526627218935</v>
      </c>
      <c r="W52" s="173">
        <v>60.63</v>
      </c>
      <c r="X52" s="202">
        <f t="shared" si="100"/>
        <v>58.838065194532071</v>
      </c>
      <c r="Y52" s="202">
        <f t="shared" si="101"/>
        <v>12.630000000000003</v>
      </c>
      <c r="Z52" s="173">
        <v>41</v>
      </c>
      <c r="AA52" s="202">
        <f t="shared" si="102"/>
        <v>52.288348700754398</v>
      </c>
      <c r="AB52" s="173">
        <v>40.75</v>
      </c>
      <c r="AC52" s="202">
        <f t="shared" si="103"/>
        <v>46.120625465376023</v>
      </c>
      <c r="AD52" s="202">
        <f t="shared" si="104"/>
        <v>-0.25</v>
      </c>
      <c r="AE52" s="203">
        <v>74.400000000000006</v>
      </c>
      <c r="AF52" s="204">
        <f t="shared" si="105"/>
        <v>55.802377414561668</v>
      </c>
      <c r="AG52" s="173">
        <v>53</v>
      </c>
      <c r="AH52" s="204">
        <f t="shared" si="106"/>
        <v>47.526358475263585</v>
      </c>
      <c r="AI52" s="202">
        <f t="shared" si="107"/>
        <v>-21.400000000000006</v>
      </c>
      <c r="AJ52" s="173">
        <v>48</v>
      </c>
      <c r="AK52" s="202">
        <f t="shared" si="108"/>
        <v>49.035567715458278</v>
      </c>
      <c r="AL52" s="173">
        <v>51.88</v>
      </c>
      <c r="AM52" s="202">
        <f t="shared" si="109"/>
        <v>51.795977011494251</v>
      </c>
      <c r="AN52" s="202">
        <f t="shared" si="110"/>
        <v>3.8800000000000026</v>
      </c>
      <c r="AO52" s="173">
        <v>55.2</v>
      </c>
      <c r="AP52" s="202">
        <f t="shared" si="111"/>
        <v>49.383229383229384</v>
      </c>
      <c r="AQ52" s="173">
        <v>66.5</v>
      </c>
      <c r="AR52" s="202">
        <f t="shared" si="112"/>
        <v>54.779026217228463</v>
      </c>
      <c r="AS52" s="202">
        <f t="shared" si="113"/>
        <v>11.299999999999997</v>
      </c>
      <c r="AT52" s="202">
        <f t="shared" si="114"/>
        <v>47.481249999999996</v>
      </c>
      <c r="AU52" s="202">
        <f t="shared" si="115"/>
        <v>50.28359055246878</v>
      </c>
      <c r="AV52" s="201">
        <f t="shared" si="116"/>
        <v>50.844999999999999</v>
      </c>
      <c r="AW52" s="205">
        <f t="shared" si="117"/>
        <v>50.491886680328491</v>
      </c>
      <c r="AX52" s="205">
        <f t="shared" si="118"/>
        <v>3.3637500000000031</v>
      </c>
      <c r="AY52" s="205">
        <f t="shared" si="119"/>
        <v>0.20829612785971108</v>
      </c>
      <c r="AZ52" s="206">
        <v>6</v>
      </c>
    </row>
    <row r="53" spans="1:52" ht="18.75">
      <c r="A53" s="181">
        <v>4</v>
      </c>
      <c r="B53" s="199">
        <v>30</v>
      </c>
      <c r="C53" s="199">
        <v>4</v>
      </c>
      <c r="D53" s="207" t="s">
        <v>47</v>
      </c>
      <c r="E53" s="172">
        <v>22</v>
      </c>
      <c r="F53" s="173">
        <v>43</v>
      </c>
      <c r="G53" s="173">
        <f t="shared" si="90"/>
        <v>46.594672426205904</v>
      </c>
      <c r="H53" s="173">
        <v>48.82</v>
      </c>
      <c r="I53" s="173">
        <f t="shared" si="91"/>
        <v>50.886402753872638</v>
      </c>
      <c r="J53" s="173">
        <f t="shared" si="92"/>
        <v>5.82</v>
      </c>
      <c r="K53" s="173">
        <v>37.67</v>
      </c>
      <c r="L53" s="202">
        <f t="shared" si="93"/>
        <v>48.312318137730365</v>
      </c>
      <c r="M53" s="173">
        <v>51.82</v>
      </c>
      <c r="N53" s="202">
        <f t="shared" si="94"/>
        <v>48.183217859892224</v>
      </c>
      <c r="O53" s="202">
        <f t="shared" si="95"/>
        <v>14.149999999999999</v>
      </c>
      <c r="P53" s="173">
        <v>31.08</v>
      </c>
      <c r="Q53" s="202">
        <f t="shared" si="96"/>
        <v>48.21641791044776</v>
      </c>
      <c r="R53" s="173">
        <v>41.82</v>
      </c>
      <c r="S53" s="202">
        <f t="shared" si="97"/>
        <v>51.640582838640043</v>
      </c>
      <c r="T53" s="202">
        <f t="shared" si="98"/>
        <v>10.740000000000002</v>
      </c>
      <c r="U53" s="214">
        <v>43.33</v>
      </c>
      <c r="V53" s="202">
        <f t="shared" si="99"/>
        <v>48.392504930966467</v>
      </c>
      <c r="W53" s="173">
        <v>41.36</v>
      </c>
      <c r="X53" s="202">
        <f t="shared" si="100"/>
        <v>48.706624605678236</v>
      </c>
      <c r="Y53" s="202">
        <f t="shared" si="101"/>
        <v>-1.9699999999999989</v>
      </c>
      <c r="Z53" s="173">
        <v>43.98</v>
      </c>
      <c r="AA53" s="202">
        <f t="shared" si="102"/>
        <v>54.786253143336126</v>
      </c>
      <c r="AB53" s="173">
        <v>51.43</v>
      </c>
      <c r="AC53" s="202">
        <f t="shared" si="103"/>
        <v>54.072970960536111</v>
      </c>
      <c r="AD53" s="202">
        <f t="shared" si="104"/>
        <v>7.4500000000000028</v>
      </c>
      <c r="AE53" s="203">
        <v>58.8</v>
      </c>
      <c r="AF53" s="204">
        <f t="shared" si="105"/>
        <v>44.212481426448733</v>
      </c>
      <c r="AG53" s="173">
        <v>54.36</v>
      </c>
      <c r="AH53" s="204">
        <f t="shared" si="106"/>
        <v>48.629359286293592</v>
      </c>
      <c r="AI53" s="202">
        <f t="shared" si="107"/>
        <v>-4.4399999999999977</v>
      </c>
      <c r="AJ53" s="173">
        <v>47</v>
      </c>
      <c r="AK53" s="202">
        <f t="shared" si="108"/>
        <v>48.351573187414502</v>
      </c>
      <c r="AL53" s="173">
        <v>52.73</v>
      </c>
      <c r="AM53" s="202">
        <f t="shared" si="109"/>
        <v>52.406609195402297</v>
      </c>
      <c r="AN53" s="202">
        <f t="shared" si="110"/>
        <v>5.7299999999999969</v>
      </c>
      <c r="AO53" s="173">
        <v>46.8</v>
      </c>
      <c r="AP53" s="202">
        <f t="shared" si="111"/>
        <v>43.562023562023555</v>
      </c>
      <c r="AQ53" s="173">
        <v>57.82</v>
      </c>
      <c r="AR53" s="202">
        <f t="shared" si="112"/>
        <v>48.27715355805244</v>
      </c>
      <c r="AS53" s="202">
        <f t="shared" si="113"/>
        <v>11.020000000000003</v>
      </c>
      <c r="AT53" s="202">
        <f t="shared" si="114"/>
        <v>43.957499999999996</v>
      </c>
      <c r="AU53" s="202">
        <f t="shared" si="115"/>
        <v>47.803530590571675</v>
      </c>
      <c r="AV53" s="201">
        <f t="shared" si="116"/>
        <v>50.02</v>
      </c>
      <c r="AW53" s="205">
        <f t="shared" si="117"/>
        <v>50.350365132295948</v>
      </c>
      <c r="AX53" s="205">
        <f t="shared" si="118"/>
        <v>6.0625000000000071</v>
      </c>
      <c r="AY53" s="205">
        <f t="shared" si="119"/>
        <v>2.546834541724273</v>
      </c>
      <c r="AZ53" s="206">
        <v>6</v>
      </c>
    </row>
    <row r="54" spans="1:52" ht="18.75">
      <c r="A54" s="181">
        <v>4</v>
      </c>
      <c r="B54" s="207">
        <v>34</v>
      </c>
      <c r="C54" s="199">
        <v>5</v>
      </c>
      <c r="D54" s="207" t="s">
        <v>52</v>
      </c>
      <c r="E54" s="172">
        <v>4</v>
      </c>
      <c r="F54" s="173">
        <v>38.799999999999997</v>
      </c>
      <c r="G54" s="173">
        <f t="shared" si="90"/>
        <v>43.570914326853853</v>
      </c>
      <c r="H54" s="173">
        <v>51</v>
      </c>
      <c r="I54" s="173">
        <f t="shared" si="91"/>
        <v>52.762478485370053</v>
      </c>
      <c r="J54" s="173">
        <f t="shared" si="92"/>
        <v>12.200000000000003</v>
      </c>
      <c r="K54" s="173">
        <v>32.799999999999997</v>
      </c>
      <c r="L54" s="202">
        <f t="shared" si="93"/>
        <v>43.588748787584869</v>
      </c>
      <c r="M54" s="173">
        <v>53</v>
      </c>
      <c r="N54" s="202">
        <f t="shared" si="94"/>
        <v>49.091608929946112</v>
      </c>
      <c r="O54" s="202">
        <f t="shared" si="95"/>
        <v>20.200000000000003</v>
      </c>
      <c r="P54" s="173">
        <v>38</v>
      </c>
      <c r="Q54" s="202">
        <f t="shared" si="96"/>
        <v>53.380597014925371</v>
      </c>
      <c r="R54" s="173">
        <v>34.380000000000003</v>
      </c>
      <c r="S54" s="202">
        <f t="shared" si="97"/>
        <v>47.625472207231518</v>
      </c>
      <c r="T54" s="202">
        <f t="shared" si="98"/>
        <v>-3.6199999999999974</v>
      </c>
      <c r="U54" s="214">
        <v>38</v>
      </c>
      <c r="V54" s="202">
        <f t="shared" si="99"/>
        <v>45.764299802761343</v>
      </c>
      <c r="W54" s="173">
        <v>43.75</v>
      </c>
      <c r="X54" s="202">
        <f t="shared" si="100"/>
        <v>49.963196635120923</v>
      </c>
      <c r="Y54" s="202">
        <f t="shared" si="101"/>
        <v>5.75</v>
      </c>
      <c r="Z54" s="173">
        <v>36.799999999999997</v>
      </c>
      <c r="AA54" s="202">
        <f t="shared" si="102"/>
        <v>48.767812238055321</v>
      </c>
      <c r="AB54" s="173">
        <v>56</v>
      </c>
      <c r="AC54" s="202">
        <f t="shared" si="103"/>
        <v>57.475800446760985</v>
      </c>
      <c r="AD54" s="202">
        <f t="shared" si="104"/>
        <v>19.200000000000003</v>
      </c>
      <c r="AE54" s="203">
        <v>63.2</v>
      </c>
      <c r="AF54" s="204">
        <f t="shared" si="105"/>
        <v>47.481426448736997</v>
      </c>
      <c r="AG54" s="173">
        <v>52</v>
      </c>
      <c r="AH54" s="204">
        <f t="shared" si="106"/>
        <v>46.715328467153284</v>
      </c>
      <c r="AI54" s="202">
        <f t="shared" si="107"/>
        <v>-11.200000000000003</v>
      </c>
      <c r="AJ54" s="173">
        <v>40</v>
      </c>
      <c r="AK54" s="202">
        <f t="shared" si="108"/>
        <v>43.563611491108077</v>
      </c>
      <c r="AL54" s="173">
        <v>42.5</v>
      </c>
      <c r="AM54" s="202">
        <f t="shared" si="109"/>
        <v>45.057471264367813</v>
      </c>
      <c r="AN54" s="202">
        <f t="shared" si="110"/>
        <v>2.5</v>
      </c>
      <c r="AO54" s="173">
        <v>47.2</v>
      </c>
      <c r="AP54" s="202">
        <f t="shared" si="111"/>
        <v>43.839223839223841</v>
      </c>
      <c r="AQ54" s="173">
        <v>65</v>
      </c>
      <c r="AR54" s="202">
        <f t="shared" si="112"/>
        <v>53.655430711610492</v>
      </c>
      <c r="AS54" s="202">
        <f t="shared" si="113"/>
        <v>17.799999999999997</v>
      </c>
      <c r="AT54" s="202">
        <f t="shared" si="114"/>
        <v>41.849999999999994</v>
      </c>
      <c r="AU54" s="202">
        <f t="shared" si="115"/>
        <v>46.244579243656212</v>
      </c>
      <c r="AV54" s="201">
        <f t="shared" si="116"/>
        <v>49.703749999999999</v>
      </c>
      <c r="AW54" s="205">
        <f t="shared" si="117"/>
        <v>50.293348393445157</v>
      </c>
      <c r="AX54" s="205">
        <f t="shared" si="118"/>
        <v>7.8537500000000051</v>
      </c>
      <c r="AY54" s="205">
        <f t="shared" si="119"/>
        <v>4.0487691497889458</v>
      </c>
      <c r="AZ54" s="206">
        <v>6</v>
      </c>
    </row>
    <row r="55" spans="1:52" ht="18.75">
      <c r="A55" s="181">
        <v>4</v>
      </c>
      <c r="B55" s="199">
        <v>46</v>
      </c>
      <c r="C55" s="199">
        <v>6</v>
      </c>
      <c r="D55" s="207" t="s">
        <v>65</v>
      </c>
      <c r="E55" s="172">
        <v>6</v>
      </c>
      <c r="F55" s="173">
        <v>44</v>
      </c>
      <c r="G55" s="173">
        <f t="shared" si="90"/>
        <v>47.314614830813539</v>
      </c>
      <c r="H55" s="173">
        <v>51</v>
      </c>
      <c r="I55" s="173">
        <f t="shared" si="91"/>
        <v>52.762478485370053</v>
      </c>
      <c r="J55" s="173">
        <f t="shared" si="92"/>
        <v>7</v>
      </c>
      <c r="K55" s="173">
        <v>31</v>
      </c>
      <c r="L55" s="202">
        <f t="shared" si="93"/>
        <v>41.842870999030069</v>
      </c>
      <c r="M55" s="173">
        <v>50.33</v>
      </c>
      <c r="N55" s="202">
        <f t="shared" si="94"/>
        <v>47.036181678214007</v>
      </c>
      <c r="O55" s="202">
        <f t="shared" si="95"/>
        <v>19.329999999999998</v>
      </c>
      <c r="P55" s="173">
        <v>20</v>
      </c>
      <c r="Q55" s="202">
        <f t="shared" si="96"/>
        <v>39.947761194029852</v>
      </c>
      <c r="R55" s="173">
        <v>25.42</v>
      </c>
      <c r="S55" s="202">
        <f t="shared" si="97"/>
        <v>42.790070156502971</v>
      </c>
      <c r="T55" s="202">
        <f t="shared" si="98"/>
        <v>5.4200000000000017</v>
      </c>
      <c r="U55" s="214">
        <v>22.5</v>
      </c>
      <c r="V55" s="202">
        <f t="shared" si="99"/>
        <v>38.121301775147927</v>
      </c>
      <c r="W55" s="173">
        <v>32.5</v>
      </c>
      <c r="X55" s="202">
        <f t="shared" si="100"/>
        <v>44.04837013669821</v>
      </c>
      <c r="Y55" s="202">
        <f t="shared" si="101"/>
        <v>10</v>
      </c>
      <c r="Z55" s="173">
        <v>37</v>
      </c>
      <c r="AA55" s="202">
        <f t="shared" si="102"/>
        <v>48.935456831517179</v>
      </c>
      <c r="AB55" s="173">
        <v>43.25</v>
      </c>
      <c r="AC55" s="202">
        <f t="shared" si="103"/>
        <v>47.982129560685031</v>
      </c>
      <c r="AD55" s="202">
        <f t="shared" si="104"/>
        <v>6.25</v>
      </c>
      <c r="AE55" s="203">
        <v>60</v>
      </c>
      <c r="AF55" s="204">
        <f t="shared" si="105"/>
        <v>45.104011887072808</v>
      </c>
      <c r="AG55" s="173">
        <v>46.67</v>
      </c>
      <c r="AH55" s="204">
        <f t="shared" si="106"/>
        <v>42.392538523925388</v>
      </c>
      <c r="AI55" s="202">
        <f t="shared" si="107"/>
        <v>-13.329999999999998</v>
      </c>
      <c r="AJ55" s="173">
        <v>45</v>
      </c>
      <c r="AK55" s="202">
        <f t="shared" si="108"/>
        <v>46.98358413132695</v>
      </c>
      <c r="AL55" s="173">
        <v>45</v>
      </c>
      <c r="AM55" s="202">
        <f t="shared" si="109"/>
        <v>46.853448275862064</v>
      </c>
      <c r="AN55" s="202">
        <f t="shared" si="110"/>
        <v>0</v>
      </c>
      <c r="AO55" s="173">
        <v>68</v>
      </c>
      <c r="AP55" s="202">
        <f t="shared" si="111"/>
        <v>58.25363825363825</v>
      </c>
      <c r="AQ55" s="173">
        <v>58.67</v>
      </c>
      <c r="AR55" s="202">
        <f t="shared" si="112"/>
        <v>48.913857677902627</v>
      </c>
      <c r="AS55" s="202">
        <f t="shared" si="113"/>
        <v>-9.3299999999999983</v>
      </c>
      <c r="AT55" s="202">
        <f t="shared" si="114"/>
        <v>40.9375</v>
      </c>
      <c r="AU55" s="202">
        <f t="shared" si="115"/>
        <v>45.812904987822073</v>
      </c>
      <c r="AV55" s="201">
        <f t="shared" si="116"/>
        <v>44.105000000000004</v>
      </c>
      <c r="AW55" s="205">
        <f t="shared" si="117"/>
        <v>46.597384311895034</v>
      </c>
      <c r="AX55" s="205">
        <f t="shared" si="118"/>
        <v>3.167500000000004</v>
      </c>
      <c r="AY55" s="205">
        <f t="shared" si="119"/>
        <v>0.7844793240729615</v>
      </c>
      <c r="AZ55" s="206">
        <v>6</v>
      </c>
    </row>
    <row r="56" spans="1:52" ht="18.75">
      <c r="A56" s="181">
        <v>4</v>
      </c>
      <c r="B56" s="199">
        <v>31</v>
      </c>
      <c r="C56" s="199">
        <v>7</v>
      </c>
      <c r="D56" s="207" t="s">
        <v>48</v>
      </c>
      <c r="E56" s="172">
        <v>6</v>
      </c>
      <c r="F56" s="173">
        <v>47.85</v>
      </c>
      <c r="G56" s="173">
        <f t="shared" si="90"/>
        <v>50.086393088552917</v>
      </c>
      <c r="H56" s="173">
        <v>47.67</v>
      </c>
      <c r="I56" s="173">
        <f t="shared" si="91"/>
        <v>49.896729776247852</v>
      </c>
      <c r="J56" s="173">
        <f t="shared" si="92"/>
        <v>-0.17999999999999972</v>
      </c>
      <c r="K56" s="173">
        <v>33.229999999999997</v>
      </c>
      <c r="L56" s="202">
        <f t="shared" si="93"/>
        <v>44.005819592628519</v>
      </c>
      <c r="M56" s="173">
        <v>43.33</v>
      </c>
      <c r="N56" s="202">
        <f t="shared" si="94"/>
        <v>41.647421093148573</v>
      </c>
      <c r="O56" s="202">
        <f t="shared" si="95"/>
        <v>10.100000000000001</v>
      </c>
      <c r="P56" s="173">
        <v>32.31</v>
      </c>
      <c r="Q56" s="202">
        <f t="shared" si="96"/>
        <v>49.134328358208961</v>
      </c>
      <c r="R56" s="173">
        <v>37.08</v>
      </c>
      <c r="S56" s="202">
        <f t="shared" si="97"/>
        <v>49.082568807339449</v>
      </c>
      <c r="T56" s="202">
        <f t="shared" si="98"/>
        <v>4.769999999999996</v>
      </c>
      <c r="U56" s="214">
        <v>48.46</v>
      </c>
      <c r="V56" s="202">
        <f t="shared" si="99"/>
        <v>50.922090729783037</v>
      </c>
      <c r="W56" s="173">
        <v>41.67</v>
      </c>
      <c r="X56" s="202">
        <f t="shared" si="100"/>
        <v>48.869610935856997</v>
      </c>
      <c r="Y56" s="202">
        <f t="shared" si="101"/>
        <v>-6.7899999999999991</v>
      </c>
      <c r="Z56" s="173">
        <v>36.04</v>
      </c>
      <c r="AA56" s="202">
        <f t="shared" si="102"/>
        <v>48.130762782900248</v>
      </c>
      <c r="AB56" s="173">
        <v>45.42</v>
      </c>
      <c r="AC56" s="202">
        <f t="shared" si="103"/>
        <v>49.597915115413258</v>
      </c>
      <c r="AD56" s="202">
        <f t="shared" si="104"/>
        <v>9.3800000000000026</v>
      </c>
      <c r="AE56" s="203">
        <v>62.15</v>
      </c>
      <c r="AF56" s="204">
        <f t="shared" si="105"/>
        <v>46.701337295690934</v>
      </c>
      <c r="AG56" s="173">
        <v>48.67</v>
      </c>
      <c r="AH56" s="204">
        <f t="shared" si="106"/>
        <v>44.01459854014599</v>
      </c>
      <c r="AI56" s="202">
        <f t="shared" si="107"/>
        <v>-13.479999999999997</v>
      </c>
      <c r="AJ56" s="173">
        <v>48.08</v>
      </c>
      <c r="AK56" s="202">
        <f t="shared" si="108"/>
        <v>49.090287277701776</v>
      </c>
      <c r="AL56" s="173">
        <v>44.17</v>
      </c>
      <c r="AM56" s="202">
        <f t="shared" si="109"/>
        <v>46.257183908045974</v>
      </c>
      <c r="AN56" s="202">
        <f t="shared" si="110"/>
        <v>-3.9099999999999966</v>
      </c>
      <c r="AO56" s="173">
        <v>53.23</v>
      </c>
      <c r="AP56" s="202">
        <f t="shared" si="111"/>
        <v>48.018018018018012</v>
      </c>
      <c r="AQ56" s="173">
        <v>50.67</v>
      </c>
      <c r="AR56" s="202">
        <f t="shared" si="112"/>
        <v>42.921348314606746</v>
      </c>
      <c r="AS56" s="202">
        <f t="shared" si="113"/>
        <v>-2.5599999999999952</v>
      </c>
      <c r="AT56" s="202">
        <f t="shared" si="114"/>
        <v>45.168749999999996</v>
      </c>
      <c r="AU56" s="202">
        <f t="shared" si="115"/>
        <v>48.261129642935543</v>
      </c>
      <c r="AV56" s="201">
        <f t="shared" si="116"/>
        <v>44.835000000000008</v>
      </c>
      <c r="AW56" s="205">
        <f t="shared" si="117"/>
        <v>46.535922061350604</v>
      </c>
      <c r="AX56" s="205">
        <f t="shared" si="118"/>
        <v>-0.33374999999998778</v>
      </c>
      <c r="AY56" s="205">
        <f t="shared" si="119"/>
        <v>-1.7252075815849395</v>
      </c>
      <c r="AZ56" s="206">
        <v>3</v>
      </c>
    </row>
    <row r="57" spans="1:52" ht="18.75">
      <c r="A57" s="181">
        <v>4</v>
      </c>
      <c r="B57" s="199">
        <v>59</v>
      </c>
      <c r="C57" s="199">
        <v>8</v>
      </c>
      <c r="D57" s="207" t="s">
        <v>79</v>
      </c>
      <c r="E57" s="172">
        <v>4</v>
      </c>
      <c r="F57" s="173">
        <v>45.5</v>
      </c>
      <c r="G57" s="173">
        <f t="shared" si="90"/>
        <v>48.394528437724986</v>
      </c>
      <c r="H57" s="173">
        <v>45.5</v>
      </c>
      <c r="I57" s="173">
        <f t="shared" si="91"/>
        <v>48.029259896729776</v>
      </c>
      <c r="J57" s="173">
        <f t="shared" si="92"/>
        <v>0</v>
      </c>
      <c r="K57" s="173">
        <v>38</v>
      </c>
      <c r="L57" s="202">
        <f t="shared" si="93"/>
        <v>48.63239573229874</v>
      </c>
      <c r="M57" s="173">
        <v>46</v>
      </c>
      <c r="N57" s="202">
        <f t="shared" si="94"/>
        <v>43.702848344880678</v>
      </c>
      <c r="O57" s="202">
        <f t="shared" si="95"/>
        <v>8</v>
      </c>
      <c r="P57" s="173">
        <v>27.5</v>
      </c>
      <c r="Q57" s="202">
        <f t="shared" si="96"/>
        <v>45.544776119402982</v>
      </c>
      <c r="R57" s="173">
        <v>24.38</v>
      </c>
      <c r="S57" s="202">
        <f t="shared" si="97"/>
        <v>42.228818132757688</v>
      </c>
      <c r="T57" s="202">
        <f t="shared" si="98"/>
        <v>-3.120000000000001</v>
      </c>
      <c r="U57" s="214">
        <v>51.25</v>
      </c>
      <c r="V57" s="202">
        <f t="shared" si="99"/>
        <v>52.297830374753453</v>
      </c>
      <c r="W57" s="173">
        <v>41.25</v>
      </c>
      <c r="X57" s="202">
        <f t="shared" si="100"/>
        <v>48.648790746582542</v>
      </c>
      <c r="Y57" s="202">
        <f t="shared" si="101"/>
        <v>-10</v>
      </c>
      <c r="Z57" s="173">
        <v>43.13</v>
      </c>
      <c r="AA57" s="202">
        <f t="shared" si="102"/>
        <v>54.07376362112322</v>
      </c>
      <c r="AB57" s="173">
        <v>42.25</v>
      </c>
      <c r="AC57" s="202">
        <f t="shared" si="103"/>
        <v>47.237527922561426</v>
      </c>
      <c r="AD57" s="202">
        <f t="shared" si="104"/>
        <v>-0.88000000000000256</v>
      </c>
      <c r="AE57" s="203">
        <v>62</v>
      </c>
      <c r="AF57" s="204">
        <f t="shared" si="105"/>
        <v>46.589895988112929</v>
      </c>
      <c r="AG57" s="173">
        <v>47</v>
      </c>
      <c r="AH57" s="204">
        <f t="shared" si="106"/>
        <v>42.660178426601789</v>
      </c>
      <c r="AI57" s="202">
        <f t="shared" si="107"/>
        <v>-15</v>
      </c>
      <c r="AJ57" s="173">
        <v>48.75</v>
      </c>
      <c r="AK57" s="202">
        <f t="shared" si="108"/>
        <v>49.548563611491112</v>
      </c>
      <c r="AL57" s="173">
        <v>36.25</v>
      </c>
      <c r="AM57" s="202">
        <f t="shared" si="109"/>
        <v>40.56752873563218</v>
      </c>
      <c r="AN57" s="202">
        <f t="shared" si="110"/>
        <v>-12.5</v>
      </c>
      <c r="AO57" s="173">
        <v>47</v>
      </c>
      <c r="AP57" s="202">
        <f t="shared" si="111"/>
        <v>43.700623700623701</v>
      </c>
      <c r="AQ57" s="173">
        <v>71</v>
      </c>
      <c r="AR57" s="202">
        <f t="shared" si="112"/>
        <v>58.149812734082403</v>
      </c>
      <c r="AS57" s="202">
        <f t="shared" si="113"/>
        <v>24</v>
      </c>
      <c r="AT57" s="202">
        <f t="shared" si="114"/>
        <v>45.391249999999999</v>
      </c>
      <c r="AU57" s="202">
        <f t="shared" si="115"/>
        <v>48.597797198191387</v>
      </c>
      <c r="AV57" s="201">
        <f t="shared" si="116"/>
        <v>44.203749999999999</v>
      </c>
      <c r="AW57" s="205">
        <f t="shared" si="117"/>
        <v>46.403095617478556</v>
      </c>
      <c r="AX57" s="205">
        <f t="shared" si="118"/>
        <v>-1.1875</v>
      </c>
      <c r="AY57" s="205">
        <f t="shared" si="119"/>
        <v>-2.1947015807128309</v>
      </c>
      <c r="AZ57" s="206">
        <v>3</v>
      </c>
    </row>
    <row r="58" spans="1:52" ht="18.75">
      <c r="A58" s="181">
        <v>4</v>
      </c>
      <c r="B58" s="199">
        <v>92</v>
      </c>
      <c r="C58" s="199">
        <v>9</v>
      </c>
      <c r="D58" s="207" t="s">
        <v>113</v>
      </c>
      <c r="E58" s="172">
        <v>14</v>
      </c>
      <c r="F58" s="173">
        <v>50.2</v>
      </c>
      <c r="G58" s="173">
        <f t="shared" si="90"/>
        <v>51.778257739380855</v>
      </c>
      <c r="H58" s="173">
        <v>42.57</v>
      </c>
      <c r="I58" s="173">
        <f t="shared" si="91"/>
        <v>45.507745266781413</v>
      </c>
      <c r="J58" s="173">
        <f t="shared" si="92"/>
        <v>-7.6300000000000026</v>
      </c>
      <c r="K58" s="173">
        <v>42.4</v>
      </c>
      <c r="L58" s="202">
        <f t="shared" si="93"/>
        <v>52.900096993210475</v>
      </c>
      <c r="M58" s="173">
        <v>46</v>
      </c>
      <c r="N58" s="202">
        <f t="shared" si="94"/>
        <v>43.702848344880678</v>
      </c>
      <c r="O58" s="202">
        <f t="shared" si="95"/>
        <v>3.6000000000000014</v>
      </c>
      <c r="P58" s="173">
        <v>36.25</v>
      </c>
      <c r="Q58" s="202">
        <f t="shared" si="96"/>
        <v>52.07462686567164</v>
      </c>
      <c r="R58" s="173">
        <v>29.64</v>
      </c>
      <c r="S58" s="202">
        <f t="shared" si="97"/>
        <v>45.067458175930923</v>
      </c>
      <c r="T58" s="202">
        <f t="shared" si="98"/>
        <v>-6.6099999999999994</v>
      </c>
      <c r="U58" s="214">
        <v>41</v>
      </c>
      <c r="V58" s="202">
        <f t="shared" si="99"/>
        <v>47.243589743589745</v>
      </c>
      <c r="W58" s="173">
        <v>37.14</v>
      </c>
      <c r="X58" s="202">
        <f t="shared" si="100"/>
        <v>46.487907465825444</v>
      </c>
      <c r="Y58" s="202">
        <f t="shared" si="101"/>
        <v>-3.8599999999999994</v>
      </c>
      <c r="Z58" s="173">
        <v>44.8</v>
      </c>
      <c r="AA58" s="202">
        <f t="shared" si="102"/>
        <v>55.473595976529751</v>
      </c>
      <c r="AB58" s="173">
        <v>43</v>
      </c>
      <c r="AC58" s="202">
        <f t="shared" si="103"/>
        <v>47.795979151154128</v>
      </c>
      <c r="AD58" s="202">
        <f t="shared" si="104"/>
        <v>-1.7999999999999972</v>
      </c>
      <c r="AE58" s="203">
        <v>69.2</v>
      </c>
      <c r="AF58" s="204">
        <f t="shared" si="105"/>
        <v>51.939078751857352</v>
      </c>
      <c r="AG58" s="173">
        <v>49.71</v>
      </c>
      <c r="AH58" s="204">
        <f t="shared" si="106"/>
        <v>44.858069748580704</v>
      </c>
      <c r="AI58" s="202">
        <f t="shared" si="107"/>
        <v>-19.490000000000002</v>
      </c>
      <c r="AJ58" s="173">
        <v>50</v>
      </c>
      <c r="AK58" s="202">
        <f t="shared" si="108"/>
        <v>50.40355677154583</v>
      </c>
      <c r="AL58" s="173">
        <v>45.71</v>
      </c>
      <c r="AM58" s="202">
        <f t="shared" si="109"/>
        <v>47.363505747126439</v>
      </c>
      <c r="AN58" s="202">
        <f t="shared" si="110"/>
        <v>-4.2899999999999991</v>
      </c>
      <c r="AO58" s="173">
        <v>60</v>
      </c>
      <c r="AP58" s="202">
        <f t="shared" si="111"/>
        <v>52.709632709632707</v>
      </c>
      <c r="AQ58" s="173">
        <v>53.14</v>
      </c>
      <c r="AR58" s="202">
        <f t="shared" si="112"/>
        <v>44.771535580524343</v>
      </c>
      <c r="AS58" s="202">
        <f t="shared" si="113"/>
        <v>-6.8599999999999994</v>
      </c>
      <c r="AT58" s="202">
        <f t="shared" si="114"/>
        <v>49.231249999999996</v>
      </c>
      <c r="AU58" s="202">
        <f t="shared" si="115"/>
        <v>51.815304443927303</v>
      </c>
      <c r="AV58" s="201">
        <f t="shared" si="116"/>
        <v>43.363749999999996</v>
      </c>
      <c r="AW58" s="205">
        <f t="shared" si="117"/>
        <v>45.694381185100518</v>
      </c>
      <c r="AX58" s="205">
        <f t="shared" si="118"/>
        <v>-5.8674999999999997</v>
      </c>
      <c r="AY58" s="205">
        <f t="shared" si="119"/>
        <v>-6.1209232588267852</v>
      </c>
      <c r="AZ58" s="206">
        <v>1</v>
      </c>
    </row>
    <row r="59" spans="1:52" ht="18.75">
      <c r="A59" s="181">
        <v>4</v>
      </c>
      <c r="B59" s="199">
        <v>45</v>
      </c>
      <c r="C59" s="199">
        <v>10</v>
      </c>
      <c r="D59" s="207" t="s">
        <v>64</v>
      </c>
      <c r="E59" s="172">
        <v>12</v>
      </c>
      <c r="F59" s="173">
        <v>43.9</v>
      </c>
      <c r="G59" s="173">
        <f t="shared" si="90"/>
        <v>47.242620590352772</v>
      </c>
      <c r="H59" s="173">
        <v>44.67</v>
      </c>
      <c r="I59" s="173">
        <f t="shared" si="91"/>
        <v>47.314974182444061</v>
      </c>
      <c r="J59" s="173">
        <f t="shared" si="92"/>
        <v>0.77000000000000313</v>
      </c>
      <c r="K59" s="173">
        <v>33.1</v>
      </c>
      <c r="L59" s="202">
        <f t="shared" si="93"/>
        <v>43.879728419010675</v>
      </c>
      <c r="M59" s="173">
        <v>48.17</v>
      </c>
      <c r="N59" s="202">
        <f t="shared" si="94"/>
        <v>45.373364126250962</v>
      </c>
      <c r="O59" s="202">
        <f t="shared" si="95"/>
        <v>15.07</v>
      </c>
      <c r="P59" s="173">
        <v>33.880000000000003</v>
      </c>
      <c r="Q59" s="202">
        <f t="shared" si="96"/>
        <v>50.305970149253731</v>
      </c>
      <c r="R59" s="173">
        <v>32.29</v>
      </c>
      <c r="S59" s="202">
        <f t="shared" si="97"/>
        <v>46.497571505666485</v>
      </c>
      <c r="T59" s="202">
        <f t="shared" si="98"/>
        <v>-1.5900000000000034</v>
      </c>
      <c r="U59" s="214">
        <v>37.5</v>
      </c>
      <c r="V59" s="202">
        <f t="shared" si="99"/>
        <v>45.517751479289942</v>
      </c>
      <c r="W59" s="173">
        <v>30.83</v>
      </c>
      <c r="X59" s="202">
        <f t="shared" si="100"/>
        <v>43.170347003154575</v>
      </c>
      <c r="Y59" s="202">
        <f t="shared" si="101"/>
        <v>-6.6700000000000017</v>
      </c>
      <c r="Z59" s="173">
        <v>36.53</v>
      </c>
      <c r="AA59" s="202">
        <f t="shared" si="102"/>
        <v>48.541492036881806</v>
      </c>
      <c r="AB59" s="173">
        <v>36.46</v>
      </c>
      <c r="AC59" s="202">
        <f t="shared" si="103"/>
        <v>42.926284437825764</v>
      </c>
      <c r="AD59" s="202">
        <f t="shared" si="104"/>
        <v>-7.0000000000000284E-2</v>
      </c>
      <c r="AE59" s="203">
        <v>61.6</v>
      </c>
      <c r="AF59" s="204">
        <f t="shared" si="105"/>
        <v>46.292719167904906</v>
      </c>
      <c r="AG59" s="173">
        <v>47.67</v>
      </c>
      <c r="AH59" s="204">
        <f t="shared" si="106"/>
        <v>43.203568532035689</v>
      </c>
      <c r="AI59" s="202">
        <f t="shared" si="107"/>
        <v>-13.93</v>
      </c>
      <c r="AJ59" s="173">
        <v>42</v>
      </c>
      <c r="AK59" s="202">
        <f t="shared" si="108"/>
        <v>44.931600547195629</v>
      </c>
      <c r="AL59" s="173">
        <v>47.92</v>
      </c>
      <c r="AM59" s="202">
        <f t="shared" si="109"/>
        <v>48.951149425287355</v>
      </c>
      <c r="AN59" s="202">
        <f t="shared" si="110"/>
        <v>5.9200000000000017</v>
      </c>
      <c r="AO59" s="173">
        <v>51.8</v>
      </c>
      <c r="AP59" s="202">
        <f t="shared" si="111"/>
        <v>47.027027027027025</v>
      </c>
      <c r="AQ59" s="173">
        <v>53.33</v>
      </c>
      <c r="AR59" s="202">
        <f t="shared" si="112"/>
        <v>44.91385767790262</v>
      </c>
      <c r="AS59" s="202">
        <f t="shared" si="113"/>
        <v>1.5300000000000011</v>
      </c>
      <c r="AT59" s="202">
        <f t="shared" si="114"/>
        <v>42.53875</v>
      </c>
      <c r="AU59" s="202">
        <f t="shared" si="115"/>
        <v>46.717363677114555</v>
      </c>
      <c r="AV59" s="201">
        <f t="shared" si="116"/>
        <v>42.667499999999997</v>
      </c>
      <c r="AW59" s="205">
        <f t="shared" si="117"/>
        <v>45.293889611320942</v>
      </c>
      <c r="AX59" s="205">
        <f t="shared" si="118"/>
        <v>0.12874999999999659</v>
      </c>
      <c r="AY59" s="205">
        <f t="shared" si="119"/>
        <v>-1.4234740657936129</v>
      </c>
      <c r="AZ59" s="206">
        <v>4</v>
      </c>
    </row>
    <row r="60" spans="1:52" ht="18.75">
      <c r="A60" s="181">
        <v>4</v>
      </c>
      <c r="B60" s="199">
        <v>96</v>
      </c>
      <c r="C60" s="199">
        <v>11</v>
      </c>
      <c r="D60" s="207" t="s">
        <v>116</v>
      </c>
      <c r="E60" s="172">
        <v>13</v>
      </c>
      <c r="F60" s="173">
        <v>47.08</v>
      </c>
      <c r="G60" s="173">
        <f t="shared" si="90"/>
        <v>49.532037437005037</v>
      </c>
      <c r="H60" s="173">
        <v>44.304615384615389</v>
      </c>
      <c r="I60" s="173">
        <f t="shared" si="91"/>
        <v>47.000529590891041</v>
      </c>
      <c r="J60" s="173">
        <f t="shared" si="92"/>
        <v>-2.7753846153846098</v>
      </c>
      <c r="K60" s="173">
        <v>38.46</v>
      </c>
      <c r="L60" s="202">
        <f t="shared" si="93"/>
        <v>49.078564500484973</v>
      </c>
      <c r="M60" s="173">
        <v>46.153846153846153</v>
      </c>
      <c r="N60" s="202">
        <f t="shared" si="94"/>
        <v>43.821282643453543</v>
      </c>
      <c r="O60" s="202">
        <f t="shared" si="95"/>
        <v>7.6938461538461524</v>
      </c>
      <c r="P60" s="173">
        <v>37.5</v>
      </c>
      <c r="Q60" s="202">
        <f t="shared" si="96"/>
        <v>53.007462686567166</v>
      </c>
      <c r="R60" s="173">
        <v>32.307692307692307</v>
      </c>
      <c r="S60" s="202">
        <f t="shared" si="97"/>
        <v>46.507119432105938</v>
      </c>
      <c r="T60" s="202">
        <f t="shared" si="98"/>
        <v>-5.1923076923076934</v>
      </c>
      <c r="U60" s="214">
        <v>46.15</v>
      </c>
      <c r="V60" s="202">
        <f t="shared" si="99"/>
        <v>49.783037475345168</v>
      </c>
      <c r="W60" s="173">
        <v>35</v>
      </c>
      <c r="X60" s="202">
        <f t="shared" si="100"/>
        <v>45.362776025236592</v>
      </c>
      <c r="Y60" s="202">
        <f t="shared" si="101"/>
        <v>-11.149999999999999</v>
      </c>
      <c r="Z60" s="173">
        <v>43.81</v>
      </c>
      <c r="AA60" s="202">
        <f t="shared" si="102"/>
        <v>54.643755238893547</v>
      </c>
      <c r="AB60" s="173">
        <v>39.503076923076918</v>
      </c>
      <c r="AC60" s="202">
        <f t="shared" si="103"/>
        <v>45.192164499684971</v>
      </c>
      <c r="AD60" s="202">
        <f t="shared" si="104"/>
        <v>-4.3069230769230842</v>
      </c>
      <c r="AE60" s="203">
        <v>68.31</v>
      </c>
      <c r="AF60" s="204">
        <f t="shared" si="105"/>
        <v>51.277860326894498</v>
      </c>
      <c r="AG60" s="173">
        <v>51.689230769230775</v>
      </c>
      <c r="AH60" s="204">
        <f t="shared" si="106"/>
        <v>46.463285295402088</v>
      </c>
      <c r="AI60" s="202">
        <f t="shared" si="107"/>
        <v>-16.620769230769227</v>
      </c>
      <c r="AJ60" s="173">
        <v>52.69</v>
      </c>
      <c r="AK60" s="202">
        <f t="shared" si="108"/>
        <v>52.243502051983583</v>
      </c>
      <c r="AL60" s="173">
        <v>39.612307692307695</v>
      </c>
      <c r="AM60" s="202">
        <f t="shared" si="109"/>
        <v>42.982979664014145</v>
      </c>
      <c r="AN60" s="202">
        <f t="shared" si="110"/>
        <v>-13.077692307692303</v>
      </c>
      <c r="AO60" s="173">
        <v>57.23</v>
      </c>
      <c r="AP60" s="202">
        <f t="shared" si="111"/>
        <v>50.790020790020783</v>
      </c>
      <c r="AQ60" s="173">
        <v>52.92</v>
      </c>
      <c r="AR60" s="202">
        <f t="shared" si="112"/>
        <v>44.606741573033709</v>
      </c>
      <c r="AS60" s="202">
        <f t="shared" si="113"/>
        <v>-4.3099999999999952</v>
      </c>
      <c r="AT60" s="202">
        <f t="shared" si="114"/>
        <v>48.903750000000002</v>
      </c>
      <c r="AU60" s="202">
        <f t="shared" si="115"/>
        <v>51.294530063399343</v>
      </c>
      <c r="AV60" s="201">
        <f t="shared" si="116"/>
        <v>42.686346153846152</v>
      </c>
      <c r="AW60" s="205">
        <f t="shared" si="117"/>
        <v>45.242109840477752</v>
      </c>
      <c r="AX60" s="205">
        <f t="shared" si="118"/>
        <v>-6.2174038461538501</v>
      </c>
      <c r="AY60" s="205">
        <f t="shared" si="119"/>
        <v>-6.0524202229215902</v>
      </c>
      <c r="AZ60" s="206">
        <v>1</v>
      </c>
    </row>
    <row r="61" spans="1:52" ht="18.75">
      <c r="A61" s="208">
        <v>4</v>
      </c>
      <c r="B61" s="207">
        <v>37</v>
      </c>
      <c r="C61" s="199">
        <v>12</v>
      </c>
      <c r="D61" s="209" t="s">
        <v>55</v>
      </c>
      <c r="E61" s="208">
        <v>8</v>
      </c>
      <c r="F61" s="210">
        <v>38.75</v>
      </c>
      <c r="G61" s="173">
        <f t="shared" si="90"/>
        <v>43.534917206623476</v>
      </c>
      <c r="H61" s="173">
        <v>43.25</v>
      </c>
      <c r="I61" s="173">
        <f t="shared" si="91"/>
        <v>46.09294320137694</v>
      </c>
      <c r="J61" s="173">
        <f t="shared" si="92"/>
        <v>4.5</v>
      </c>
      <c r="K61" s="210">
        <v>31.75</v>
      </c>
      <c r="L61" s="202">
        <f t="shared" si="93"/>
        <v>42.570320077594573</v>
      </c>
      <c r="M61" s="173">
        <v>46.5</v>
      </c>
      <c r="N61" s="202">
        <f t="shared" si="94"/>
        <v>44.087759815242492</v>
      </c>
      <c r="O61" s="202">
        <f t="shared" si="95"/>
        <v>14.75</v>
      </c>
      <c r="P61" s="210">
        <v>26.88</v>
      </c>
      <c r="Q61" s="202">
        <f t="shared" si="96"/>
        <v>45.082089552238806</v>
      </c>
      <c r="R61" s="173">
        <v>33.44</v>
      </c>
      <c r="S61" s="202">
        <f t="shared" si="97"/>
        <v>47.118186724230974</v>
      </c>
      <c r="T61" s="202">
        <f t="shared" si="98"/>
        <v>6.5599999999999987</v>
      </c>
      <c r="U61" s="216">
        <v>41.88</v>
      </c>
      <c r="V61" s="202">
        <f t="shared" si="99"/>
        <v>47.677514792899409</v>
      </c>
      <c r="W61" s="173">
        <v>28.75</v>
      </c>
      <c r="X61" s="202">
        <f t="shared" si="100"/>
        <v>42.076761303890642</v>
      </c>
      <c r="Y61" s="202">
        <f t="shared" si="101"/>
        <v>-13.130000000000003</v>
      </c>
      <c r="Z61" s="210">
        <v>27.31</v>
      </c>
      <c r="AA61" s="202">
        <f t="shared" si="102"/>
        <v>40.813076278290019</v>
      </c>
      <c r="AB61" s="173">
        <v>39.630000000000003</v>
      </c>
      <c r="AC61" s="202">
        <f t="shared" si="103"/>
        <v>45.286671630677588</v>
      </c>
      <c r="AD61" s="202">
        <f t="shared" si="104"/>
        <v>12.320000000000004</v>
      </c>
      <c r="AE61" s="211">
        <v>60</v>
      </c>
      <c r="AF61" s="204">
        <f t="shared" si="105"/>
        <v>45.104011887072808</v>
      </c>
      <c r="AG61" s="173">
        <v>49.5</v>
      </c>
      <c r="AH61" s="204">
        <f t="shared" si="106"/>
        <v>44.687753446877537</v>
      </c>
      <c r="AI61" s="202">
        <f t="shared" si="107"/>
        <v>-10.5</v>
      </c>
      <c r="AJ61" s="210">
        <v>49.38</v>
      </c>
      <c r="AK61" s="202">
        <f t="shared" si="108"/>
        <v>49.979480164158694</v>
      </c>
      <c r="AL61" s="173">
        <v>39.380000000000003</v>
      </c>
      <c r="AM61" s="202">
        <f t="shared" si="109"/>
        <v>42.816091954022987</v>
      </c>
      <c r="AN61" s="202">
        <f t="shared" si="110"/>
        <v>-10</v>
      </c>
      <c r="AO61" s="210">
        <v>50.5</v>
      </c>
      <c r="AP61" s="202">
        <f t="shared" si="111"/>
        <v>46.126126126126124</v>
      </c>
      <c r="AQ61" s="173">
        <v>43.5</v>
      </c>
      <c r="AR61" s="202">
        <f t="shared" si="112"/>
        <v>37.550561797752806</v>
      </c>
      <c r="AS61" s="202">
        <f t="shared" si="113"/>
        <v>-7</v>
      </c>
      <c r="AT61" s="202">
        <f t="shared" si="114"/>
        <v>40.806249999999999</v>
      </c>
      <c r="AU61" s="202">
        <f t="shared" si="115"/>
        <v>45.110942010625493</v>
      </c>
      <c r="AV61" s="201">
        <f t="shared" si="116"/>
        <v>40.493749999999999</v>
      </c>
      <c r="AW61" s="205">
        <f t="shared" si="117"/>
        <v>43.71459123425899</v>
      </c>
      <c r="AX61" s="205">
        <f t="shared" si="118"/>
        <v>-0.3125</v>
      </c>
      <c r="AY61" s="205">
        <f t="shared" si="119"/>
        <v>-1.3963507763665035</v>
      </c>
      <c r="AZ61" s="206">
        <v>4</v>
      </c>
    </row>
    <row r="62" spans="1:52" ht="18.75">
      <c r="A62" s="181">
        <v>4</v>
      </c>
      <c r="B62" s="199">
        <v>39</v>
      </c>
      <c r="C62" s="199">
        <v>13</v>
      </c>
      <c r="D62" s="207" t="s">
        <v>57</v>
      </c>
      <c r="E62" s="172">
        <v>5</v>
      </c>
      <c r="F62" s="173">
        <v>35.56</v>
      </c>
      <c r="G62" s="173">
        <f t="shared" si="90"/>
        <v>41.238300935925132</v>
      </c>
      <c r="H62" s="173">
        <v>37.6</v>
      </c>
      <c r="I62" s="173">
        <f t="shared" si="91"/>
        <v>41.230636833046475</v>
      </c>
      <c r="J62" s="173">
        <f t="shared" si="92"/>
        <v>2.0399999999999991</v>
      </c>
      <c r="K62" s="173">
        <v>32</v>
      </c>
      <c r="L62" s="202">
        <f t="shared" si="93"/>
        <v>42.812803103782741</v>
      </c>
      <c r="M62" s="173">
        <v>44</v>
      </c>
      <c r="N62" s="202">
        <f t="shared" si="94"/>
        <v>42.163202463433407</v>
      </c>
      <c r="O62" s="202">
        <f t="shared" si="95"/>
        <v>12</v>
      </c>
      <c r="P62" s="173">
        <v>31.39</v>
      </c>
      <c r="Q62" s="202">
        <f t="shared" si="96"/>
        <v>48.447761194029852</v>
      </c>
      <c r="R62" s="173">
        <v>25</v>
      </c>
      <c r="S62" s="202">
        <f t="shared" si="97"/>
        <v>42.563410685375068</v>
      </c>
      <c r="T62" s="202">
        <f t="shared" si="98"/>
        <v>-6.3900000000000006</v>
      </c>
      <c r="U62" s="214">
        <v>30.56</v>
      </c>
      <c r="V62" s="202">
        <f t="shared" si="99"/>
        <v>42.095660749506905</v>
      </c>
      <c r="W62" s="173">
        <v>38</v>
      </c>
      <c r="X62" s="202">
        <f t="shared" si="100"/>
        <v>46.940063091482649</v>
      </c>
      <c r="Y62" s="202">
        <f t="shared" si="101"/>
        <v>7.4400000000000013</v>
      </c>
      <c r="Z62" s="173">
        <v>25.5</v>
      </c>
      <c r="AA62" s="202">
        <f t="shared" si="102"/>
        <v>39.295892707460183</v>
      </c>
      <c r="AB62" s="173">
        <v>39</v>
      </c>
      <c r="AC62" s="202">
        <f t="shared" si="103"/>
        <v>44.817572598659716</v>
      </c>
      <c r="AD62" s="202">
        <f t="shared" si="104"/>
        <v>13.5</v>
      </c>
      <c r="AE62" s="203">
        <v>55.11</v>
      </c>
      <c r="AF62" s="204">
        <f t="shared" si="105"/>
        <v>41.47102526002972</v>
      </c>
      <c r="AG62" s="173">
        <v>48.8</v>
      </c>
      <c r="AH62" s="204">
        <f t="shared" si="106"/>
        <v>44.120032441200323</v>
      </c>
      <c r="AI62" s="202">
        <f t="shared" si="107"/>
        <v>-6.3100000000000023</v>
      </c>
      <c r="AJ62" s="173">
        <v>37.78</v>
      </c>
      <c r="AK62" s="202">
        <f t="shared" si="108"/>
        <v>42.045143638850888</v>
      </c>
      <c r="AL62" s="173">
        <v>30</v>
      </c>
      <c r="AM62" s="202">
        <f t="shared" si="109"/>
        <v>36.077586206896548</v>
      </c>
      <c r="AN62" s="202">
        <f t="shared" si="110"/>
        <v>-7.7800000000000011</v>
      </c>
      <c r="AO62" s="173">
        <v>49.78</v>
      </c>
      <c r="AP62" s="202">
        <f t="shared" si="111"/>
        <v>45.627165627165624</v>
      </c>
      <c r="AQ62" s="173">
        <v>53.6</v>
      </c>
      <c r="AR62" s="202">
        <f t="shared" si="112"/>
        <v>45.116104868913858</v>
      </c>
      <c r="AS62" s="202">
        <f t="shared" si="113"/>
        <v>3.8200000000000003</v>
      </c>
      <c r="AT62" s="202">
        <f t="shared" si="114"/>
        <v>37.21</v>
      </c>
      <c r="AU62" s="202">
        <f t="shared" si="115"/>
        <v>42.879219152093881</v>
      </c>
      <c r="AV62" s="201">
        <f t="shared" si="116"/>
        <v>39.5</v>
      </c>
      <c r="AW62" s="205">
        <f t="shared" si="117"/>
        <v>42.87857614862601</v>
      </c>
      <c r="AX62" s="205">
        <f t="shared" si="118"/>
        <v>2.2899999999999991</v>
      </c>
      <c r="AY62" s="205">
        <f t="shared" si="119"/>
        <v>-6.4300346787149465E-4</v>
      </c>
      <c r="AZ62" s="206">
        <v>5</v>
      </c>
    </row>
    <row r="63" spans="1:52" ht="18.75">
      <c r="A63" s="181">
        <v>4</v>
      </c>
      <c r="B63" s="199">
        <v>40</v>
      </c>
      <c r="C63" s="199">
        <v>14</v>
      </c>
      <c r="D63" s="207" t="s">
        <v>58</v>
      </c>
      <c r="E63" s="172">
        <v>3</v>
      </c>
      <c r="F63" s="173">
        <v>40.799999999999997</v>
      </c>
      <c r="G63" s="173">
        <f t="shared" si="90"/>
        <v>45.010799136069117</v>
      </c>
      <c r="H63" s="173">
        <v>34.67</v>
      </c>
      <c r="I63" s="173">
        <f t="shared" si="91"/>
        <v>38.709122203098104</v>
      </c>
      <c r="J63" s="173">
        <f t="shared" si="92"/>
        <v>-6.1299999999999955</v>
      </c>
      <c r="K63" s="173">
        <v>29.6</v>
      </c>
      <c r="L63" s="202">
        <f t="shared" si="93"/>
        <v>40.484966052376336</v>
      </c>
      <c r="M63" s="173">
        <v>28.67</v>
      </c>
      <c r="N63" s="202">
        <f t="shared" si="94"/>
        <v>30.36181678214011</v>
      </c>
      <c r="O63" s="202">
        <f t="shared" si="95"/>
        <v>-0.92999999999999972</v>
      </c>
      <c r="P63" s="173">
        <v>33</v>
      </c>
      <c r="Q63" s="202">
        <f t="shared" si="96"/>
        <v>49.649253731343286</v>
      </c>
      <c r="R63" s="173">
        <v>21.67</v>
      </c>
      <c r="S63" s="202">
        <f t="shared" si="97"/>
        <v>40.766324878575283</v>
      </c>
      <c r="T63" s="202">
        <f t="shared" si="98"/>
        <v>-11.329999999999998</v>
      </c>
      <c r="U63" s="214">
        <v>33</v>
      </c>
      <c r="V63" s="202">
        <f t="shared" si="99"/>
        <v>43.298816568047336</v>
      </c>
      <c r="W63" s="173">
        <v>35</v>
      </c>
      <c r="X63" s="202">
        <f t="shared" si="100"/>
        <v>45.362776025236592</v>
      </c>
      <c r="Y63" s="202">
        <f t="shared" si="101"/>
        <v>2</v>
      </c>
      <c r="Z63" s="173">
        <v>36.1</v>
      </c>
      <c r="AA63" s="202">
        <f t="shared" si="102"/>
        <v>48.181056160938809</v>
      </c>
      <c r="AB63" s="173">
        <v>30.67</v>
      </c>
      <c r="AC63" s="202">
        <f t="shared" si="103"/>
        <v>38.615040953090094</v>
      </c>
      <c r="AD63" s="202">
        <f t="shared" si="104"/>
        <v>-5.43</v>
      </c>
      <c r="AE63" s="203">
        <v>57.6</v>
      </c>
      <c r="AF63" s="204">
        <f t="shared" si="105"/>
        <v>43.320950965824665</v>
      </c>
      <c r="AG63" s="173">
        <v>46.67</v>
      </c>
      <c r="AH63" s="204">
        <f t="shared" si="106"/>
        <v>42.392538523925388</v>
      </c>
      <c r="AI63" s="202">
        <f t="shared" si="107"/>
        <v>-10.93</v>
      </c>
      <c r="AJ63" s="173">
        <v>36</v>
      </c>
      <c r="AK63" s="202">
        <f t="shared" si="108"/>
        <v>40.827633378932973</v>
      </c>
      <c r="AL63" s="173">
        <v>41.67</v>
      </c>
      <c r="AM63" s="202">
        <f t="shared" si="109"/>
        <v>44.461206896551722</v>
      </c>
      <c r="AN63" s="202">
        <f t="shared" si="110"/>
        <v>5.6700000000000017</v>
      </c>
      <c r="AO63" s="173">
        <v>49.6</v>
      </c>
      <c r="AP63" s="202">
        <f t="shared" si="111"/>
        <v>45.502425502425503</v>
      </c>
      <c r="AQ63" s="173">
        <v>52</v>
      </c>
      <c r="AR63" s="202">
        <f t="shared" si="112"/>
        <v>43.917602996254686</v>
      </c>
      <c r="AS63" s="202">
        <f t="shared" si="113"/>
        <v>2.3999999999999986</v>
      </c>
      <c r="AT63" s="202">
        <f t="shared" si="114"/>
        <v>39.462500000000006</v>
      </c>
      <c r="AU63" s="202">
        <f t="shared" si="115"/>
        <v>44.534487686994758</v>
      </c>
      <c r="AV63" s="201">
        <f t="shared" si="116"/>
        <v>36.377500000000005</v>
      </c>
      <c r="AW63" s="205">
        <f t="shared" si="117"/>
        <v>40.573303657358998</v>
      </c>
      <c r="AX63" s="205">
        <f t="shared" si="118"/>
        <v>-3.0850000000000009</v>
      </c>
      <c r="AY63" s="205">
        <f t="shared" si="119"/>
        <v>-3.9611840296357599</v>
      </c>
      <c r="AZ63" s="206">
        <v>3</v>
      </c>
    </row>
    <row r="64" spans="1:52" ht="18.75">
      <c r="A64" s="181"/>
      <c r="B64" s="199"/>
      <c r="C64" s="199"/>
      <c r="D64" s="265" t="s">
        <v>181</v>
      </c>
      <c r="E64" s="172"/>
      <c r="F64" s="173"/>
      <c r="G64" s="173"/>
      <c r="H64" s="173"/>
      <c r="I64" s="173"/>
      <c r="J64" s="173"/>
      <c r="K64" s="173"/>
      <c r="L64" s="202"/>
      <c r="M64" s="173"/>
      <c r="N64" s="202"/>
      <c r="O64" s="202"/>
      <c r="P64" s="173"/>
      <c r="Q64" s="202"/>
      <c r="R64" s="173"/>
      <c r="S64" s="202"/>
      <c r="T64" s="202"/>
      <c r="U64" s="214"/>
      <c r="V64" s="202"/>
      <c r="W64" s="173"/>
      <c r="X64" s="202"/>
      <c r="Y64" s="202"/>
      <c r="Z64" s="173"/>
      <c r="AA64" s="202"/>
      <c r="AB64" s="173"/>
      <c r="AC64" s="202"/>
      <c r="AD64" s="202"/>
      <c r="AE64" s="203"/>
      <c r="AF64" s="204"/>
      <c r="AG64" s="173"/>
      <c r="AH64" s="204"/>
      <c r="AI64" s="202"/>
      <c r="AJ64" s="173"/>
      <c r="AK64" s="202"/>
      <c r="AL64" s="173"/>
      <c r="AM64" s="202"/>
      <c r="AN64" s="202"/>
      <c r="AO64" s="173"/>
      <c r="AP64" s="202"/>
      <c r="AQ64" s="173"/>
      <c r="AR64" s="202"/>
      <c r="AS64" s="202"/>
      <c r="AT64" s="202"/>
      <c r="AU64" s="202"/>
      <c r="AV64" s="201"/>
      <c r="AW64" s="205"/>
      <c r="AX64" s="205"/>
      <c r="AY64" s="205"/>
      <c r="AZ64" s="206"/>
    </row>
    <row r="65" spans="1:52" ht="18.75">
      <c r="A65" s="181">
        <v>5</v>
      </c>
      <c r="B65" s="199">
        <v>87</v>
      </c>
      <c r="C65" s="199">
        <v>1</v>
      </c>
      <c r="D65" s="207" t="s">
        <v>108</v>
      </c>
      <c r="E65" s="172">
        <v>17</v>
      </c>
      <c r="F65" s="173">
        <v>60.17</v>
      </c>
      <c r="G65" s="173">
        <f t="shared" ref="G65:G84" si="120">10*((F65-47.73)/13.89)+50</f>
        <v>58.956083513318937</v>
      </c>
      <c r="H65" s="173">
        <v>54.35</v>
      </c>
      <c r="I65" s="173">
        <f t="shared" ref="I65:I84" si="121">10*((H65-47.79)/11.62)+50</f>
        <v>55.645438898450948</v>
      </c>
      <c r="J65" s="173">
        <f t="shared" ref="J65:J84" si="122">H65-F65</f>
        <v>-5.82</v>
      </c>
      <c r="K65" s="173">
        <v>51.5</v>
      </c>
      <c r="L65" s="202">
        <f t="shared" ref="L65:L84" si="123">10*((K65-39.41)/10.31)+50</f>
        <v>61.726479146459752</v>
      </c>
      <c r="M65" s="173">
        <v>63.18</v>
      </c>
      <c r="N65" s="202">
        <f t="shared" ref="N65:N84" si="124">10*((M65-54.18)/12.99)+50</f>
        <v>56.928406466512705</v>
      </c>
      <c r="O65" s="202">
        <f t="shared" ref="O65:O84" si="125">M65-K65</f>
        <v>11.68</v>
      </c>
      <c r="P65" s="173">
        <v>46.46</v>
      </c>
      <c r="Q65" s="202">
        <f t="shared" ref="Q65:Q84" si="126">10*((P65-33.47)/13.4)+50</f>
        <v>59.694029850746269</v>
      </c>
      <c r="R65" s="173">
        <v>50.88</v>
      </c>
      <c r="S65" s="202">
        <f t="shared" ref="S65:S84" si="127">10*((R65-38.78)/18.53)+50</f>
        <v>56.529951430113329</v>
      </c>
      <c r="T65" s="202">
        <f t="shared" ref="T65:T84" si="128">R65-P65</f>
        <v>4.4200000000000017</v>
      </c>
      <c r="U65" s="214">
        <v>55.42</v>
      </c>
      <c r="V65" s="202">
        <f t="shared" ref="V65:V84" si="129">10*((U65-46.59)/20.28)+50</f>
        <v>54.354043392504927</v>
      </c>
      <c r="W65" s="173">
        <v>54.41</v>
      </c>
      <c r="X65" s="202">
        <f t="shared" ref="X65:X84" si="130">10*((W65-43.82)/19.02)+50</f>
        <v>55.56782334384858</v>
      </c>
      <c r="Y65" s="202">
        <f t="shared" ref="Y65:Y84" si="131">W65-U65</f>
        <v>-1.0100000000000051</v>
      </c>
      <c r="Z65" s="173">
        <v>49.33</v>
      </c>
      <c r="AA65" s="202">
        <f t="shared" ref="AA65:AA84" si="132">10*((Z65-38.27)/11.93)+50</f>
        <v>59.270746018440903</v>
      </c>
      <c r="AB65" s="173">
        <v>48.29</v>
      </c>
      <c r="AC65" s="202">
        <f t="shared" ref="AC65:AC84" si="133">10*((AB65-45.96)/13.43)+50</f>
        <v>51.734921816827999</v>
      </c>
      <c r="AD65" s="202">
        <f t="shared" ref="AD65:AD84" si="134">AB65-Z65</f>
        <v>-1.0399999999999991</v>
      </c>
      <c r="AE65" s="203">
        <v>78</v>
      </c>
      <c r="AF65" s="204">
        <f t="shared" ref="AF65:AF84" si="135">10*((AE65-66.59)/13.46)+50</f>
        <v>58.476968796433873</v>
      </c>
      <c r="AG65" s="173">
        <v>63.76</v>
      </c>
      <c r="AH65" s="204">
        <f t="shared" ref="AH65:AH84" si="136">10*((AG65-56.05)/12.33)+50</f>
        <v>56.253041362530411</v>
      </c>
      <c r="AI65" s="202">
        <f t="shared" ref="AI65:AI84" si="137">AG65-AE65</f>
        <v>-14.240000000000002</v>
      </c>
      <c r="AJ65" s="173">
        <v>65.42</v>
      </c>
      <c r="AK65" s="202">
        <f t="shared" ref="AK65:AK84" si="138">10*((AJ65-49.41)/14.62)+50</f>
        <v>60.950752393980849</v>
      </c>
      <c r="AL65" s="173">
        <v>54.71</v>
      </c>
      <c r="AM65" s="202">
        <f t="shared" ref="AM65:AM84" si="139">10*((AL65-49.38)/13.92)+50</f>
        <v>53.829022988505749</v>
      </c>
      <c r="AN65" s="202">
        <f t="shared" ref="AN65:AN84" si="140">AL65-AJ65</f>
        <v>-10.71</v>
      </c>
      <c r="AO65" s="173">
        <v>72.33</v>
      </c>
      <c r="AP65" s="202">
        <f t="shared" ref="AP65:AP84" si="141">10*((AO65-56.09)/14.43)+50</f>
        <v>61.254331254331248</v>
      </c>
      <c r="AQ65" s="173">
        <v>65.180000000000007</v>
      </c>
      <c r="AR65" s="202">
        <f t="shared" ref="AR65:AR84" si="142">10*((AQ65-60.12)/13.35)+50</f>
        <v>53.790262172284649</v>
      </c>
      <c r="AS65" s="202">
        <f t="shared" ref="AS65:AS84" si="143">AQ65-AO65</f>
        <v>-7.1499999999999915</v>
      </c>
      <c r="AT65" s="202">
        <f t="shared" ref="AT65:AT84" si="144">(F65+K65+P65+U65+Z65+AE65+AJ65+AO65)/8</f>
        <v>59.828749999999999</v>
      </c>
      <c r="AU65" s="202">
        <f t="shared" ref="AU65:AU84" si="145">(G65+L65+Q65+V65+AA65+AF65+AK65+AP65)/8</f>
        <v>59.335429295777097</v>
      </c>
      <c r="AV65" s="201">
        <f t="shared" ref="AV65:AV84" si="146">(H65+M65+R65+W65+AB65+AG65+AL65+AQ65)/8</f>
        <v>56.844999999999999</v>
      </c>
      <c r="AW65" s="205">
        <f t="shared" ref="AW65:AW84" si="147">(I65+N65+S65+X65+AC65+AH65+AM65+AR65)/8</f>
        <v>55.034858559884292</v>
      </c>
      <c r="AX65" s="205">
        <f t="shared" ref="AX65:AX84" si="148">AV65-AT65</f>
        <v>-2.9837500000000006</v>
      </c>
      <c r="AY65" s="205">
        <f t="shared" ref="AY65:AY84" si="149">AW65-AU65</f>
        <v>-4.3005707358928049</v>
      </c>
      <c r="AZ65" s="206">
        <v>2</v>
      </c>
    </row>
    <row r="66" spans="1:52" ht="18.75">
      <c r="A66" s="181">
        <v>5</v>
      </c>
      <c r="B66" s="199">
        <v>75</v>
      </c>
      <c r="C66" s="199">
        <v>2</v>
      </c>
      <c r="D66" s="207" t="s">
        <v>95</v>
      </c>
      <c r="E66" s="172">
        <v>9</v>
      </c>
      <c r="F66" s="173">
        <v>49.67</v>
      </c>
      <c r="G66" s="173">
        <f t="shared" si="120"/>
        <v>51.39668826493881</v>
      </c>
      <c r="H66" s="173">
        <v>52.67</v>
      </c>
      <c r="I66" s="173">
        <f t="shared" si="121"/>
        <v>54.199655765920831</v>
      </c>
      <c r="J66" s="173">
        <f t="shared" si="122"/>
        <v>3</v>
      </c>
      <c r="K66" s="173">
        <v>45.17</v>
      </c>
      <c r="L66" s="202">
        <f t="shared" si="123"/>
        <v>55.586808923375372</v>
      </c>
      <c r="M66" s="173">
        <v>63.78</v>
      </c>
      <c r="N66" s="202">
        <f t="shared" si="124"/>
        <v>57.390300230946885</v>
      </c>
      <c r="O66" s="202">
        <f t="shared" si="125"/>
        <v>18.61</v>
      </c>
      <c r="P66" s="173">
        <v>35.83</v>
      </c>
      <c r="Q66" s="202">
        <f t="shared" si="126"/>
        <v>51.761194029850749</v>
      </c>
      <c r="R66" s="173">
        <v>40.83</v>
      </c>
      <c r="S66" s="202">
        <f t="shared" si="127"/>
        <v>51.10631408526713</v>
      </c>
      <c r="T66" s="202">
        <f t="shared" si="128"/>
        <v>5</v>
      </c>
      <c r="U66" s="214">
        <v>50.42</v>
      </c>
      <c r="V66" s="202">
        <f t="shared" si="129"/>
        <v>51.888560157790927</v>
      </c>
      <c r="W66" s="173">
        <v>40</v>
      </c>
      <c r="X66" s="202">
        <f t="shared" si="130"/>
        <v>47.991587802313354</v>
      </c>
      <c r="Y66" s="202">
        <f t="shared" si="131"/>
        <v>-10.420000000000002</v>
      </c>
      <c r="Z66" s="173">
        <v>40.83</v>
      </c>
      <c r="AA66" s="202">
        <f t="shared" si="132"/>
        <v>52.145850796311812</v>
      </c>
      <c r="AB66" s="173">
        <v>54.44</v>
      </c>
      <c r="AC66" s="202">
        <f t="shared" si="133"/>
        <v>56.314221891288156</v>
      </c>
      <c r="AD66" s="202">
        <f t="shared" si="134"/>
        <v>13.61</v>
      </c>
      <c r="AE66" s="203">
        <v>64.33</v>
      </c>
      <c r="AF66" s="204">
        <f t="shared" si="135"/>
        <v>48.320950965824665</v>
      </c>
      <c r="AG66" s="173">
        <v>62.22</v>
      </c>
      <c r="AH66" s="204">
        <f t="shared" si="136"/>
        <v>55.00405515004055</v>
      </c>
      <c r="AI66" s="202">
        <f t="shared" si="137"/>
        <v>-2.1099999999999994</v>
      </c>
      <c r="AJ66" s="173">
        <v>51.67</v>
      </c>
      <c r="AK66" s="202">
        <f t="shared" si="138"/>
        <v>51.545827633378934</v>
      </c>
      <c r="AL66" s="173">
        <v>56.11</v>
      </c>
      <c r="AM66" s="202">
        <f t="shared" si="139"/>
        <v>54.834770114942529</v>
      </c>
      <c r="AN66" s="202">
        <f t="shared" si="140"/>
        <v>4.4399999999999977</v>
      </c>
      <c r="AO66" s="173">
        <v>58.67</v>
      </c>
      <c r="AP66" s="202">
        <f t="shared" si="141"/>
        <v>51.78794178794179</v>
      </c>
      <c r="AQ66" s="173">
        <v>71.56</v>
      </c>
      <c r="AR66" s="202">
        <f t="shared" si="142"/>
        <v>58.569288389513112</v>
      </c>
      <c r="AS66" s="202">
        <f t="shared" si="143"/>
        <v>12.89</v>
      </c>
      <c r="AT66" s="202">
        <f t="shared" si="144"/>
        <v>49.573750000000004</v>
      </c>
      <c r="AU66" s="202">
        <f t="shared" si="145"/>
        <v>51.804227819926638</v>
      </c>
      <c r="AV66" s="201">
        <f t="shared" si="146"/>
        <v>55.201250000000002</v>
      </c>
      <c r="AW66" s="205">
        <f t="shared" si="147"/>
        <v>54.42627417877906</v>
      </c>
      <c r="AX66" s="205">
        <f t="shared" si="148"/>
        <v>5.6274999999999977</v>
      </c>
      <c r="AY66" s="205">
        <f t="shared" si="149"/>
        <v>2.6220463588524225</v>
      </c>
      <c r="AZ66" s="206">
        <v>6</v>
      </c>
    </row>
    <row r="67" spans="1:52" ht="18.75">
      <c r="A67" s="181">
        <v>5</v>
      </c>
      <c r="B67" s="199">
        <v>41</v>
      </c>
      <c r="C67" s="199">
        <v>3</v>
      </c>
      <c r="D67" s="207" t="s">
        <v>60</v>
      </c>
      <c r="E67" s="172">
        <v>10</v>
      </c>
      <c r="F67" s="173">
        <v>54.33</v>
      </c>
      <c r="G67" s="173">
        <f t="shared" si="120"/>
        <v>54.751619870410366</v>
      </c>
      <c r="H67" s="173">
        <v>49.4</v>
      </c>
      <c r="I67" s="173">
        <f t="shared" si="121"/>
        <v>51.385542168674696</v>
      </c>
      <c r="J67" s="173">
        <f t="shared" si="122"/>
        <v>-4.93</v>
      </c>
      <c r="K67" s="173">
        <v>40</v>
      </c>
      <c r="L67" s="202">
        <f t="shared" si="123"/>
        <v>50.572259941804077</v>
      </c>
      <c r="M67" s="173">
        <v>63</v>
      </c>
      <c r="N67" s="202">
        <f t="shared" si="124"/>
        <v>56.789838337182445</v>
      </c>
      <c r="O67" s="202">
        <f t="shared" si="125"/>
        <v>23</v>
      </c>
      <c r="P67" s="173">
        <v>34.17</v>
      </c>
      <c r="Q67" s="202">
        <f t="shared" si="126"/>
        <v>50.522388059701498</v>
      </c>
      <c r="R67" s="173">
        <v>42.25</v>
      </c>
      <c r="S67" s="202">
        <f t="shared" si="127"/>
        <v>51.872638963842419</v>
      </c>
      <c r="T67" s="202">
        <f t="shared" si="128"/>
        <v>8.0799999999999983</v>
      </c>
      <c r="U67" s="214">
        <v>63.33</v>
      </c>
      <c r="V67" s="202">
        <f t="shared" si="129"/>
        <v>58.254437869822482</v>
      </c>
      <c r="W67" s="173">
        <v>59.5</v>
      </c>
      <c r="X67" s="202">
        <f t="shared" si="130"/>
        <v>58.243953732912722</v>
      </c>
      <c r="Y67" s="202">
        <f t="shared" si="131"/>
        <v>-3.8299999999999983</v>
      </c>
      <c r="Z67" s="173">
        <v>46.83</v>
      </c>
      <c r="AA67" s="202">
        <f t="shared" si="132"/>
        <v>57.175188600167644</v>
      </c>
      <c r="AB67" s="173">
        <v>51.95</v>
      </c>
      <c r="AC67" s="202">
        <f t="shared" si="133"/>
        <v>54.460163812360392</v>
      </c>
      <c r="AD67" s="202">
        <f t="shared" si="134"/>
        <v>5.1200000000000045</v>
      </c>
      <c r="AE67" s="203">
        <v>70</v>
      </c>
      <c r="AF67" s="204">
        <f t="shared" si="135"/>
        <v>52.533432392273397</v>
      </c>
      <c r="AG67" s="173">
        <v>61.6</v>
      </c>
      <c r="AH67" s="204">
        <f t="shared" si="136"/>
        <v>54.50121654501217</v>
      </c>
      <c r="AI67" s="202">
        <f t="shared" si="137"/>
        <v>-8.3999999999999986</v>
      </c>
      <c r="AJ67" s="173">
        <v>48.33</v>
      </c>
      <c r="AK67" s="202">
        <f t="shared" si="138"/>
        <v>49.261285909712726</v>
      </c>
      <c r="AL67" s="173">
        <v>49.5</v>
      </c>
      <c r="AM67" s="202">
        <f t="shared" si="139"/>
        <v>50.086206896551722</v>
      </c>
      <c r="AN67" s="202">
        <f t="shared" si="140"/>
        <v>1.1700000000000017</v>
      </c>
      <c r="AO67" s="173">
        <v>58</v>
      </c>
      <c r="AP67" s="202">
        <f t="shared" si="141"/>
        <v>51.323631323631318</v>
      </c>
      <c r="AQ67" s="173">
        <v>66</v>
      </c>
      <c r="AR67" s="202">
        <f t="shared" si="142"/>
        <v>54.404494382022477</v>
      </c>
      <c r="AS67" s="202">
        <f t="shared" si="143"/>
        <v>8</v>
      </c>
      <c r="AT67" s="202">
        <f t="shared" si="144"/>
        <v>51.873749999999994</v>
      </c>
      <c r="AU67" s="202">
        <f t="shared" si="145"/>
        <v>53.049280495940437</v>
      </c>
      <c r="AV67" s="201">
        <f t="shared" si="146"/>
        <v>55.400000000000006</v>
      </c>
      <c r="AW67" s="205">
        <f t="shared" si="147"/>
        <v>53.968006854819876</v>
      </c>
      <c r="AX67" s="205">
        <f t="shared" si="148"/>
        <v>3.5262500000000117</v>
      </c>
      <c r="AY67" s="205">
        <f t="shared" si="149"/>
        <v>0.91872635887943943</v>
      </c>
      <c r="AZ67" s="206">
        <v>5</v>
      </c>
    </row>
    <row r="68" spans="1:52" ht="18.75">
      <c r="A68" s="181">
        <v>5</v>
      </c>
      <c r="B68" s="199">
        <v>42</v>
      </c>
      <c r="C68" s="199">
        <v>4</v>
      </c>
      <c r="D68" s="207" t="s">
        <v>61</v>
      </c>
      <c r="E68" s="172">
        <v>11</v>
      </c>
      <c r="F68" s="173">
        <v>52.67</v>
      </c>
      <c r="G68" s="173">
        <f t="shared" si="120"/>
        <v>53.556515478761703</v>
      </c>
      <c r="H68" s="173">
        <v>50.18</v>
      </c>
      <c r="I68" s="173">
        <f t="shared" si="121"/>
        <v>52.056798623063685</v>
      </c>
      <c r="J68" s="173">
        <f t="shared" si="122"/>
        <v>-2.490000000000002</v>
      </c>
      <c r="K68" s="173">
        <v>39.11</v>
      </c>
      <c r="L68" s="202">
        <f t="shared" si="123"/>
        <v>49.709020368574201</v>
      </c>
      <c r="M68" s="173">
        <v>61.27</v>
      </c>
      <c r="N68" s="202">
        <f t="shared" si="124"/>
        <v>55.458044649730567</v>
      </c>
      <c r="O68" s="202">
        <f t="shared" si="125"/>
        <v>22.160000000000004</v>
      </c>
      <c r="P68" s="173">
        <v>34.72</v>
      </c>
      <c r="Q68" s="202">
        <f t="shared" si="126"/>
        <v>50.932835820895519</v>
      </c>
      <c r="R68" s="173">
        <v>46.14</v>
      </c>
      <c r="S68" s="202">
        <f t="shared" si="127"/>
        <v>53.971937398812734</v>
      </c>
      <c r="T68" s="202">
        <f t="shared" si="128"/>
        <v>11.420000000000002</v>
      </c>
      <c r="U68" s="214">
        <v>42.78</v>
      </c>
      <c r="V68" s="202">
        <f t="shared" si="129"/>
        <v>48.121301775147927</v>
      </c>
      <c r="W68" s="173">
        <v>39.549999999999997</v>
      </c>
      <c r="X68" s="202">
        <f t="shared" si="130"/>
        <v>47.754994742376446</v>
      </c>
      <c r="Y68" s="202">
        <f t="shared" si="131"/>
        <v>-3.230000000000004</v>
      </c>
      <c r="Z68" s="173">
        <v>44.67</v>
      </c>
      <c r="AA68" s="202">
        <f t="shared" si="132"/>
        <v>55.364626990779549</v>
      </c>
      <c r="AB68" s="173">
        <v>47.73</v>
      </c>
      <c r="AC68" s="202">
        <f t="shared" si="133"/>
        <v>51.317944899478775</v>
      </c>
      <c r="AD68" s="202">
        <f t="shared" si="134"/>
        <v>3.0599999999999952</v>
      </c>
      <c r="AE68" s="203">
        <v>68.44</v>
      </c>
      <c r="AF68" s="204">
        <f t="shared" si="135"/>
        <v>51.374442793462109</v>
      </c>
      <c r="AG68" s="173">
        <v>60.73</v>
      </c>
      <c r="AH68" s="204">
        <f t="shared" si="136"/>
        <v>53.795620437956202</v>
      </c>
      <c r="AI68" s="202">
        <f t="shared" si="137"/>
        <v>-7.7100000000000009</v>
      </c>
      <c r="AJ68" s="173">
        <v>52.22</v>
      </c>
      <c r="AK68" s="202">
        <f t="shared" si="138"/>
        <v>51.922024623803011</v>
      </c>
      <c r="AL68" s="173">
        <v>56.36</v>
      </c>
      <c r="AM68" s="202">
        <f t="shared" si="139"/>
        <v>55.014367816091948</v>
      </c>
      <c r="AN68" s="202">
        <f t="shared" si="140"/>
        <v>4.1400000000000006</v>
      </c>
      <c r="AO68" s="173">
        <v>60.89</v>
      </c>
      <c r="AP68" s="202">
        <f t="shared" si="141"/>
        <v>53.326403326403323</v>
      </c>
      <c r="AQ68" s="173">
        <v>63.64</v>
      </c>
      <c r="AR68" s="202">
        <f t="shared" si="142"/>
        <v>52.636704119850187</v>
      </c>
      <c r="AS68" s="202">
        <f t="shared" si="143"/>
        <v>2.75</v>
      </c>
      <c r="AT68" s="202">
        <f t="shared" si="144"/>
        <v>49.4375</v>
      </c>
      <c r="AU68" s="202">
        <f t="shared" si="145"/>
        <v>51.788396397228411</v>
      </c>
      <c r="AV68" s="201">
        <f t="shared" si="146"/>
        <v>53.199999999999996</v>
      </c>
      <c r="AW68" s="205">
        <f t="shared" si="147"/>
        <v>52.750801585920065</v>
      </c>
      <c r="AX68" s="205">
        <f t="shared" si="148"/>
        <v>3.7624999999999957</v>
      </c>
      <c r="AY68" s="205">
        <f t="shared" si="149"/>
        <v>0.9624051886916547</v>
      </c>
      <c r="AZ68" s="206">
        <v>5</v>
      </c>
    </row>
    <row r="69" spans="1:52" ht="18.75">
      <c r="A69" s="181">
        <v>5</v>
      </c>
      <c r="B69" s="207">
        <v>4</v>
      </c>
      <c r="C69" s="199">
        <v>5</v>
      </c>
      <c r="D69" s="207" t="s">
        <v>18</v>
      </c>
      <c r="E69" s="172">
        <v>13</v>
      </c>
      <c r="F69" s="173">
        <v>49.67</v>
      </c>
      <c r="G69" s="173">
        <f t="shared" si="120"/>
        <v>51.39668826493881</v>
      </c>
      <c r="H69" s="173">
        <v>49.38</v>
      </c>
      <c r="I69" s="173">
        <f t="shared" si="121"/>
        <v>51.36833046471601</v>
      </c>
      <c r="J69" s="173">
        <f t="shared" si="122"/>
        <v>-0.28999999999999915</v>
      </c>
      <c r="K69" s="173">
        <v>43</v>
      </c>
      <c r="L69" s="202">
        <f t="shared" si="123"/>
        <v>53.48205625606208</v>
      </c>
      <c r="M69" s="173">
        <v>60.62</v>
      </c>
      <c r="N69" s="202">
        <f t="shared" si="124"/>
        <v>54.957659738260197</v>
      </c>
      <c r="O69" s="202">
        <f t="shared" si="125"/>
        <v>17.619999999999997</v>
      </c>
      <c r="P69" s="173">
        <v>36.46</v>
      </c>
      <c r="Q69" s="202">
        <f t="shared" si="126"/>
        <v>52.231343283582092</v>
      </c>
      <c r="R69" s="173">
        <v>41.35</v>
      </c>
      <c r="S69" s="202">
        <f t="shared" si="127"/>
        <v>51.386940097139771</v>
      </c>
      <c r="T69" s="202">
        <f t="shared" si="128"/>
        <v>4.8900000000000006</v>
      </c>
      <c r="U69" s="214">
        <v>42.92</v>
      </c>
      <c r="V69" s="202">
        <f t="shared" si="129"/>
        <v>48.19033530571992</v>
      </c>
      <c r="W69" s="173">
        <v>46.54</v>
      </c>
      <c r="X69" s="202">
        <f t="shared" si="130"/>
        <v>51.430073606729756</v>
      </c>
      <c r="Y69" s="202">
        <f t="shared" si="131"/>
        <v>3.6199999999999974</v>
      </c>
      <c r="Z69" s="173">
        <v>36.630000000000003</v>
      </c>
      <c r="AA69" s="202">
        <f t="shared" si="132"/>
        <v>48.625314333612742</v>
      </c>
      <c r="AB69" s="173">
        <v>48.31</v>
      </c>
      <c r="AC69" s="202">
        <f t="shared" si="133"/>
        <v>51.749813849590467</v>
      </c>
      <c r="AD69" s="202">
        <f t="shared" si="134"/>
        <v>11.68</v>
      </c>
      <c r="AE69" s="203">
        <v>67.33</v>
      </c>
      <c r="AF69" s="204">
        <f t="shared" si="135"/>
        <v>50.549777117384842</v>
      </c>
      <c r="AG69" s="173">
        <v>59.38</v>
      </c>
      <c r="AH69" s="204">
        <f t="shared" si="136"/>
        <v>52.700729927007302</v>
      </c>
      <c r="AI69" s="202">
        <f t="shared" si="137"/>
        <v>-7.9499999999999957</v>
      </c>
      <c r="AJ69" s="173">
        <v>52.08</v>
      </c>
      <c r="AK69" s="202">
        <f t="shared" si="138"/>
        <v>51.82626538987688</v>
      </c>
      <c r="AL69" s="173">
        <v>57.31</v>
      </c>
      <c r="AM69" s="202">
        <f t="shared" si="139"/>
        <v>55.696839080459768</v>
      </c>
      <c r="AN69" s="202">
        <f t="shared" si="140"/>
        <v>5.230000000000004</v>
      </c>
      <c r="AO69" s="173">
        <v>61</v>
      </c>
      <c r="AP69" s="202">
        <f t="shared" si="141"/>
        <v>53.402633402633398</v>
      </c>
      <c r="AQ69" s="173">
        <v>60</v>
      </c>
      <c r="AR69" s="202">
        <f t="shared" si="142"/>
        <v>49.910112359550567</v>
      </c>
      <c r="AS69" s="202">
        <f t="shared" si="143"/>
        <v>-1</v>
      </c>
      <c r="AT69" s="202">
        <f t="shared" si="144"/>
        <v>48.636249999999997</v>
      </c>
      <c r="AU69" s="202">
        <f t="shared" si="145"/>
        <v>51.213051669226346</v>
      </c>
      <c r="AV69" s="201">
        <f t="shared" si="146"/>
        <v>52.861249999999998</v>
      </c>
      <c r="AW69" s="205">
        <f t="shared" si="147"/>
        <v>52.400062390431728</v>
      </c>
      <c r="AX69" s="205">
        <f t="shared" si="148"/>
        <v>4.2250000000000014</v>
      </c>
      <c r="AY69" s="205">
        <f t="shared" si="149"/>
        <v>1.1870107212053824</v>
      </c>
      <c r="AZ69" s="206">
        <v>5</v>
      </c>
    </row>
    <row r="70" spans="1:52" ht="18.75">
      <c r="A70" s="181">
        <v>5</v>
      </c>
      <c r="B70" s="199">
        <v>53</v>
      </c>
      <c r="C70" s="199">
        <v>6</v>
      </c>
      <c r="D70" s="207" t="s">
        <v>72</v>
      </c>
      <c r="E70" s="172">
        <v>10</v>
      </c>
      <c r="F70" s="173">
        <v>57.56</v>
      </c>
      <c r="G70" s="173">
        <f t="shared" si="120"/>
        <v>57.077033837293023</v>
      </c>
      <c r="H70" s="173">
        <v>51.8</v>
      </c>
      <c r="I70" s="173">
        <f t="shared" si="121"/>
        <v>53.450946643717728</v>
      </c>
      <c r="J70" s="173">
        <f t="shared" si="122"/>
        <v>-5.7600000000000051</v>
      </c>
      <c r="K70" s="173">
        <v>49.11</v>
      </c>
      <c r="L70" s="202">
        <f t="shared" si="123"/>
        <v>59.408341416100875</v>
      </c>
      <c r="M70" s="173">
        <v>60.6</v>
      </c>
      <c r="N70" s="202">
        <f t="shared" si="124"/>
        <v>54.942263279445726</v>
      </c>
      <c r="O70" s="202">
        <f t="shared" si="125"/>
        <v>11.490000000000002</v>
      </c>
      <c r="P70" s="173">
        <v>49.44</v>
      </c>
      <c r="Q70" s="202">
        <f t="shared" si="126"/>
        <v>61.917910447761194</v>
      </c>
      <c r="R70" s="173">
        <v>40</v>
      </c>
      <c r="S70" s="202">
        <f t="shared" si="127"/>
        <v>50.658391797085805</v>
      </c>
      <c r="T70" s="202">
        <f t="shared" si="128"/>
        <v>-9.4399999999999977</v>
      </c>
      <c r="U70" s="214">
        <v>63.89</v>
      </c>
      <c r="V70" s="202">
        <f t="shared" si="129"/>
        <v>58.530571992110453</v>
      </c>
      <c r="W70" s="173">
        <v>42.5</v>
      </c>
      <c r="X70" s="202">
        <f t="shared" si="130"/>
        <v>49.305993690851736</v>
      </c>
      <c r="Y70" s="202">
        <f t="shared" si="131"/>
        <v>-21.39</v>
      </c>
      <c r="Z70" s="173">
        <v>57.22</v>
      </c>
      <c r="AA70" s="202">
        <f t="shared" si="132"/>
        <v>65.884325230511308</v>
      </c>
      <c r="AB70" s="173">
        <v>51.1</v>
      </c>
      <c r="AC70" s="202">
        <f t="shared" si="133"/>
        <v>53.827252419955322</v>
      </c>
      <c r="AD70" s="202">
        <f t="shared" si="134"/>
        <v>-6.1199999999999974</v>
      </c>
      <c r="AE70" s="203">
        <v>69.78</v>
      </c>
      <c r="AF70" s="204">
        <f t="shared" si="135"/>
        <v>52.369985141158985</v>
      </c>
      <c r="AG70" s="173">
        <v>57.2</v>
      </c>
      <c r="AH70" s="204">
        <f t="shared" si="136"/>
        <v>50.932684509326847</v>
      </c>
      <c r="AI70" s="202">
        <f t="shared" si="137"/>
        <v>-12.579999999999998</v>
      </c>
      <c r="AJ70" s="173">
        <v>62.78</v>
      </c>
      <c r="AK70" s="202">
        <f t="shared" si="138"/>
        <v>59.145006839945282</v>
      </c>
      <c r="AL70" s="173">
        <v>55.5</v>
      </c>
      <c r="AM70" s="202">
        <f t="shared" si="139"/>
        <v>54.396551724137929</v>
      </c>
      <c r="AN70" s="202">
        <f t="shared" si="140"/>
        <v>-7.2800000000000011</v>
      </c>
      <c r="AO70" s="173">
        <v>67.11</v>
      </c>
      <c r="AP70" s="202">
        <f t="shared" si="141"/>
        <v>57.636867636867635</v>
      </c>
      <c r="AQ70" s="173">
        <v>59.2</v>
      </c>
      <c r="AR70" s="202">
        <f t="shared" si="142"/>
        <v>49.310861423220977</v>
      </c>
      <c r="AS70" s="202">
        <f t="shared" si="143"/>
        <v>-7.9099999999999966</v>
      </c>
      <c r="AT70" s="202">
        <f t="shared" si="144"/>
        <v>59.611249999999998</v>
      </c>
      <c r="AU70" s="202">
        <f t="shared" si="145"/>
        <v>58.996255317718585</v>
      </c>
      <c r="AV70" s="201">
        <f t="shared" si="146"/>
        <v>52.237499999999997</v>
      </c>
      <c r="AW70" s="205">
        <f t="shared" si="147"/>
        <v>52.103118185967752</v>
      </c>
      <c r="AX70" s="205">
        <f t="shared" si="148"/>
        <v>-7.3737500000000011</v>
      </c>
      <c r="AY70" s="205">
        <f t="shared" si="149"/>
        <v>-6.8931371317508336</v>
      </c>
      <c r="AZ70" s="206">
        <v>1</v>
      </c>
    </row>
    <row r="71" spans="1:52" ht="18.75">
      <c r="A71" s="181">
        <v>5</v>
      </c>
      <c r="B71" s="199">
        <v>44</v>
      </c>
      <c r="C71" s="199">
        <v>7</v>
      </c>
      <c r="D71" s="207" t="s">
        <v>63</v>
      </c>
      <c r="E71" s="172">
        <v>10</v>
      </c>
      <c r="F71" s="173">
        <v>54</v>
      </c>
      <c r="G71" s="173">
        <f t="shared" si="120"/>
        <v>54.514038876889849</v>
      </c>
      <c r="H71" s="173">
        <v>49.2</v>
      </c>
      <c r="I71" s="173">
        <f t="shared" si="121"/>
        <v>51.213425129087781</v>
      </c>
      <c r="J71" s="173">
        <f t="shared" si="122"/>
        <v>-4.7999999999999972</v>
      </c>
      <c r="K71" s="173">
        <v>40.5</v>
      </c>
      <c r="L71" s="202">
        <f t="shared" si="123"/>
        <v>51.057225994180413</v>
      </c>
      <c r="M71" s="173">
        <v>58</v>
      </c>
      <c r="N71" s="202">
        <f t="shared" si="124"/>
        <v>52.940723633564282</v>
      </c>
      <c r="O71" s="202">
        <f t="shared" si="125"/>
        <v>17.5</v>
      </c>
      <c r="P71" s="173">
        <v>34.69</v>
      </c>
      <c r="Q71" s="202">
        <f t="shared" si="126"/>
        <v>50.910447761194028</v>
      </c>
      <c r="R71" s="173">
        <v>44.25</v>
      </c>
      <c r="S71" s="202">
        <f t="shared" si="127"/>
        <v>52.95196977873718</v>
      </c>
      <c r="T71" s="202">
        <f t="shared" si="128"/>
        <v>9.5600000000000023</v>
      </c>
      <c r="U71" s="214">
        <v>43.75</v>
      </c>
      <c r="V71" s="202">
        <f t="shared" si="129"/>
        <v>48.599605522682445</v>
      </c>
      <c r="W71" s="173">
        <v>47.5</v>
      </c>
      <c r="X71" s="202">
        <f t="shared" si="130"/>
        <v>51.934805467928499</v>
      </c>
      <c r="Y71" s="202">
        <f t="shared" si="131"/>
        <v>3.75</v>
      </c>
      <c r="Z71" s="173">
        <v>49.13</v>
      </c>
      <c r="AA71" s="202">
        <f t="shared" si="132"/>
        <v>59.103101424979045</v>
      </c>
      <c r="AB71" s="173">
        <v>44.35</v>
      </c>
      <c r="AC71" s="202">
        <f t="shared" si="133"/>
        <v>48.801191362620997</v>
      </c>
      <c r="AD71" s="202">
        <f t="shared" si="134"/>
        <v>-4.7800000000000011</v>
      </c>
      <c r="AE71" s="203">
        <v>80.5</v>
      </c>
      <c r="AF71" s="204">
        <f t="shared" si="135"/>
        <v>60.334323922734022</v>
      </c>
      <c r="AG71" s="173">
        <v>61.2</v>
      </c>
      <c r="AH71" s="204">
        <f t="shared" si="136"/>
        <v>54.17680454176805</v>
      </c>
      <c r="AI71" s="202">
        <f t="shared" si="137"/>
        <v>-19.299999999999997</v>
      </c>
      <c r="AJ71" s="173">
        <v>53.13</v>
      </c>
      <c r="AK71" s="202">
        <f t="shared" si="138"/>
        <v>52.544459644322849</v>
      </c>
      <c r="AL71" s="173">
        <v>50</v>
      </c>
      <c r="AM71" s="202">
        <f t="shared" si="139"/>
        <v>50.445402298850574</v>
      </c>
      <c r="AN71" s="202">
        <f t="shared" si="140"/>
        <v>-3.1300000000000026</v>
      </c>
      <c r="AO71" s="173">
        <v>60.5</v>
      </c>
      <c r="AP71" s="202">
        <f t="shared" si="141"/>
        <v>53.056133056133056</v>
      </c>
      <c r="AQ71" s="173">
        <v>63.6</v>
      </c>
      <c r="AR71" s="202">
        <f t="shared" si="142"/>
        <v>52.606741573033709</v>
      </c>
      <c r="AS71" s="202">
        <f t="shared" si="143"/>
        <v>3.1000000000000014</v>
      </c>
      <c r="AT71" s="202">
        <f t="shared" si="144"/>
        <v>52.024999999999999</v>
      </c>
      <c r="AU71" s="202">
        <f t="shared" si="145"/>
        <v>53.764917025389465</v>
      </c>
      <c r="AV71" s="201">
        <f t="shared" si="146"/>
        <v>52.262500000000003</v>
      </c>
      <c r="AW71" s="205">
        <f t="shared" si="147"/>
        <v>51.883882973198887</v>
      </c>
      <c r="AX71" s="205">
        <f t="shared" si="148"/>
        <v>0.23750000000000426</v>
      </c>
      <c r="AY71" s="205">
        <f t="shared" si="149"/>
        <v>-1.8810340521905786</v>
      </c>
      <c r="AZ71" s="206">
        <v>4</v>
      </c>
    </row>
    <row r="72" spans="1:52" ht="18.75">
      <c r="A72" s="181">
        <v>5</v>
      </c>
      <c r="B72" s="199">
        <v>18</v>
      </c>
      <c r="C72" s="199">
        <v>8</v>
      </c>
      <c r="D72" s="207" t="s">
        <v>31</v>
      </c>
      <c r="E72" s="172">
        <v>15</v>
      </c>
      <c r="F72" s="173">
        <v>52.45</v>
      </c>
      <c r="G72" s="173">
        <f t="shared" si="120"/>
        <v>53.398128149748025</v>
      </c>
      <c r="H72" s="173">
        <v>52.4</v>
      </c>
      <c r="I72" s="173">
        <f t="shared" si="121"/>
        <v>53.967297762478488</v>
      </c>
      <c r="J72" s="173">
        <f t="shared" si="122"/>
        <v>-5.0000000000004263E-2</v>
      </c>
      <c r="K72" s="173">
        <v>39.729999999999997</v>
      </c>
      <c r="L72" s="202">
        <f t="shared" si="123"/>
        <v>50.310378273520854</v>
      </c>
      <c r="M72" s="173">
        <v>55.73</v>
      </c>
      <c r="N72" s="202">
        <f t="shared" si="124"/>
        <v>51.193225558121632</v>
      </c>
      <c r="O72" s="202">
        <f t="shared" si="125"/>
        <v>16</v>
      </c>
      <c r="P72" s="173">
        <v>33.409999999999997</v>
      </c>
      <c r="Q72" s="202">
        <f t="shared" si="126"/>
        <v>49.955223880597011</v>
      </c>
      <c r="R72" s="173">
        <v>33.33</v>
      </c>
      <c r="S72" s="202">
        <f t="shared" si="127"/>
        <v>47.058823529411761</v>
      </c>
      <c r="T72" s="202">
        <f t="shared" si="128"/>
        <v>-7.9999999999998295E-2</v>
      </c>
      <c r="U72" s="214">
        <v>62.95</v>
      </c>
      <c r="V72" s="202">
        <f t="shared" si="129"/>
        <v>58.067061143984219</v>
      </c>
      <c r="W72" s="173">
        <v>56.33</v>
      </c>
      <c r="X72" s="202">
        <f t="shared" si="130"/>
        <v>56.577287066246058</v>
      </c>
      <c r="Y72" s="202">
        <f t="shared" si="131"/>
        <v>-6.6200000000000045</v>
      </c>
      <c r="Z72" s="173">
        <v>36.700000000000003</v>
      </c>
      <c r="AA72" s="202">
        <f t="shared" si="132"/>
        <v>48.683989941324391</v>
      </c>
      <c r="AB72" s="173">
        <v>47.57</v>
      </c>
      <c r="AC72" s="202">
        <f t="shared" si="133"/>
        <v>51.198808637379003</v>
      </c>
      <c r="AD72" s="202">
        <f t="shared" si="134"/>
        <v>10.869999999999997</v>
      </c>
      <c r="AE72" s="203">
        <v>67.64</v>
      </c>
      <c r="AF72" s="204">
        <f t="shared" si="135"/>
        <v>50.780089153046063</v>
      </c>
      <c r="AG72" s="173">
        <v>55.73</v>
      </c>
      <c r="AH72" s="204">
        <f t="shared" si="136"/>
        <v>49.740470397404707</v>
      </c>
      <c r="AI72" s="202">
        <f t="shared" si="137"/>
        <v>-11.910000000000004</v>
      </c>
      <c r="AJ72" s="173">
        <v>46.36</v>
      </c>
      <c r="AK72" s="202">
        <f t="shared" si="138"/>
        <v>47.913816689466486</v>
      </c>
      <c r="AL72" s="173">
        <v>52</v>
      </c>
      <c r="AM72" s="202">
        <f t="shared" si="139"/>
        <v>51.882183908045974</v>
      </c>
      <c r="AN72" s="202">
        <f t="shared" si="140"/>
        <v>5.6400000000000006</v>
      </c>
      <c r="AO72" s="173">
        <v>57.27</v>
      </c>
      <c r="AP72" s="202">
        <f t="shared" si="141"/>
        <v>50.81774081774082</v>
      </c>
      <c r="AQ72" s="173">
        <v>63.47</v>
      </c>
      <c r="AR72" s="202">
        <f t="shared" si="142"/>
        <v>52.509363295880149</v>
      </c>
      <c r="AS72" s="202">
        <f t="shared" si="143"/>
        <v>6.1999999999999957</v>
      </c>
      <c r="AT72" s="202">
        <f t="shared" si="144"/>
        <v>49.563749999999999</v>
      </c>
      <c r="AU72" s="202">
        <f t="shared" si="145"/>
        <v>51.24080350617848</v>
      </c>
      <c r="AV72" s="201">
        <f t="shared" si="146"/>
        <v>52.069999999999993</v>
      </c>
      <c r="AW72" s="205">
        <f t="shared" si="147"/>
        <v>51.765932519370963</v>
      </c>
      <c r="AX72" s="205">
        <f t="shared" si="148"/>
        <v>2.5062499999999943</v>
      </c>
      <c r="AY72" s="205">
        <f t="shared" si="149"/>
        <v>0.52512901319248328</v>
      </c>
      <c r="AZ72" s="206">
        <v>4</v>
      </c>
    </row>
    <row r="73" spans="1:52" ht="18.75">
      <c r="A73" s="181">
        <v>5</v>
      </c>
      <c r="B73" s="199">
        <v>3</v>
      </c>
      <c r="C73" s="199">
        <v>9</v>
      </c>
      <c r="D73" s="207" t="s">
        <v>17</v>
      </c>
      <c r="E73" s="172">
        <v>12</v>
      </c>
      <c r="F73" s="173">
        <v>53.23</v>
      </c>
      <c r="G73" s="173">
        <f t="shared" si="120"/>
        <v>53.959683225341969</v>
      </c>
      <c r="H73" s="173">
        <v>50.83</v>
      </c>
      <c r="I73" s="173">
        <f t="shared" si="121"/>
        <v>52.616179001721171</v>
      </c>
      <c r="J73" s="173">
        <f t="shared" si="122"/>
        <v>-2.3999999999999986</v>
      </c>
      <c r="K73" s="173">
        <v>40</v>
      </c>
      <c r="L73" s="202">
        <f t="shared" si="123"/>
        <v>50.572259941804077</v>
      </c>
      <c r="M73" s="173">
        <v>56.67</v>
      </c>
      <c r="N73" s="202">
        <f t="shared" si="124"/>
        <v>51.916859122401846</v>
      </c>
      <c r="O73" s="202">
        <f t="shared" si="125"/>
        <v>16.670000000000002</v>
      </c>
      <c r="P73" s="173">
        <v>29.62</v>
      </c>
      <c r="Q73" s="202">
        <f t="shared" si="126"/>
        <v>47.126865671641795</v>
      </c>
      <c r="R73" s="173">
        <v>31.25</v>
      </c>
      <c r="S73" s="202">
        <f t="shared" si="127"/>
        <v>45.93631948192121</v>
      </c>
      <c r="T73" s="202">
        <f t="shared" si="128"/>
        <v>1.629999999999999</v>
      </c>
      <c r="U73" s="214">
        <v>40.380000000000003</v>
      </c>
      <c r="V73" s="202">
        <f t="shared" si="129"/>
        <v>46.937869822485204</v>
      </c>
      <c r="W73" s="173">
        <v>53.33</v>
      </c>
      <c r="X73" s="202">
        <f t="shared" si="130"/>
        <v>55</v>
      </c>
      <c r="Y73" s="202">
        <f t="shared" si="131"/>
        <v>12.949999999999996</v>
      </c>
      <c r="Z73" s="173">
        <v>37.96</v>
      </c>
      <c r="AA73" s="202">
        <f t="shared" si="132"/>
        <v>49.740150880134117</v>
      </c>
      <c r="AB73" s="173">
        <v>41.92</v>
      </c>
      <c r="AC73" s="202">
        <f t="shared" si="133"/>
        <v>46.991809381980644</v>
      </c>
      <c r="AD73" s="202">
        <f t="shared" si="134"/>
        <v>3.9600000000000009</v>
      </c>
      <c r="AE73" s="203">
        <v>73.540000000000006</v>
      </c>
      <c r="AF73" s="204">
        <f t="shared" si="135"/>
        <v>55.163447251114412</v>
      </c>
      <c r="AG73" s="173">
        <v>58</v>
      </c>
      <c r="AH73" s="204">
        <f t="shared" si="136"/>
        <v>51.581508515815088</v>
      </c>
      <c r="AI73" s="202">
        <f t="shared" si="137"/>
        <v>-15.540000000000006</v>
      </c>
      <c r="AJ73" s="173">
        <v>55</v>
      </c>
      <c r="AK73" s="202">
        <f t="shared" si="138"/>
        <v>53.82352941176471</v>
      </c>
      <c r="AL73" s="173">
        <v>53.75</v>
      </c>
      <c r="AM73" s="202">
        <f t="shared" si="139"/>
        <v>53.139367816091955</v>
      </c>
      <c r="AN73" s="202">
        <f t="shared" si="140"/>
        <v>-1.25</v>
      </c>
      <c r="AO73" s="173">
        <v>60</v>
      </c>
      <c r="AP73" s="202">
        <f t="shared" si="141"/>
        <v>52.709632709632707</v>
      </c>
      <c r="AQ73" s="173">
        <v>65.33</v>
      </c>
      <c r="AR73" s="202">
        <f t="shared" si="142"/>
        <v>53.90262172284644</v>
      </c>
      <c r="AS73" s="202">
        <f t="shared" si="143"/>
        <v>5.3299999999999983</v>
      </c>
      <c r="AT73" s="202">
        <f t="shared" si="144"/>
        <v>48.716250000000002</v>
      </c>
      <c r="AU73" s="202">
        <f t="shared" si="145"/>
        <v>51.254179864239873</v>
      </c>
      <c r="AV73" s="201">
        <f t="shared" si="146"/>
        <v>51.384999999999998</v>
      </c>
      <c r="AW73" s="205">
        <f t="shared" si="147"/>
        <v>51.385583130347293</v>
      </c>
      <c r="AX73" s="205">
        <f t="shared" si="148"/>
        <v>2.6687499999999957</v>
      </c>
      <c r="AY73" s="205">
        <f t="shared" si="149"/>
        <v>0.13140326610741937</v>
      </c>
      <c r="AZ73" s="206">
        <v>5</v>
      </c>
    </row>
    <row r="74" spans="1:52" ht="18.75">
      <c r="A74" s="181">
        <v>5</v>
      </c>
      <c r="B74" s="199">
        <v>33</v>
      </c>
      <c r="C74" s="199">
        <v>10</v>
      </c>
      <c r="D74" s="207" t="s">
        <v>51</v>
      </c>
      <c r="E74" s="172">
        <v>8</v>
      </c>
      <c r="F74" s="173">
        <v>55.78</v>
      </c>
      <c r="G74" s="173">
        <f t="shared" si="120"/>
        <v>55.795536357091436</v>
      </c>
      <c r="H74" s="173">
        <v>49.75</v>
      </c>
      <c r="I74" s="173">
        <f t="shared" si="121"/>
        <v>51.686746987951807</v>
      </c>
      <c r="J74" s="173">
        <f t="shared" si="122"/>
        <v>-6.0300000000000011</v>
      </c>
      <c r="K74" s="173">
        <v>38</v>
      </c>
      <c r="L74" s="202">
        <f t="shared" si="123"/>
        <v>48.63239573229874</v>
      </c>
      <c r="M74" s="173">
        <v>58</v>
      </c>
      <c r="N74" s="202">
        <f t="shared" si="124"/>
        <v>52.940723633564282</v>
      </c>
      <c r="O74" s="202">
        <f t="shared" si="125"/>
        <v>20</v>
      </c>
      <c r="P74" s="173">
        <v>28.61</v>
      </c>
      <c r="Q74" s="202">
        <f t="shared" si="126"/>
        <v>46.373134328358212</v>
      </c>
      <c r="R74" s="173">
        <v>40.94</v>
      </c>
      <c r="S74" s="202">
        <f t="shared" si="127"/>
        <v>51.165677280086342</v>
      </c>
      <c r="T74" s="202">
        <f t="shared" si="128"/>
        <v>12.329999999999998</v>
      </c>
      <c r="U74" s="214">
        <v>41.11</v>
      </c>
      <c r="V74" s="202">
        <f t="shared" si="129"/>
        <v>47.297830374753453</v>
      </c>
      <c r="W74" s="173">
        <v>35.630000000000003</v>
      </c>
      <c r="X74" s="202">
        <f t="shared" si="130"/>
        <v>45.694006309148264</v>
      </c>
      <c r="Y74" s="202">
        <f t="shared" si="131"/>
        <v>-5.4799999999999969</v>
      </c>
      <c r="Z74" s="173">
        <v>38.39</v>
      </c>
      <c r="AA74" s="202">
        <f t="shared" si="132"/>
        <v>50.100586756077114</v>
      </c>
      <c r="AB74" s="173">
        <v>46.38</v>
      </c>
      <c r="AC74" s="202">
        <f t="shared" si="133"/>
        <v>50.312732688011913</v>
      </c>
      <c r="AD74" s="202">
        <f t="shared" si="134"/>
        <v>7.990000000000002</v>
      </c>
      <c r="AE74" s="203">
        <v>64.89</v>
      </c>
      <c r="AF74" s="204">
        <f t="shared" si="135"/>
        <v>48.736998514115896</v>
      </c>
      <c r="AG74" s="173">
        <v>56.5</v>
      </c>
      <c r="AH74" s="204">
        <f t="shared" si="136"/>
        <v>50.364963503649641</v>
      </c>
      <c r="AI74" s="202">
        <f t="shared" si="137"/>
        <v>-8.39</v>
      </c>
      <c r="AJ74" s="173">
        <v>45</v>
      </c>
      <c r="AK74" s="202">
        <f t="shared" si="138"/>
        <v>46.98358413132695</v>
      </c>
      <c r="AL74" s="173">
        <v>52.5</v>
      </c>
      <c r="AM74" s="202">
        <f t="shared" si="139"/>
        <v>52.241379310344826</v>
      </c>
      <c r="AN74" s="202">
        <f t="shared" si="140"/>
        <v>7.5</v>
      </c>
      <c r="AO74" s="173">
        <v>59.56</v>
      </c>
      <c r="AP74" s="202">
        <f t="shared" si="141"/>
        <v>52.404712404712406</v>
      </c>
      <c r="AQ74" s="173">
        <v>65.5</v>
      </c>
      <c r="AR74" s="202">
        <f t="shared" si="142"/>
        <v>54.029962546816478</v>
      </c>
      <c r="AS74" s="202">
        <f t="shared" si="143"/>
        <v>5.9399999999999977</v>
      </c>
      <c r="AT74" s="202">
        <f t="shared" si="144"/>
        <v>46.417499999999997</v>
      </c>
      <c r="AU74" s="202">
        <f t="shared" si="145"/>
        <v>49.540597324841777</v>
      </c>
      <c r="AV74" s="201">
        <f t="shared" si="146"/>
        <v>50.65</v>
      </c>
      <c r="AW74" s="205">
        <f t="shared" si="147"/>
        <v>51.054524032446693</v>
      </c>
      <c r="AX74" s="205">
        <f t="shared" si="148"/>
        <v>4.2325000000000017</v>
      </c>
      <c r="AY74" s="205">
        <f t="shared" si="149"/>
        <v>1.5139267076049165</v>
      </c>
      <c r="AZ74" s="206">
        <v>5</v>
      </c>
    </row>
    <row r="75" spans="1:52" ht="18.75">
      <c r="A75" s="181">
        <v>5</v>
      </c>
      <c r="B75" s="199">
        <v>67</v>
      </c>
      <c r="C75" s="199">
        <v>11</v>
      </c>
      <c r="D75" s="207" t="s">
        <v>87</v>
      </c>
      <c r="E75" s="172">
        <v>16</v>
      </c>
      <c r="F75" s="173">
        <v>49.25</v>
      </c>
      <c r="G75" s="173">
        <f t="shared" si="120"/>
        <v>51.094312455003603</v>
      </c>
      <c r="H75" s="173">
        <v>48.75</v>
      </c>
      <c r="I75" s="173">
        <f t="shared" si="121"/>
        <v>50.82616179001721</v>
      </c>
      <c r="J75" s="173">
        <f t="shared" si="122"/>
        <v>-0.5</v>
      </c>
      <c r="K75" s="173">
        <v>44.13</v>
      </c>
      <c r="L75" s="202">
        <f t="shared" si="123"/>
        <v>54.578079534432597</v>
      </c>
      <c r="M75" s="173">
        <v>56.5</v>
      </c>
      <c r="N75" s="202">
        <f t="shared" si="124"/>
        <v>51.785989222478833</v>
      </c>
      <c r="O75" s="202">
        <f t="shared" si="125"/>
        <v>12.369999999999997</v>
      </c>
      <c r="P75" s="173">
        <v>33.130000000000003</v>
      </c>
      <c r="Q75" s="202">
        <f t="shared" si="126"/>
        <v>49.746268656716424</v>
      </c>
      <c r="R75" s="173">
        <v>37.19</v>
      </c>
      <c r="S75" s="202">
        <f t="shared" si="127"/>
        <v>49.141932002158661</v>
      </c>
      <c r="T75" s="202">
        <f t="shared" si="128"/>
        <v>4.0599999999999952</v>
      </c>
      <c r="U75" s="214">
        <v>59.38</v>
      </c>
      <c r="V75" s="202">
        <f t="shared" si="129"/>
        <v>56.306706114398423</v>
      </c>
      <c r="W75" s="173">
        <v>44.69</v>
      </c>
      <c r="X75" s="202">
        <f t="shared" si="130"/>
        <v>50.457413249211356</v>
      </c>
      <c r="Y75" s="202">
        <f t="shared" si="131"/>
        <v>-14.690000000000005</v>
      </c>
      <c r="Z75" s="173">
        <v>40.94</v>
      </c>
      <c r="AA75" s="202">
        <f t="shared" si="132"/>
        <v>52.238055322715837</v>
      </c>
      <c r="AB75" s="173">
        <v>46.47</v>
      </c>
      <c r="AC75" s="202">
        <f t="shared" si="133"/>
        <v>50.379746835443036</v>
      </c>
      <c r="AD75" s="202">
        <f t="shared" si="134"/>
        <v>5.5300000000000011</v>
      </c>
      <c r="AE75" s="203">
        <v>71.25</v>
      </c>
      <c r="AF75" s="204">
        <f t="shared" si="135"/>
        <v>53.462109955423472</v>
      </c>
      <c r="AG75" s="173">
        <v>58.25</v>
      </c>
      <c r="AH75" s="204">
        <f t="shared" si="136"/>
        <v>51.784266017842661</v>
      </c>
      <c r="AI75" s="202">
        <f t="shared" si="137"/>
        <v>-13</v>
      </c>
      <c r="AJ75" s="173">
        <v>52.5</v>
      </c>
      <c r="AK75" s="202">
        <f t="shared" si="138"/>
        <v>52.113543091655266</v>
      </c>
      <c r="AL75" s="173">
        <v>51.88</v>
      </c>
      <c r="AM75" s="202">
        <f t="shared" si="139"/>
        <v>51.795977011494251</v>
      </c>
      <c r="AN75" s="202">
        <f t="shared" si="140"/>
        <v>-0.61999999999999744</v>
      </c>
      <c r="AO75" s="173">
        <v>64.5</v>
      </c>
      <c r="AP75" s="202">
        <f t="shared" si="141"/>
        <v>55.828135828135828</v>
      </c>
      <c r="AQ75" s="173">
        <v>60.25</v>
      </c>
      <c r="AR75" s="202">
        <f t="shared" si="142"/>
        <v>50.09737827715356</v>
      </c>
      <c r="AS75" s="202">
        <f t="shared" si="143"/>
        <v>-4.25</v>
      </c>
      <c r="AT75" s="202">
        <f t="shared" si="144"/>
        <v>51.884999999999998</v>
      </c>
      <c r="AU75" s="202">
        <f t="shared" si="145"/>
        <v>53.170901369810181</v>
      </c>
      <c r="AV75" s="201">
        <f t="shared" si="146"/>
        <v>50.497500000000002</v>
      </c>
      <c r="AW75" s="205">
        <f t="shared" si="147"/>
        <v>50.783608050724943</v>
      </c>
      <c r="AX75" s="205">
        <f t="shared" si="148"/>
        <v>-1.3874999999999957</v>
      </c>
      <c r="AY75" s="205">
        <f t="shared" si="149"/>
        <v>-2.3872933190852379</v>
      </c>
      <c r="AZ75" s="206">
        <v>3</v>
      </c>
    </row>
    <row r="76" spans="1:52" ht="18.75">
      <c r="A76" s="181">
        <v>5</v>
      </c>
      <c r="B76" s="207">
        <v>83</v>
      </c>
      <c r="C76" s="199">
        <v>12</v>
      </c>
      <c r="D76" s="207" t="s">
        <v>104</v>
      </c>
      <c r="E76" s="172">
        <v>7</v>
      </c>
      <c r="F76" s="173">
        <v>52.75</v>
      </c>
      <c r="G76" s="173">
        <f t="shared" si="120"/>
        <v>53.614110871130315</v>
      </c>
      <c r="H76" s="173">
        <v>45.43</v>
      </c>
      <c r="I76" s="173">
        <f t="shared" si="121"/>
        <v>47.969018932874356</v>
      </c>
      <c r="J76" s="173">
        <f t="shared" si="122"/>
        <v>-7.32</v>
      </c>
      <c r="K76" s="173">
        <v>43.5</v>
      </c>
      <c r="L76" s="202">
        <f t="shared" si="123"/>
        <v>53.967022308438416</v>
      </c>
      <c r="M76" s="173">
        <v>55.71</v>
      </c>
      <c r="N76" s="202">
        <f t="shared" si="124"/>
        <v>51.177829099307161</v>
      </c>
      <c r="O76" s="202">
        <f t="shared" si="125"/>
        <v>12.21</v>
      </c>
      <c r="P76" s="173">
        <v>28.44</v>
      </c>
      <c r="Q76" s="202">
        <f t="shared" si="126"/>
        <v>46.246268656716417</v>
      </c>
      <c r="R76" s="173">
        <v>37.86</v>
      </c>
      <c r="S76" s="202">
        <f t="shared" si="127"/>
        <v>49.503507825148404</v>
      </c>
      <c r="T76" s="202">
        <f t="shared" si="128"/>
        <v>9.4199999999999982</v>
      </c>
      <c r="U76" s="214">
        <v>40.630000000000003</v>
      </c>
      <c r="V76" s="202">
        <f t="shared" si="129"/>
        <v>47.061143984220905</v>
      </c>
      <c r="W76" s="173">
        <v>42.14</v>
      </c>
      <c r="X76" s="202">
        <f t="shared" si="130"/>
        <v>49.116719242902207</v>
      </c>
      <c r="Y76" s="202">
        <f t="shared" si="131"/>
        <v>1.509999999999998</v>
      </c>
      <c r="Z76" s="173">
        <v>34.130000000000003</v>
      </c>
      <c r="AA76" s="202">
        <f t="shared" si="132"/>
        <v>46.529756915339476</v>
      </c>
      <c r="AB76" s="173">
        <v>45.29</v>
      </c>
      <c r="AC76" s="202">
        <f t="shared" si="133"/>
        <v>49.501116902457184</v>
      </c>
      <c r="AD76" s="202">
        <f t="shared" si="134"/>
        <v>11.159999999999997</v>
      </c>
      <c r="AE76" s="203">
        <v>70</v>
      </c>
      <c r="AF76" s="204">
        <f t="shared" si="135"/>
        <v>52.533432392273397</v>
      </c>
      <c r="AG76" s="173">
        <v>60.57</v>
      </c>
      <c r="AH76" s="204">
        <f t="shared" si="136"/>
        <v>53.665855636658556</v>
      </c>
      <c r="AI76" s="202">
        <f t="shared" si="137"/>
        <v>-9.43</v>
      </c>
      <c r="AJ76" s="173">
        <v>42.5</v>
      </c>
      <c r="AK76" s="202">
        <f t="shared" si="138"/>
        <v>45.273597811217513</v>
      </c>
      <c r="AL76" s="173">
        <v>48.57</v>
      </c>
      <c r="AM76" s="202">
        <f t="shared" si="139"/>
        <v>49.418103448275858</v>
      </c>
      <c r="AN76" s="202">
        <f t="shared" si="140"/>
        <v>6.07</v>
      </c>
      <c r="AO76" s="173">
        <v>57.5</v>
      </c>
      <c r="AP76" s="202">
        <f t="shared" si="141"/>
        <v>50.977130977130976</v>
      </c>
      <c r="AQ76" s="173">
        <v>65.14</v>
      </c>
      <c r="AR76" s="202">
        <f t="shared" si="142"/>
        <v>53.760299625468164</v>
      </c>
      <c r="AS76" s="202">
        <f t="shared" si="143"/>
        <v>7.6400000000000006</v>
      </c>
      <c r="AT76" s="202">
        <f t="shared" si="144"/>
        <v>46.181249999999999</v>
      </c>
      <c r="AU76" s="202">
        <f t="shared" si="145"/>
        <v>49.525307989558428</v>
      </c>
      <c r="AV76" s="201">
        <f t="shared" si="146"/>
        <v>50.088749999999997</v>
      </c>
      <c r="AW76" s="205">
        <f t="shared" si="147"/>
        <v>50.514056339136488</v>
      </c>
      <c r="AX76" s="205">
        <f t="shared" si="148"/>
        <v>3.9074999999999989</v>
      </c>
      <c r="AY76" s="205">
        <f t="shared" si="149"/>
        <v>0.98874834957806002</v>
      </c>
      <c r="AZ76" s="206">
        <v>6</v>
      </c>
    </row>
    <row r="77" spans="1:52" ht="18.75">
      <c r="A77" s="181">
        <v>5</v>
      </c>
      <c r="B77" s="199">
        <v>91</v>
      </c>
      <c r="C77" s="199">
        <v>13</v>
      </c>
      <c r="D77" s="207" t="s">
        <v>112</v>
      </c>
      <c r="E77" s="172">
        <v>19</v>
      </c>
      <c r="F77" s="173">
        <v>43.73</v>
      </c>
      <c r="G77" s="173">
        <f t="shared" si="120"/>
        <v>47.120230381569478</v>
      </c>
      <c r="H77" s="173">
        <v>48.84</v>
      </c>
      <c r="I77" s="173">
        <f t="shared" si="121"/>
        <v>50.903614457831331</v>
      </c>
      <c r="J77" s="173">
        <f t="shared" si="122"/>
        <v>5.1100000000000065</v>
      </c>
      <c r="K77" s="173">
        <v>37.869999999999997</v>
      </c>
      <c r="L77" s="202">
        <f t="shared" si="123"/>
        <v>48.506304558680895</v>
      </c>
      <c r="M77" s="173">
        <v>53.37</v>
      </c>
      <c r="N77" s="202">
        <f t="shared" si="124"/>
        <v>49.376443418013857</v>
      </c>
      <c r="O77" s="202">
        <f t="shared" si="125"/>
        <v>15.5</v>
      </c>
      <c r="P77" s="173">
        <v>30.33</v>
      </c>
      <c r="Q77" s="202">
        <f t="shared" si="126"/>
        <v>47.656716417910445</v>
      </c>
      <c r="R77" s="173">
        <v>45.26</v>
      </c>
      <c r="S77" s="202">
        <f t="shared" si="127"/>
        <v>53.497031840259041</v>
      </c>
      <c r="T77" s="202">
        <f t="shared" si="128"/>
        <v>14.93</v>
      </c>
      <c r="U77" s="214">
        <v>40</v>
      </c>
      <c r="V77" s="202">
        <f t="shared" si="129"/>
        <v>46.750493096646942</v>
      </c>
      <c r="W77" s="173">
        <v>49.74</v>
      </c>
      <c r="X77" s="202">
        <f t="shared" si="130"/>
        <v>53.112513144058887</v>
      </c>
      <c r="Y77" s="202">
        <f t="shared" si="131"/>
        <v>9.740000000000002</v>
      </c>
      <c r="Z77" s="173">
        <v>31</v>
      </c>
      <c r="AA77" s="202">
        <f t="shared" si="132"/>
        <v>43.906119027661354</v>
      </c>
      <c r="AB77" s="173">
        <v>45.16</v>
      </c>
      <c r="AC77" s="202">
        <f t="shared" si="133"/>
        <v>49.40431868950111</v>
      </c>
      <c r="AD77" s="202">
        <f t="shared" si="134"/>
        <v>14.159999999999997</v>
      </c>
      <c r="AE77" s="203">
        <v>62.13</v>
      </c>
      <c r="AF77" s="204">
        <f t="shared" si="135"/>
        <v>46.686478454680532</v>
      </c>
      <c r="AG77" s="173">
        <v>54.11</v>
      </c>
      <c r="AH77" s="204">
        <f t="shared" si="136"/>
        <v>48.426601784266019</v>
      </c>
      <c r="AI77" s="202">
        <f t="shared" si="137"/>
        <v>-8.0200000000000031</v>
      </c>
      <c r="AJ77" s="173">
        <v>49.33</v>
      </c>
      <c r="AK77" s="202">
        <f t="shared" si="138"/>
        <v>49.945280437756502</v>
      </c>
      <c r="AL77" s="173">
        <v>48.42</v>
      </c>
      <c r="AM77" s="202">
        <f t="shared" si="139"/>
        <v>49.310344827586206</v>
      </c>
      <c r="AN77" s="202">
        <f t="shared" si="140"/>
        <v>-0.90999999999999659</v>
      </c>
      <c r="AO77" s="173">
        <v>52.27</v>
      </c>
      <c r="AP77" s="202">
        <f t="shared" si="141"/>
        <v>47.35273735273735</v>
      </c>
      <c r="AQ77" s="173">
        <v>57.68</v>
      </c>
      <c r="AR77" s="202">
        <f t="shared" si="142"/>
        <v>48.172284644194761</v>
      </c>
      <c r="AS77" s="202">
        <f t="shared" si="143"/>
        <v>5.4099999999999966</v>
      </c>
      <c r="AT77" s="202">
        <f t="shared" si="144"/>
        <v>43.332499999999996</v>
      </c>
      <c r="AU77" s="202">
        <f t="shared" si="145"/>
        <v>47.240544965955436</v>
      </c>
      <c r="AV77" s="201">
        <f t="shared" si="146"/>
        <v>50.322500000000005</v>
      </c>
      <c r="AW77" s="205">
        <f t="shared" si="147"/>
        <v>50.275394100713903</v>
      </c>
      <c r="AX77" s="205">
        <f t="shared" si="148"/>
        <v>6.9900000000000091</v>
      </c>
      <c r="AY77" s="205">
        <f t="shared" si="149"/>
        <v>3.034849134758467</v>
      </c>
      <c r="AZ77" s="206">
        <v>6</v>
      </c>
    </row>
    <row r="78" spans="1:52" ht="18.75">
      <c r="A78" s="181">
        <v>5</v>
      </c>
      <c r="B78" s="199">
        <v>54</v>
      </c>
      <c r="C78" s="199">
        <v>14</v>
      </c>
      <c r="D78" s="207" t="s">
        <v>73</v>
      </c>
      <c r="E78" s="172">
        <v>5</v>
      </c>
      <c r="F78" s="173">
        <v>55.75</v>
      </c>
      <c r="G78" s="173">
        <f t="shared" si="120"/>
        <v>55.773938084953208</v>
      </c>
      <c r="H78" s="173">
        <v>42.4</v>
      </c>
      <c r="I78" s="173">
        <f t="shared" si="121"/>
        <v>45.361445783132531</v>
      </c>
      <c r="J78" s="173">
        <f t="shared" si="122"/>
        <v>-13.350000000000001</v>
      </c>
      <c r="K78" s="173">
        <v>50.25</v>
      </c>
      <c r="L78" s="202">
        <f t="shared" si="123"/>
        <v>60.514064015518912</v>
      </c>
      <c r="M78" s="173">
        <v>58.8</v>
      </c>
      <c r="N78" s="202">
        <f t="shared" si="124"/>
        <v>53.556581986143186</v>
      </c>
      <c r="O78" s="202">
        <f t="shared" si="125"/>
        <v>8.5499999999999972</v>
      </c>
      <c r="P78" s="173">
        <v>34.380000000000003</v>
      </c>
      <c r="Q78" s="202">
        <f t="shared" si="126"/>
        <v>50.679104477611943</v>
      </c>
      <c r="R78" s="173">
        <v>35</v>
      </c>
      <c r="S78" s="202">
        <f t="shared" si="127"/>
        <v>47.960064759848891</v>
      </c>
      <c r="T78" s="202">
        <f t="shared" si="128"/>
        <v>0.61999999999999744</v>
      </c>
      <c r="U78" s="214">
        <v>71.88</v>
      </c>
      <c r="V78" s="202">
        <f t="shared" si="129"/>
        <v>62.470414201183431</v>
      </c>
      <c r="W78" s="173">
        <v>36</v>
      </c>
      <c r="X78" s="202">
        <f t="shared" si="130"/>
        <v>45.888538380651944</v>
      </c>
      <c r="Y78" s="202">
        <f t="shared" si="131"/>
        <v>-35.879999999999995</v>
      </c>
      <c r="Z78" s="173">
        <v>50.75</v>
      </c>
      <c r="AA78" s="202">
        <f t="shared" si="132"/>
        <v>60.461022632020118</v>
      </c>
      <c r="AB78" s="173">
        <v>44.1</v>
      </c>
      <c r="AC78" s="202">
        <f t="shared" si="133"/>
        <v>48.615040953090094</v>
      </c>
      <c r="AD78" s="202">
        <f t="shared" si="134"/>
        <v>-6.6499999999999986</v>
      </c>
      <c r="AE78" s="203">
        <v>72</v>
      </c>
      <c r="AF78" s="204">
        <f t="shared" si="135"/>
        <v>54.019316493313518</v>
      </c>
      <c r="AG78" s="173">
        <v>64</v>
      </c>
      <c r="AH78" s="204">
        <f t="shared" si="136"/>
        <v>56.447688564476891</v>
      </c>
      <c r="AI78" s="202">
        <f t="shared" si="137"/>
        <v>-8</v>
      </c>
      <c r="AJ78" s="173">
        <v>59.38</v>
      </c>
      <c r="AK78" s="202">
        <f t="shared" si="138"/>
        <v>56.819425444596448</v>
      </c>
      <c r="AL78" s="173">
        <v>49</v>
      </c>
      <c r="AM78" s="202">
        <f t="shared" si="139"/>
        <v>49.727011494252871</v>
      </c>
      <c r="AN78" s="202">
        <f t="shared" si="140"/>
        <v>-10.380000000000003</v>
      </c>
      <c r="AO78" s="173">
        <v>68.5</v>
      </c>
      <c r="AP78" s="202">
        <f t="shared" si="141"/>
        <v>58.6001386001386</v>
      </c>
      <c r="AQ78" s="173">
        <v>56.8</v>
      </c>
      <c r="AR78" s="202">
        <f t="shared" si="142"/>
        <v>47.513108614232209</v>
      </c>
      <c r="AS78" s="202">
        <f t="shared" si="143"/>
        <v>-11.700000000000003</v>
      </c>
      <c r="AT78" s="202">
        <f t="shared" si="144"/>
        <v>57.861249999999998</v>
      </c>
      <c r="AU78" s="202">
        <f t="shared" si="145"/>
        <v>57.417177993667018</v>
      </c>
      <c r="AV78" s="201">
        <f t="shared" si="146"/>
        <v>48.262499999999996</v>
      </c>
      <c r="AW78" s="205">
        <f t="shared" si="147"/>
        <v>49.383685066978572</v>
      </c>
      <c r="AX78" s="205">
        <f t="shared" si="148"/>
        <v>-9.5987500000000026</v>
      </c>
      <c r="AY78" s="205">
        <f t="shared" si="149"/>
        <v>-8.0334929266884458</v>
      </c>
      <c r="AZ78" s="206">
        <v>2</v>
      </c>
    </row>
    <row r="79" spans="1:52" ht="18.75">
      <c r="A79" s="181">
        <v>5</v>
      </c>
      <c r="B79" s="199">
        <v>55</v>
      </c>
      <c r="C79" s="199">
        <v>15</v>
      </c>
      <c r="D79" s="207" t="s">
        <v>74</v>
      </c>
      <c r="E79" s="172">
        <v>15</v>
      </c>
      <c r="F79" s="173">
        <v>52.12</v>
      </c>
      <c r="G79" s="173">
        <f t="shared" si="120"/>
        <v>53.160547156227501</v>
      </c>
      <c r="H79" s="173">
        <v>46.53</v>
      </c>
      <c r="I79" s="173">
        <f t="shared" si="121"/>
        <v>48.915662650602414</v>
      </c>
      <c r="J79" s="173">
        <f t="shared" si="122"/>
        <v>-5.5899999999999963</v>
      </c>
      <c r="K79" s="173">
        <v>40</v>
      </c>
      <c r="L79" s="202">
        <f t="shared" si="123"/>
        <v>50.572259941804077</v>
      </c>
      <c r="M79" s="173">
        <v>50.93</v>
      </c>
      <c r="N79" s="202">
        <f t="shared" si="124"/>
        <v>47.498075442648194</v>
      </c>
      <c r="O79" s="202">
        <f t="shared" si="125"/>
        <v>10.93</v>
      </c>
      <c r="P79" s="173">
        <v>32.79</v>
      </c>
      <c r="Q79" s="202">
        <f t="shared" si="126"/>
        <v>49.492537313432834</v>
      </c>
      <c r="R79" s="173">
        <v>30.83</v>
      </c>
      <c r="S79" s="202">
        <f t="shared" si="127"/>
        <v>45.709660010793307</v>
      </c>
      <c r="T79" s="202">
        <f t="shared" si="128"/>
        <v>-1.9600000000000009</v>
      </c>
      <c r="U79" s="214">
        <v>52.94</v>
      </c>
      <c r="V79" s="202">
        <f t="shared" si="129"/>
        <v>53.131163708086781</v>
      </c>
      <c r="W79" s="173">
        <v>42</v>
      </c>
      <c r="X79" s="202">
        <f t="shared" si="130"/>
        <v>49.04311251314406</v>
      </c>
      <c r="Y79" s="202">
        <f t="shared" si="131"/>
        <v>-10.939999999999998</v>
      </c>
      <c r="Z79" s="173">
        <v>42.94</v>
      </c>
      <c r="AA79" s="202">
        <f t="shared" si="132"/>
        <v>53.91450125733445</v>
      </c>
      <c r="AB79" s="173">
        <v>46.3</v>
      </c>
      <c r="AC79" s="202">
        <f t="shared" si="133"/>
        <v>50.25316455696202</v>
      </c>
      <c r="AD79" s="202">
        <f t="shared" si="134"/>
        <v>3.3599999999999994</v>
      </c>
      <c r="AE79" s="203">
        <v>68</v>
      </c>
      <c r="AF79" s="204">
        <f t="shared" si="135"/>
        <v>51.047548291233284</v>
      </c>
      <c r="AG79" s="173">
        <v>60.53</v>
      </c>
      <c r="AH79" s="204">
        <f t="shared" si="136"/>
        <v>53.633414436334149</v>
      </c>
      <c r="AI79" s="202">
        <f t="shared" si="137"/>
        <v>-7.4699999999999989</v>
      </c>
      <c r="AJ79" s="173">
        <v>55.29</v>
      </c>
      <c r="AK79" s="202">
        <f t="shared" si="138"/>
        <v>54.021887824897405</v>
      </c>
      <c r="AL79" s="173">
        <v>49</v>
      </c>
      <c r="AM79" s="202">
        <f t="shared" si="139"/>
        <v>49.727011494252871</v>
      </c>
      <c r="AN79" s="202">
        <f t="shared" si="140"/>
        <v>-6.2899999999999991</v>
      </c>
      <c r="AO79" s="173">
        <v>55.76</v>
      </c>
      <c r="AP79" s="202">
        <f t="shared" si="141"/>
        <v>49.771309771309767</v>
      </c>
      <c r="AQ79" s="173">
        <v>60.27</v>
      </c>
      <c r="AR79" s="202">
        <f t="shared" si="142"/>
        <v>50.112359550561806</v>
      </c>
      <c r="AS79" s="202">
        <f t="shared" si="143"/>
        <v>4.5100000000000051</v>
      </c>
      <c r="AT79" s="202">
        <f t="shared" si="144"/>
        <v>49.98</v>
      </c>
      <c r="AU79" s="202">
        <f t="shared" si="145"/>
        <v>51.888969408040758</v>
      </c>
      <c r="AV79" s="201">
        <f t="shared" si="146"/>
        <v>48.298749999999998</v>
      </c>
      <c r="AW79" s="205">
        <f t="shared" si="147"/>
        <v>49.361557581912344</v>
      </c>
      <c r="AX79" s="205">
        <f t="shared" si="148"/>
        <v>-1.6812499999999986</v>
      </c>
      <c r="AY79" s="205">
        <f t="shared" si="149"/>
        <v>-2.5274118261284144</v>
      </c>
      <c r="AZ79" s="206">
        <v>3</v>
      </c>
    </row>
    <row r="80" spans="1:52" ht="18.75">
      <c r="A80" s="181">
        <v>5</v>
      </c>
      <c r="B80" s="199">
        <v>100</v>
      </c>
      <c r="C80" s="199">
        <v>16</v>
      </c>
      <c r="D80" s="207" t="s">
        <v>120</v>
      </c>
      <c r="E80" s="172">
        <v>15</v>
      </c>
      <c r="F80" s="173">
        <v>50.53</v>
      </c>
      <c r="G80" s="173">
        <f t="shared" si="120"/>
        <v>52.015838732901372</v>
      </c>
      <c r="H80" s="173">
        <v>48.93</v>
      </c>
      <c r="I80" s="173">
        <f t="shared" si="121"/>
        <v>50.981067125645438</v>
      </c>
      <c r="J80" s="173">
        <f t="shared" si="122"/>
        <v>-1.6000000000000014</v>
      </c>
      <c r="K80" s="173">
        <v>42.53</v>
      </c>
      <c r="L80" s="202">
        <f t="shared" si="123"/>
        <v>53.026188166828327</v>
      </c>
      <c r="M80" s="173">
        <v>52.13</v>
      </c>
      <c r="N80" s="202">
        <f t="shared" si="124"/>
        <v>48.421862971516553</v>
      </c>
      <c r="O80" s="202">
        <f t="shared" si="125"/>
        <v>9.6000000000000014</v>
      </c>
      <c r="P80" s="173">
        <v>29.5</v>
      </c>
      <c r="Q80" s="202">
        <f t="shared" si="126"/>
        <v>47.037313432835823</v>
      </c>
      <c r="R80" s="173">
        <v>31.5</v>
      </c>
      <c r="S80" s="202">
        <f t="shared" si="127"/>
        <v>46.071235833783057</v>
      </c>
      <c r="T80" s="202">
        <f t="shared" si="128"/>
        <v>2</v>
      </c>
      <c r="U80" s="214">
        <v>40</v>
      </c>
      <c r="V80" s="202">
        <f t="shared" si="129"/>
        <v>46.750493096646942</v>
      </c>
      <c r="W80" s="173">
        <v>38.33</v>
      </c>
      <c r="X80" s="202">
        <f t="shared" si="130"/>
        <v>47.113564668769712</v>
      </c>
      <c r="Y80" s="202">
        <f t="shared" si="131"/>
        <v>-1.6700000000000017</v>
      </c>
      <c r="Z80" s="173">
        <v>34.799999999999997</v>
      </c>
      <c r="AA80" s="202">
        <f t="shared" si="132"/>
        <v>47.091366303436708</v>
      </c>
      <c r="AB80" s="173">
        <v>41.63</v>
      </c>
      <c r="AC80" s="202">
        <f t="shared" si="133"/>
        <v>46.775874906924798</v>
      </c>
      <c r="AD80" s="202">
        <f t="shared" si="134"/>
        <v>6.8300000000000054</v>
      </c>
      <c r="AE80" s="203">
        <v>64.27</v>
      </c>
      <c r="AF80" s="204">
        <f t="shared" si="135"/>
        <v>48.276374442793454</v>
      </c>
      <c r="AG80" s="173">
        <v>55.47</v>
      </c>
      <c r="AH80" s="204">
        <f t="shared" si="136"/>
        <v>49.529602595296026</v>
      </c>
      <c r="AI80" s="202">
        <f t="shared" si="137"/>
        <v>-8.7999999999999972</v>
      </c>
      <c r="AJ80" s="173">
        <v>53</v>
      </c>
      <c r="AK80" s="202">
        <f t="shared" si="138"/>
        <v>52.455540355677158</v>
      </c>
      <c r="AL80" s="173">
        <v>45</v>
      </c>
      <c r="AM80" s="202">
        <f t="shared" si="139"/>
        <v>46.853448275862064</v>
      </c>
      <c r="AN80" s="202">
        <f t="shared" si="140"/>
        <v>-8</v>
      </c>
      <c r="AO80" s="173">
        <v>61.6</v>
      </c>
      <c r="AP80" s="202">
        <f t="shared" si="141"/>
        <v>53.818433818433817</v>
      </c>
      <c r="AQ80" s="173">
        <v>62.4</v>
      </c>
      <c r="AR80" s="202">
        <f t="shared" si="142"/>
        <v>51.707865168539328</v>
      </c>
      <c r="AS80" s="202">
        <f t="shared" si="143"/>
        <v>0.79999999999999716</v>
      </c>
      <c r="AT80" s="202">
        <f t="shared" si="144"/>
        <v>47.028750000000002</v>
      </c>
      <c r="AU80" s="202">
        <f t="shared" si="145"/>
        <v>50.058943543694198</v>
      </c>
      <c r="AV80" s="201">
        <f t="shared" si="146"/>
        <v>46.923749999999998</v>
      </c>
      <c r="AW80" s="205">
        <f t="shared" si="147"/>
        <v>48.431815193292124</v>
      </c>
      <c r="AX80" s="205">
        <f t="shared" si="148"/>
        <v>-0.10500000000000398</v>
      </c>
      <c r="AY80" s="205">
        <f t="shared" si="149"/>
        <v>-1.6271283504020744</v>
      </c>
      <c r="AZ80" s="206">
        <v>4</v>
      </c>
    </row>
    <row r="81" spans="1:52" ht="18.75">
      <c r="A81" s="181">
        <v>5</v>
      </c>
      <c r="B81" s="199">
        <v>17</v>
      </c>
      <c r="C81" s="199">
        <v>17</v>
      </c>
      <c r="D81" s="207" t="s">
        <v>32</v>
      </c>
      <c r="E81" s="172">
        <v>4</v>
      </c>
      <c r="F81" s="173">
        <v>41.86</v>
      </c>
      <c r="G81" s="173">
        <f t="shared" si="120"/>
        <v>45.773938084953208</v>
      </c>
      <c r="H81" s="173">
        <v>45.5</v>
      </c>
      <c r="I81" s="173">
        <f t="shared" si="121"/>
        <v>48.029259896729776</v>
      </c>
      <c r="J81" s="173">
        <f t="shared" si="122"/>
        <v>3.6400000000000006</v>
      </c>
      <c r="K81" s="173">
        <v>35.14</v>
      </c>
      <c r="L81" s="202">
        <f t="shared" si="123"/>
        <v>45.858389912706116</v>
      </c>
      <c r="M81" s="173">
        <v>49</v>
      </c>
      <c r="N81" s="202">
        <f t="shared" si="124"/>
        <v>46.012317167051577</v>
      </c>
      <c r="O81" s="202">
        <f t="shared" si="125"/>
        <v>13.86</v>
      </c>
      <c r="P81" s="173">
        <v>29.11</v>
      </c>
      <c r="Q81" s="202">
        <f t="shared" si="126"/>
        <v>46.746268656716417</v>
      </c>
      <c r="R81" s="173">
        <v>40.630000000000003</v>
      </c>
      <c r="S81" s="202">
        <f t="shared" si="127"/>
        <v>50.998381003777659</v>
      </c>
      <c r="T81" s="202">
        <f t="shared" si="128"/>
        <v>11.520000000000003</v>
      </c>
      <c r="U81" s="214">
        <v>40.71</v>
      </c>
      <c r="V81" s="202">
        <f t="shared" si="129"/>
        <v>47.100591715976329</v>
      </c>
      <c r="W81" s="173">
        <v>43.75</v>
      </c>
      <c r="X81" s="202">
        <f t="shared" si="130"/>
        <v>49.963196635120923</v>
      </c>
      <c r="Y81" s="202">
        <f t="shared" si="131"/>
        <v>3.0399999999999991</v>
      </c>
      <c r="Z81" s="173">
        <v>32.14</v>
      </c>
      <c r="AA81" s="202">
        <f t="shared" si="132"/>
        <v>44.861693210393966</v>
      </c>
      <c r="AB81" s="173">
        <v>39.880000000000003</v>
      </c>
      <c r="AC81" s="202">
        <f t="shared" si="133"/>
        <v>45.472822040208492</v>
      </c>
      <c r="AD81" s="202">
        <f t="shared" si="134"/>
        <v>7.740000000000002</v>
      </c>
      <c r="AE81" s="203">
        <v>63.14</v>
      </c>
      <c r="AF81" s="204">
        <f t="shared" si="135"/>
        <v>47.436849925705793</v>
      </c>
      <c r="AG81" s="173">
        <v>48</v>
      </c>
      <c r="AH81" s="204">
        <f t="shared" si="136"/>
        <v>43.471208434712089</v>
      </c>
      <c r="AI81" s="202">
        <f t="shared" si="137"/>
        <v>-15.14</v>
      </c>
      <c r="AJ81" s="173">
        <v>46.43</v>
      </c>
      <c r="AK81" s="202">
        <f t="shared" si="138"/>
        <v>47.961696306429552</v>
      </c>
      <c r="AL81" s="173">
        <v>56.25</v>
      </c>
      <c r="AM81" s="202">
        <f t="shared" si="139"/>
        <v>54.935344827586206</v>
      </c>
      <c r="AN81" s="202">
        <f t="shared" si="140"/>
        <v>9.82</v>
      </c>
      <c r="AO81" s="173">
        <v>50</v>
      </c>
      <c r="AP81" s="202">
        <f t="shared" si="141"/>
        <v>45.779625779625775</v>
      </c>
      <c r="AQ81" s="173">
        <v>57</v>
      </c>
      <c r="AR81" s="202">
        <f t="shared" si="142"/>
        <v>47.662921348314612</v>
      </c>
      <c r="AS81" s="202">
        <f t="shared" si="143"/>
        <v>7</v>
      </c>
      <c r="AT81" s="202">
        <f t="shared" si="144"/>
        <v>42.316249999999997</v>
      </c>
      <c r="AU81" s="202">
        <f t="shared" si="145"/>
        <v>46.439881699063392</v>
      </c>
      <c r="AV81" s="201">
        <f t="shared" si="146"/>
        <v>47.501249999999999</v>
      </c>
      <c r="AW81" s="205">
        <f t="shared" si="147"/>
        <v>48.318181419187667</v>
      </c>
      <c r="AX81" s="205">
        <f t="shared" si="148"/>
        <v>5.1850000000000023</v>
      </c>
      <c r="AY81" s="205">
        <f t="shared" si="149"/>
        <v>1.878299720124275</v>
      </c>
      <c r="AZ81" s="206">
        <v>7</v>
      </c>
    </row>
    <row r="82" spans="1:52" ht="18.75">
      <c r="A82" s="181">
        <v>5</v>
      </c>
      <c r="B82" s="207">
        <v>43</v>
      </c>
      <c r="C82" s="199">
        <v>18</v>
      </c>
      <c r="D82" s="207" t="s">
        <v>62</v>
      </c>
      <c r="E82" s="172">
        <v>12</v>
      </c>
      <c r="F82" s="173">
        <v>38.799999999999997</v>
      </c>
      <c r="G82" s="173">
        <f t="shared" si="120"/>
        <v>43.570914326853853</v>
      </c>
      <c r="H82" s="173">
        <v>46.5</v>
      </c>
      <c r="I82" s="173">
        <f t="shared" si="121"/>
        <v>48.889845094664373</v>
      </c>
      <c r="J82" s="173">
        <f t="shared" si="122"/>
        <v>7.7000000000000028</v>
      </c>
      <c r="K82" s="173">
        <v>30.8</v>
      </c>
      <c r="L82" s="202">
        <f t="shared" si="123"/>
        <v>41.648884578079539</v>
      </c>
      <c r="M82" s="173">
        <v>49</v>
      </c>
      <c r="N82" s="202">
        <f t="shared" si="124"/>
        <v>46.012317167051577</v>
      </c>
      <c r="O82" s="202">
        <f t="shared" si="125"/>
        <v>18.2</v>
      </c>
      <c r="P82" s="173">
        <v>29</v>
      </c>
      <c r="Q82" s="202">
        <f t="shared" si="126"/>
        <v>46.664179104477611</v>
      </c>
      <c r="R82" s="173">
        <v>32.29</v>
      </c>
      <c r="S82" s="202">
        <f t="shared" si="127"/>
        <v>46.497571505666485</v>
      </c>
      <c r="T82" s="202">
        <f t="shared" si="128"/>
        <v>3.2899999999999991</v>
      </c>
      <c r="U82" s="214">
        <v>31</v>
      </c>
      <c r="V82" s="202">
        <f t="shared" si="129"/>
        <v>42.312623274161737</v>
      </c>
      <c r="W82" s="173">
        <v>32.5</v>
      </c>
      <c r="X82" s="202">
        <f t="shared" si="130"/>
        <v>44.04837013669821</v>
      </c>
      <c r="Y82" s="202">
        <f t="shared" si="131"/>
        <v>1.5</v>
      </c>
      <c r="Z82" s="173">
        <v>31.1</v>
      </c>
      <c r="AA82" s="202">
        <f t="shared" si="132"/>
        <v>43.989941324392284</v>
      </c>
      <c r="AB82" s="173">
        <v>43.29</v>
      </c>
      <c r="AC82" s="202">
        <f t="shared" si="133"/>
        <v>48.011913626209974</v>
      </c>
      <c r="AD82" s="202">
        <f t="shared" si="134"/>
        <v>12.189999999999998</v>
      </c>
      <c r="AE82" s="203">
        <v>49.6</v>
      </c>
      <c r="AF82" s="204">
        <f t="shared" si="135"/>
        <v>37.377414561664189</v>
      </c>
      <c r="AG82" s="173">
        <v>54.33</v>
      </c>
      <c r="AH82" s="204">
        <f t="shared" si="136"/>
        <v>48.605028386050286</v>
      </c>
      <c r="AI82" s="202">
        <f t="shared" si="137"/>
        <v>4.7299999999999969</v>
      </c>
      <c r="AJ82" s="173">
        <v>40</v>
      </c>
      <c r="AK82" s="202">
        <f t="shared" si="138"/>
        <v>43.563611491108077</v>
      </c>
      <c r="AL82" s="173">
        <v>49.17</v>
      </c>
      <c r="AM82" s="202">
        <f t="shared" si="139"/>
        <v>49.849137931034484</v>
      </c>
      <c r="AN82" s="202">
        <f t="shared" si="140"/>
        <v>9.1700000000000017</v>
      </c>
      <c r="AO82" s="173">
        <v>41.6</v>
      </c>
      <c r="AP82" s="202">
        <f t="shared" si="141"/>
        <v>39.95841995841996</v>
      </c>
      <c r="AQ82" s="173">
        <v>56.33</v>
      </c>
      <c r="AR82" s="202">
        <f t="shared" si="142"/>
        <v>47.161048689138575</v>
      </c>
      <c r="AS82" s="202">
        <f t="shared" si="143"/>
        <v>14.729999999999997</v>
      </c>
      <c r="AT82" s="202">
        <f t="shared" si="144"/>
        <v>36.487499999999997</v>
      </c>
      <c r="AU82" s="202">
        <f t="shared" si="145"/>
        <v>42.385748577394658</v>
      </c>
      <c r="AV82" s="201">
        <f t="shared" si="146"/>
        <v>45.426249999999996</v>
      </c>
      <c r="AW82" s="205">
        <f t="shared" si="147"/>
        <v>47.384404067064246</v>
      </c>
      <c r="AX82" s="205">
        <f t="shared" si="148"/>
        <v>8.9387499999999989</v>
      </c>
      <c r="AY82" s="205">
        <f t="shared" si="149"/>
        <v>4.9986554896695878</v>
      </c>
      <c r="AZ82" s="206">
        <v>8</v>
      </c>
    </row>
    <row r="83" spans="1:52" ht="18.75">
      <c r="A83" s="181">
        <v>5</v>
      </c>
      <c r="B83" s="199">
        <v>71</v>
      </c>
      <c r="C83" s="199">
        <v>19</v>
      </c>
      <c r="D83" s="207" t="s">
        <v>91</v>
      </c>
      <c r="E83" s="172">
        <v>2</v>
      </c>
      <c r="F83" s="173">
        <v>50.5</v>
      </c>
      <c r="G83" s="173">
        <f t="shared" si="120"/>
        <v>51.994240460763145</v>
      </c>
      <c r="H83" s="173">
        <v>46</v>
      </c>
      <c r="I83" s="173">
        <f t="shared" si="121"/>
        <v>48.459552495697075</v>
      </c>
      <c r="J83" s="173">
        <f t="shared" si="122"/>
        <v>-4.5</v>
      </c>
      <c r="K83" s="173">
        <v>33</v>
      </c>
      <c r="L83" s="202">
        <f t="shared" si="123"/>
        <v>43.782735208535406</v>
      </c>
      <c r="M83" s="173">
        <v>46</v>
      </c>
      <c r="N83" s="202">
        <f t="shared" si="124"/>
        <v>43.702848344880678</v>
      </c>
      <c r="O83" s="202">
        <f t="shared" si="125"/>
        <v>13</v>
      </c>
      <c r="P83" s="173">
        <v>26.88</v>
      </c>
      <c r="Q83" s="202">
        <f t="shared" si="126"/>
        <v>45.082089552238806</v>
      </c>
      <c r="R83" s="173">
        <v>36.25</v>
      </c>
      <c r="S83" s="202">
        <f t="shared" si="127"/>
        <v>48.634646519158125</v>
      </c>
      <c r="T83" s="202">
        <f t="shared" si="128"/>
        <v>9.370000000000001</v>
      </c>
      <c r="U83" s="214">
        <v>35</v>
      </c>
      <c r="V83" s="202">
        <f t="shared" si="129"/>
        <v>44.285009861932934</v>
      </c>
      <c r="W83" s="173">
        <v>40</v>
      </c>
      <c r="X83" s="202">
        <f t="shared" si="130"/>
        <v>47.991587802313354</v>
      </c>
      <c r="Y83" s="202">
        <f t="shared" si="131"/>
        <v>5</v>
      </c>
      <c r="Z83" s="173">
        <v>39</v>
      </c>
      <c r="AA83" s="202">
        <f t="shared" si="132"/>
        <v>50.611902766135792</v>
      </c>
      <c r="AB83" s="173">
        <v>34.5</v>
      </c>
      <c r="AC83" s="202">
        <f t="shared" si="133"/>
        <v>41.466865227103497</v>
      </c>
      <c r="AD83" s="202">
        <f t="shared" si="134"/>
        <v>-4.5</v>
      </c>
      <c r="AE83" s="203">
        <v>71</v>
      </c>
      <c r="AF83" s="204">
        <f t="shared" si="135"/>
        <v>53.276374442793461</v>
      </c>
      <c r="AG83" s="173">
        <v>58</v>
      </c>
      <c r="AH83" s="204">
        <f t="shared" si="136"/>
        <v>51.581508515815088</v>
      </c>
      <c r="AI83" s="202">
        <f t="shared" si="137"/>
        <v>-13</v>
      </c>
      <c r="AJ83" s="173">
        <v>66.25</v>
      </c>
      <c r="AK83" s="202">
        <f t="shared" si="138"/>
        <v>61.518467852257189</v>
      </c>
      <c r="AL83" s="173">
        <v>42.5</v>
      </c>
      <c r="AM83" s="202">
        <f t="shared" si="139"/>
        <v>45.057471264367813</v>
      </c>
      <c r="AN83" s="202">
        <f t="shared" si="140"/>
        <v>-23.75</v>
      </c>
      <c r="AO83" s="173">
        <v>59</v>
      </c>
      <c r="AP83" s="202">
        <f t="shared" si="141"/>
        <v>52.016632016632016</v>
      </c>
      <c r="AQ83" s="173">
        <v>56</v>
      </c>
      <c r="AR83" s="202">
        <f t="shared" si="142"/>
        <v>46.913857677902627</v>
      </c>
      <c r="AS83" s="202">
        <f t="shared" si="143"/>
        <v>-3</v>
      </c>
      <c r="AT83" s="202">
        <f t="shared" si="144"/>
        <v>47.578749999999999</v>
      </c>
      <c r="AU83" s="202">
        <f t="shared" si="145"/>
        <v>50.320931520161089</v>
      </c>
      <c r="AV83" s="201">
        <f t="shared" si="146"/>
        <v>44.90625</v>
      </c>
      <c r="AW83" s="205">
        <f t="shared" si="147"/>
        <v>46.726042230904774</v>
      </c>
      <c r="AX83" s="205">
        <f t="shared" si="148"/>
        <v>-2.6724999999999994</v>
      </c>
      <c r="AY83" s="205">
        <f t="shared" si="149"/>
        <v>-3.5948892892563151</v>
      </c>
      <c r="AZ83" s="206">
        <v>3</v>
      </c>
    </row>
    <row r="84" spans="1:52" ht="18.75">
      <c r="A84" s="181">
        <v>5</v>
      </c>
      <c r="B84" s="199">
        <v>1</v>
      </c>
      <c r="C84" s="199">
        <v>20</v>
      </c>
      <c r="D84" s="207" t="s">
        <v>15</v>
      </c>
      <c r="E84" s="172">
        <v>7</v>
      </c>
      <c r="F84" s="173">
        <v>32.31</v>
      </c>
      <c r="G84" s="173">
        <f t="shared" si="120"/>
        <v>38.898488120950326</v>
      </c>
      <c r="H84" s="173">
        <v>34</v>
      </c>
      <c r="I84" s="173">
        <f t="shared" si="121"/>
        <v>38.132530120481931</v>
      </c>
      <c r="J84" s="173">
        <f t="shared" si="122"/>
        <v>1.6899999999999977</v>
      </c>
      <c r="K84" s="173">
        <v>28.46</v>
      </c>
      <c r="L84" s="202">
        <f t="shared" si="123"/>
        <v>39.379243452958299</v>
      </c>
      <c r="M84" s="173">
        <v>35.43</v>
      </c>
      <c r="N84" s="202">
        <f t="shared" si="124"/>
        <v>35.565819861431869</v>
      </c>
      <c r="O84" s="202">
        <f t="shared" si="125"/>
        <v>6.9699999999999989</v>
      </c>
      <c r="P84" s="173">
        <v>23.08</v>
      </c>
      <c r="Q84" s="202">
        <f t="shared" si="126"/>
        <v>42.246268656716417</v>
      </c>
      <c r="R84" s="173">
        <v>20.71</v>
      </c>
      <c r="S84" s="202">
        <f t="shared" si="127"/>
        <v>40.248246087425798</v>
      </c>
      <c r="T84" s="202">
        <f t="shared" si="128"/>
        <v>-2.3699999999999974</v>
      </c>
      <c r="U84" s="214">
        <v>20.77</v>
      </c>
      <c r="V84" s="202">
        <f t="shared" si="129"/>
        <v>37.268244575936883</v>
      </c>
      <c r="W84" s="173">
        <v>29.29</v>
      </c>
      <c r="X84" s="202">
        <f t="shared" si="130"/>
        <v>42.360672975814929</v>
      </c>
      <c r="Y84" s="202">
        <f t="shared" si="131"/>
        <v>8.52</v>
      </c>
      <c r="Z84" s="173">
        <v>30.65</v>
      </c>
      <c r="AA84" s="202">
        <f t="shared" si="132"/>
        <v>43.612740989103095</v>
      </c>
      <c r="AB84" s="173">
        <v>33.07</v>
      </c>
      <c r="AC84" s="202">
        <f t="shared" si="133"/>
        <v>40.402084884586742</v>
      </c>
      <c r="AD84" s="202">
        <f t="shared" si="134"/>
        <v>2.4200000000000017</v>
      </c>
      <c r="AE84" s="203">
        <v>46.15</v>
      </c>
      <c r="AF84" s="204">
        <f t="shared" si="135"/>
        <v>34.814264487369982</v>
      </c>
      <c r="AG84" s="173">
        <v>47.43</v>
      </c>
      <c r="AH84" s="204">
        <f t="shared" si="136"/>
        <v>43.008921330089215</v>
      </c>
      <c r="AI84" s="202">
        <f t="shared" si="137"/>
        <v>1.2800000000000011</v>
      </c>
      <c r="AJ84" s="173">
        <v>28.85</v>
      </c>
      <c r="AK84" s="202">
        <f t="shared" si="138"/>
        <v>35.937072503419976</v>
      </c>
      <c r="AL84" s="173">
        <v>40</v>
      </c>
      <c r="AM84" s="202">
        <f t="shared" si="139"/>
        <v>43.261494252873561</v>
      </c>
      <c r="AN84" s="202">
        <f t="shared" si="140"/>
        <v>11.149999999999999</v>
      </c>
      <c r="AO84" s="173">
        <v>35.380000000000003</v>
      </c>
      <c r="AP84" s="202">
        <f t="shared" si="141"/>
        <v>35.647955647955648</v>
      </c>
      <c r="AQ84" s="173">
        <v>44.57</v>
      </c>
      <c r="AR84" s="202">
        <f t="shared" si="142"/>
        <v>38.352059925093634</v>
      </c>
      <c r="AS84" s="202">
        <f t="shared" si="143"/>
        <v>9.1899999999999977</v>
      </c>
      <c r="AT84" s="202">
        <f t="shared" si="144"/>
        <v>30.706249999999997</v>
      </c>
      <c r="AU84" s="202">
        <f t="shared" si="145"/>
        <v>38.475534804301326</v>
      </c>
      <c r="AV84" s="201">
        <f t="shared" si="146"/>
        <v>35.5625</v>
      </c>
      <c r="AW84" s="205">
        <f t="shared" si="147"/>
        <v>40.166478679724705</v>
      </c>
      <c r="AX84" s="205">
        <f t="shared" si="148"/>
        <v>4.8562500000000028</v>
      </c>
      <c r="AY84" s="205">
        <f t="shared" si="149"/>
        <v>1.690943875423379</v>
      </c>
      <c r="AZ84" s="206">
        <v>7</v>
      </c>
    </row>
    <row r="85" spans="1:52" ht="18.75">
      <c r="A85" s="181"/>
      <c r="B85" s="199"/>
      <c r="C85" s="199"/>
      <c r="D85" s="265" t="s">
        <v>182</v>
      </c>
      <c r="E85" s="172"/>
      <c r="F85" s="173"/>
      <c r="G85" s="173"/>
      <c r="H85" s="173"/>
      <c r="I85" s="173"/>
      <c r="J85" s="173"/>
      <c r="K85" s="173"/>
      <c r="L85" s="202"/>
      <c r="M85" s="173"/>
      <c r="N85" s="202"/>
      <c r="O85" s="202"/>
      <c r="P85" s="173"/>
      <c r="Q85" s="202"/>
      <c r="R85" s="173"/>
      <c r="S85" s="202"/>
      <c r="T85" s="202"/>
      <c r="U85" s="214"/>
      <c r="V85" s="202"/>
      <c r="W85" s="173"/>
      <c r="X85" s="202"/>
      <c r="Y85" s="202"/>
      <c r="Z85" s="173"/>
      <c r="AA85" s="202"/>
      <c r="AB85" s="173"/>
      <c r="AC85" s="202"/>
      <c r="AD85" s="202"/>
      <c r="AE85" s="203"/>
      <c r="AF85" s="204"/>
      <c r="AG85" s="173"/>
      <c r="AH85" s="204"/>
      <c r="AI85" s="202"/>
      <c r="AJ85" s="173"/>
      <c r="AK85" s="202"/>
      <c r="AL85" s="173"/>
      <c r="AM85" s="202"/>
      <c r="AN85" s="202"/>
      <c r="AO85" s="173"/>
      <c r="AP85" s="202"/>
      <c r="AQ85" s="173"/>
      <c r="AR85" s="202"/>
      <c r="AS85" s="202"/>
      <c r="AT85" s="202"/>
      <c r="AU85" s="202"/>
      <c r="AV85" s="201"/>
      <c r="AW85" s="205"/>
      <c r="AX85" s="205"/>
      <c r="AY85" s="205"/>
      <c r="AZ85" s="206"/>
    </row>
    <row r="86" spans="1:52" ht="18.75">
      <c r="A86" s="181">
        <v>6</v>
      </c>
      <c r="B86" s="199">
        <v>64</v>
      </c>
      <c r="C86" s="199">
        <v>1</v>
      </c>
      <c r="D86" s="207" t="s">
        <v>84</v>
      </c>
      <c r="E86" s="172">
        <v>3</v>
      </c>
      <c r="F86" s="173">
        <v>47.67</v>
      </c>
      <c r="G86" s="173">
        <f t="shared" ref="G86:G97" si="150">10*((F86-47.73)/13.89)+50</f>
        <v>49.956803455723545</v>
      </c>
      <c r="H86" s="173">
        <v>52</v>
      </c>
      <c r="I86" s="173">
        <f t="shared" ref="I86:I97" si="151">10*((H86-47.79)/11.62)+50</f>
        <v>53.62306368330465</v>
      </c>
      <c r="J86" s="173">
        <f t="shared" ref="J86:J97" si="152">H86-F86</f>
        <v>4.3299999999999983</v>
      </c>
      <c r="K86" s="173">
        <v>40</v>
      </c>
      <c r="L86" s="202">
        <f t="shared" ref="L86:L97" si="153">10*((K86-39.41)/10.31)+50</f>
        <v>50.572259941804077</v>
      </c>
      <c r="M86" s="173">
        <v>64.67</v>
      </c>
      <c r="N86" s="202">
        <f t="shared" ref="N86:N97" si="154">10*((M86-54.18)/12.99)+50</f>
        <v>58.075442648190915</v>
      </c>
      <c r="O86" s="202">
        <f t="shared" ref="O86:O97" si="155">M86-K86</f>
        <v>24.67</v>
      </c>
      <c r="P86" s="173">
        <v>30.83</v>
      </c>
      <c r="Q86" s="202">
        <f t="shared" ref="Q86:Q97" si="156">10*((P86-33.47)/13.4)+50</f>
        <v>48.029850746268657</v>
      </c>
      <c r="R86" s="173">
        <v>44.17</v>
      </c>
      <c r="S86" s="202">
        <f t="shared" ref="S86:S97" si="157">10*((R86-38.78)/18.53)+50</f>
        <v>52.908796546141389</v>
      </c>
      <c r="T86" s="202">
        <f t="shared" ref="T86:T97" si="158">R86-P86</f>
        <v>13.340000000000003</v>
      </c>
      <c r="U86" s="214">
        <v>40.83</v>
      </c>
      <c r="V86" s="202">
        <f t="shared" ref="V86:V97" si="159">10*((U86-46.59)/20.28)+50</f>
        <v>47.159763313609467</v>
      </c>
      <c r="W86" s="173">
        <v>58.33</v>
      </c>
      <c r="X86" s="202">
        <f t="shared" ref="X86:X97" si="160">10*((W86-43.82)/19.02)+50</f>
        <v>57.628811777076763</v>
      </c>
      <c r="Y86" s="202">
        <f t="shared" ref="Y86:Y97" si="161">W86-U86</f>
        <v>17.5</v>
      </c>
      <c r="Z86" s="173">
        <v>36.17</v>
      </c>
      <c r="AA86" s="202">
        <f t="shared" ref="AA86:AA97" si="162">10*((Z86-38.27)/11.93)+50</f>
        <v>48.239731768650458</v>
      </c>
      <c r="AB86" s="173">
        <v>58.83</v>
      </c>
      <c r="AC86" s="202">
        <f t="shared" ref="AC86:AC97" si="163">10*((AB86-45.96)/13.43)+50</f>
        <v>59.583023082650783</v>
      </c>
      <c r="AD86" s="202">
        <f t="shared" ref="AD86:AD97" si="164">AB86-Z86</f>
        <v>22.659999999999997</v>
      </c>
      <c r="AE86" s="203">
        <v>64.67</v>
      </c>
      <c r="AF86" s="204">
        <f t="shared" ref="AF86:AF97" si="165">10*((AE86-66.59)/13.46)+50</f>
        <v>48.573551263001484</v>
      </c>
      <c r="AG86" s="173">
        <v>69.33</v>
      </c>
      <c r="AH86" s="204">
        <f t="shared" ref="AH86:AH97" si="166">10*((AG86-56.05)/12.33)+50</f>
        <v>60.770478507704787</v>
      </c>
      <c r="AI86" s="202">
        <f t="shared" ref="AI86:AI97" si="167">AG86-AE86</f>
        <v>4.6599999999999966</v>
      </c>
      <c r="AJ86" s="173">
        <v>55</v>
      </c>
      <c r="AK86" s="202">
        <f t="shared" ref="AK86:AK97" si="168">10*((AJ86-49.41)/14.62)+50</f>
        <v>53.82352941176471</v>
      </c>
      <c r="AL86" s="173">
        <v>51.67</v>
      </c>
      <c r="AM86" s="202">
        <f t="shared" ref="AM86:AM97" si="169">10*((AL86-49.38)/13.92)+50</f>
        <v>51.645114942528735</v>
      </c>
      <c r="AN86" s="202">
        <f t="shared" ref="AN86:AN97" si="170">AL86-AJ86</f>
        <v>-3.3299999999999983</v>
      </c>
      <c r="AO86" s="173">
        <v>53.33</v>
      </c>
      <c r="AP86" s="202">
        <f t="shared" ref="AP86:AP97" si="171">10*((AO86-56.09)/14.43)+50</f>
        <v>48.087318087318081</v>
      </c>
      <c r="AQ86" s="173">
        <v>54.67</v>
      </c>
      <c r="AR86" s="202">
        <f t="shared" ref="AR86:AR97" si="172">10*((AQ86-60.12)/13.35)+50</f>
        <v>45.917602996254686</v>
      </c>
      <c r="AS86" s="202">
        <f t="shared" ref="AS86:AS97" si="173">AQ86-AO86</f>
        <v>1.3400000000000034</v>
      </c>
      <c r="AT86" s="202">
        <f t="shared" ref="AT86:AT97" si="174">(F86+K86+P86+U86+Z86+AE86+AJ86+AO86)/8</f>
        <v>46.0625</v>
      </c>
      <c r="AU86" s="202">
        <f t="shared" ref="AU86:AU97" si="175">(G86+L86+Q86+V86+AA86+AF86+AK86+AP86)/8</f>
        <v>49.305350998517554</v>
      </c>
      <c r="AV86" s="201">
        <f t="shared" ref="AV86:AV97" si="176">(H86+M86+R86+W86+AB86+AG86+AL86+AQ86)/8</f>
        <v>56.708750000000002</v>
      </c>
      <c r="AW86" s="205">
        <f t="shared" ref="AW86:AW97" si="177">(I86+N86+S86+X86+AC86+AH86+AM86+AR86)/8</f>
        <v>55.019041772981588</v>
      </c>
      <c r="AX86" s="205">
        <f t="shared" ref="AX86:AX97" si="178">AV86-AT86</f>
        <v>10.646250000000002</v>
      </c>
      <c r="AY86" s="205">
        <f t="shared" ref="AY86:AY97" si="179">AW86-AU86</f>
        <v>5.713690774464034</v>
      </c>
      <c r="AZ86" s="206">
        <v>7</v>
      </c>
    </row>
    <row r="87" spans="1:52" ht="18.75">
      <c r="A87" s="181">
        <v>6</v>
      </c>
      <c r="B87" s="199">
        <v>74</v>
      </c>
      <c r="C87" s="199">
        <v>2</v>
      </c>
      <c r="D87" s="207" t="s">
        <v>94</v>
      </c>
      <c r="E87" s="172">
        <v>6</v>
      </c>
      <c r="F87" s="173">
        <v>40</v>
      </c>
      <c r="G87" s="173">
        <f t="shared" si="150"/>
        <v>44.43484521238301</v>
      </c>
      <c r="H87" s="173">
        <v>58.67</v>
      </c>
      <c r="I87" s="173">
        <f t="shared" si="151"/>
        <v>59.363166953528406</v>
      </c>
      <c r="J87" s="173">
        <f t="shared" si="152"/>
        <v>18.670000000000002</v>
      </c>
      <c r="K87" s="173">
        <v>33.6</v>
      </c>
      <c r="L87" s="202">
        <f t="shared" si="153"/>
        <v>44.364694471387011</v>
      </c>
      <c r="M87" s="173">
        <v>55.67</v>
      </c>
      <c r="N87" s="202">
        <f t="shared" si="154"/>
        <v>51.147036181678217</v>
      </c>
      <c r="O87" s="202">
        <f t="shared" si="155"/>
        <v>22.07</v>
      </c>
      <c r="P87" s="173">
        <v>28</v>
      </c>
      <c r="Q87" s="202">
        <f t="shared" si="156"/>
        <v>45.917910447761194</v>
      </c>
      <c r="R87" s="173">
        <v>47.5</v>
      </c>
      <c r="S87" s="202">
        <f t="shared" si="157"/>
        <v>54.705882352941174</v>
      </c>
      <c r="T87" s="202">
        <f t="shared" si="158"/>
        <v>19.5</v>
      </c>
      <c r="U87" s="214">
        <v>52</v>
      </c>
      <c r="V87" s="202">
        <f t="shared" si="159"/>
        <v>52.667652859960548</v>
      </c>
      <c r="W87" s="173">
        <v>63.33</v>
      </c>
      <c r="X87" s="202">
        <f t="shared" si="160"/>
        <v>60.257623554153525</v>
      </c>
      <c r="Y87" s="202">
        <f t="shared" si="161"/>
        <v>11.329999999999998</v>
      </c>
      <c r="Z87" s="173">
        <v>28.4</v>
      </c>
      <c r="AA87" s="202">
        <f t="shared" si="162"/>
        <v>41.726739312657159</v>
      </c>
      <c r="AB87" s="173">
        <v>54.58</v>
      </c>
      <c r="AC87" s="202">
        <f t="shared" si="163"/>
        <v>56.418466120625467</v>
      </c>
      <c r="AD87" s="202">
        <f t="shared" si="164"/>
        <v>26.18</v>
      </c>
      <c r="AE87" s="203">
        <v>64</v>
      </c>
      <c r="AF87" s="204">
        <f t="shared" si="165"/>
        <v>48.075780089153042</v>
      </c>
      <c r="AG87" s="173">
        <v>55.33</v>
      </c>
      <c r="AH87" s="204">
        <f t="shared" si="166"/>
        <v>49.416058394160586</v>
      </c>
      <c r="AI87" s="202">
        <f t="shared" si="167"/>
        <v>-8.6700000000000017</v>
      </c>
      <c r="AJ87" s="173">
        <v>46</v>
      </c>
      <c r="AK87" s="202">
        <f t="shared" si="168"/>
        <v>47.667578659370726</v>
      </c>
      <c r="AL87" s="173">
        <v>50</v>
      </c>
      <c r="AM87" s="202">
        <f t="shared" si="169"/>
        <v>50.445402298850574</v>
      </c>
      <c r="AN87" s="202">
        <f t="shared" si="170"/>
        <v>4</v>
      </c>
      <c r="AO87" s="173">
        <v>48.8</v>
      </c>
      <c r="AP87" s="202">
        <f t="shared" si="171"/>
        <v>44.948024948024944</v>
      </c>
      <c r="AQ87" s="173">
        <v>62.67</v>
      </c>
      <c r="AR87" s="202">
        <f t="shared" si="172"/>
        <v>51.910112359550567</v>
      </c>
      <c r="AS87" s="202">
        <f t="shared" si="173"/>
        <v>13.870000000000005</v>
      </c>
      <c r="AT87" s="202">
        <f t="shared" si="174"/>
        <v>42.6</v>
      </c>
      <c r="AU87" s="202">
        <f t="shared" si="175"/>
        <v>46.225403250087211</v>
      </c>
      <c r="AV87" s="201">
        <f t="shared" si="176"/>
        <v>55.96875</v>
      </c>
      <c r="AW87" s="205">
        <f t="shared" si="177"/>
        <v>54.207968526936064</v>
      </c>
      <c r="AX87" s="205">
        <f t="shared" si="178"/>
        <v>13.368749999999999</v>
      </c>
      <c r="AY87" s="205">
        <f t="shared" si="179"/>
        <v>7.9825652768488524</v>
      </c>
      <c r="AZ87" s="206">
        <v>7</v>
      </c>
    </row>
    <row r="88" spans="1:52" ht="18.75">
      <c r="A88" s="181">
        <v>6</v>
      </c>
      <c r="B88" s="199">
        <v>98</v>
      </c>
      <c r="C88" s="199">
        <v>3</v>
      </c>
      <c r="D88" s="207" t="s">
        <v>135</v>
      </c>
      <c r="E88" s="172">
        <v>17</v>
      </c>
      <c r="F88" s="201">
        <v>47.99666666666667</v>
      </c>
      <c r="G88" s="173">
        <f t="shared" si="150"/>
        <v>50.191984641228707</v>
      </c>
      <c r="H88" s="173">
        <v>48.467058823529413</v>
      </c>
      <c r="I88" s="173">
        <f t="shared" si="151"/>
        <v>50.582666801660423</v>
      </c>
      <c r="J88" s="173">
        <f t="shared" si="152"/>
        <v>0.4703921568627436</v>
      </c>
      <c r="K88" s="201">
        <v>38.380000000000003</v>
      </c>
      <c r="L88" s="202">
        <f t="shared" si="153"/>
        <v>49.000969932104759</v>
      </c>
      <c r="M88" s="173">
        <v>58.702352941176471</v>
      </c>
      <c r="N88" s="202">
        <f t="shared" si="154"/>
        <v>53.481411040166648</v>
      </c>
      <c r="O88" s="202">
        <f t="shared" si="155"/>
        <v>20.322352941176469</v>
      </c>
      <c r="P88" s="201">
        <v>28.913333333333338</v>
      </c>
      <c r="Q88" s="202">
        <f t="shared" si="156"/>
        <v>46.599502487562191</v>
      </c>
      <c r="R88" s="173">
        <v>36.032941176470587</v>
      </c>
      <c r="S88" s="202">
        <f t="shared" si="157"/>
        <v>48.517507380718072</v>
      </c>
      <c r="T88" s="202">
        <f t="shared" si="158"/>
        <v>7.1196078431372491</v>
      </c>
      <c r="U88" s="215">
        <v>36.616666666666667</v>
      </c>
      <c r="V88" s="202">
        <f t="shared" si="159"/>
        <v>45.082182774490462</v>
      </c>
      <c r="W88" s="173">
        <v>36.174117647058829</v>
      </c>
      <c r="X88" s="202">
        <f t="shared" si="160"/>
        <v>45.980082884888972</v>
      </c>
      <c r="Y88" s="202">
        <f t="shared" si="161"/>
        <v>-0.44254901960783855</v>
      </c>
      <c r="Z88" s="201">
        <v>32.143333333333338</v>
      </c>
      <c r="AA88" s="202">
        <f t="shared" si="162"/>
        <v>44.864487286951665</v>
      </c>
      <c r="AB88" s="173">
        <v>43.79529411764706</v>
      </c>
      <c r="AC88" s="202">
        <f t="shared" si="163"/>
        <v>48.388156453944198</v>
      </c>
      <c r="AD88" s="202">
        <f t="shared" si="164"/>
        <v>11.651960784313722</v>
      </c>
      <c r="AE88" s="201">
        <v>65.926666666666662</v>
      </c>
      <c r="AF88" s="204">
        <f t="shared" si="165"/>
        <v>49.507181773155018</v>
      </c>
      <c r="AG88" s="173">
        <v>60.236470588235292</v>
      </c>
      <c r="AH88" s="204">
        <f t="shared" si="166"/>
        <v>53.395353275130006</v>
      </c>
      <c r="AI88" s="202">
        <f t="shared" si="167"/>
        <v>-5.6901960784313701</v>
      </c>
      <c r="AJ88" s="201">
        <v>41.493333333333332</v>
      </c>
      <c r="AK88" s="202">
        <f t="shared" si="168"/>
        <v>44.585043319653444</v>
      </c>
      <c r="AL88" s="173">
        <v>55.292941176470592</v>
      </c>
      <c r="AM88" s="202">
        <f t="shared" si="169"/>
        <v>54.247802569303587</v>
      </c>
      <c r="AN88" s="202">
        <f t="shared" si="170"/>
        <v>13.79960784313726</v>
      </c>
      <c r="AO88" s="201">
        <v>58.643333333333338</v>
      </c>
      <c r="AP88" s="202">
        <f t="shared" si="171"/>
        <v>51.76946176946177</v>
      </c>
      <c r="AQ88" s="173">
        <v>61.410588235294121</v>
      </c>
      <c r="AR88" s="202">
        <f t="shared" si="172"/>
        <v>50.966732760519946</v>
      </c>
      <c r="AS88" s="202">
        <f t="shared" si="173"/>
        <v>2.7672549019607828</v>
      </c>
      <c r="AT88" s="202">
        <f t="shared" si="174"/>
        <v>43.764166666666668</v>
      </c>
      <c r="AU88" s="202">
        <f t="shared" si="175"/>
        <v>47.700101748076001</v>
      </c>
      <c r="AV88" s="201">
        <f t="shared" si="176"/>
        <v>50.013970588235303</v>
      </c>
      <c r="AW88" s="205">
        <f t="shared" si="177"/>
        <v>50.694964145791481</v>
      </c>
      <c r="AX88" s="205">
        <f t="shared" si="178"/>
        <v>6.2498039215686347</v>
      </c>
      <c r="AY88" s="205">
        <f t="shared" si="179"/>
        <v>2.9948623977154796</v>
      </c>
      <c r="AZ88" s="206">
        <v>6</v>
      </c>
    </row>
    <row r="89" spans="1:52" ht="18.75">
      <c r="A89" s="181">
        <v>6</v>
      </c>
      <c r="B89" s="199">
        <v>88</v>
      </c>
      <c r="C89" s="199">
        <v>4</v>
      </c>
      <c r="D89" s="207" t="s">
        <v>109</v>
      </c>
      <c r="E89" s="172">
        <v>8</v>
      </c>
      <c r="F89" s="173">
        <v>48.4</v>
      </c>
      <c r="G89" s="173">
        <f t="shared" si="150"/>
        <v>50.482361411087112</v>
      </c>
      <c r="H89" s="173">
        <v>53.5</v>
      </c>
      <c r="I89" s="173">
        <f t="shared" si="151"/>
        <v>54.913941480206539</v>
      </c>
      <c r="J89" s="173">
        <f t="shared" si="152"/>
        <v>5.1000000000000014</v>
      </c>
      <c r="K89" s="173">
        <v>47.2</v>
      </c>
      <c r="L89" s="202">
        <f t="shared" si="153"/>
        <v>57.555771096023285</v>
      </c>
      <c r="M89" s="173">
        <v>53.75</v>
      </c>
      <c r="N89" s="202">
        <f t="shared" si="154"/>
        <v>49.66897613548884</v>
      </c>
      <c r="O89" s="202">
        <f t="shared" si="155"/>
        <v>6.5499999999999972</v>
      </c>
      <c r="P89" s="173">
        <v>23</v>
      </c>
      <c r="Q89" s="202">
        <f t="shared" si="156"/>
        <v>42.186567164179102</v>
      </c>
      <c r="R89" s="173">
        <v>30</v>
      </c>
      <c r="S89" s="202">
        <f t="shared" si="157"/>
        <v>45.261737722611983</v>
      </c>
      <c r="T89" s="202">
        <f t="shared" si="158"/>
        <v>7</v>
      </c>
      <c r="U89" s="214">
        <v>55</v>
      </c>
      <c r="V89" s="202">
        <f t="shared" si="159"/>
        <v>54.146942800788949</v>
      </c>
      <c r="W89" s="173">
        <v>37.5</v>
      </c>
      <c r="X89" s="202">
        <f t="shared" si="160"/>
        <v>46.677181913774973</v>
      </c>
      <c r="Y89" s="202">
        <f t="shared" si="161"/>
        <v>-17.5</v>
      </c>
      <c r="Z89" s="173">
        <v>39.1</v>
      </c>
      <c r="AA89" s="202">
        <f t="shared" si="162"/>
        <v>50.695725062866721</v>
      </c>
      <c r="AB89" s="173">
        <v>47</v>
      </c>
      <c r="AC89" s="202">
        <f t="shared" si="163"/>
        <v>50.774385703648548</v>
      </c>
      <c r="AD89" s="202">
        <f t="shared" si="164"/>
        <v>7.8999999999999986</v>
      </c>
      <c r="AE89" s="203">
        <v>68.8</v>
      </c>
      <c r="AF89" s="204">
        <f t="shared" si="165"/>
        <v>51.641901931649329</v>
      </c>
      <c r="AG89" s="173">
        <v>57</v>
      </c>
      <c r="AH89" s="204">
        <f t="shared" si="166"/>
        <v>50.770478507704787</v>
      </c>
      <c r="AI89" s="202">
        <f t="shared" si="167"/>
        <v>-11.799999999999997</v>
      </c>
      <c r="AJ89" s="173">
        <v>55</v>
      </c>
      <c r="AK89" s="202">
        <f t="shared" si="168"/>
        <v>53.82352941176471</v>
      </c>
      <c r="AL89" s="173">
        <v>48.75</v>
      </c>
      <c r="AM89" s="202">
        <f t="shared" si="169"/>
        <v>49.547413793103445</v>
      </c>
      <c r="AN89" s="202">
        <f t="shared" si="170"/>
        <v>-6.25</v>
      </c>
      <c r="AO89" s="173">
        <v>59.2</v>
      </c>
      <c r="AP89" s="202">
        <f t="shared" si="171"/>
        <v>52.155232155232156</v>
      </c>
      <c r="AQ89" s="173">
        <v>63</v>
      </c>
      <c r="AR89" s="202">
        <f t="shared" si="172"/>
        <v>52.157303370786522</v>
      </c>
      <c r="AS89" s="202">
        <f t="shared" si="173"/>
        <v>3.7999999999999972</v>
      </c>
      <c r="AT89" s="202">
        <f t="shared" si="174"/>
        <v>49.462499999999999</v>
      </c>
      <c r="AU89" s="202">
        <f t="shared" si="175"/>
        <v>51.58600387919892</v>
      </c>
      <c r="AV89" s="201">
        <f t="shared" si="176"/>
        <v>48.8125</v>
      </c>
      <c r="AW89" s="205">
        <f t="shared" si="177"/>
        <v>49.9714273284157</v>
      </c>
      <c r="AX89" s="205">
        <f t="shared" si="178"/>
        <v>-0.64999999999999858</v>
      </c>
      <c r="AY89" s="205">
        <f t="shared" si="179"/>
        <v>-1.6145765507832195</v>
      </c>
      <c r="AZ89" s="206">
        <v>5</v>
      </c>
    </row>
    <row r="90" spans="1:52" ht="18.75">
      <c r="A90" s="181">
        <v>6</v>
      </c>
      <c r="B90" s="207">
        <v>94</v>
      </c>
      <c r="C90" s="199">
        <v>5</v>
      </c>
      <c r="D90" s="207" t="s">
        <v>115</v>
      </c>
      <c r="E90" s="172">
        <v>8</v>
      </c>
      <c r="F90" s="173">
        <v>43.33</v>
      </c>
      <c r="G90" s="173">
        <f t="shared" si="150"/>
        <v>46.83225341972642</v>
      </c>
      <c r="H90" s="173">
        <v>51.5</v>
      </c>
      <c r="I90" s="173">
        <f t="shared" si="151"/>
        <v>53.192771084337352</v>
      </c>
      <c r="J90" s="173">
        <f t="shared" si="152"/>
        <v>8.1700000000000017</v>
      </c>
      <c r="K90" s="173">
        <v>43.11</v>
      </c>
      <c r="L90" s="202">
        <f t="shared" si="153"/>
        <v>53.588748787584869</v>
      </c>
      <c r="M90" s="173">
        <v>56</v>
      </c>
      <c r="N90" s="202">
        <f t="shared" si="154"/>
        <v>51.401077752117011</v>
      </c>
      <c r="O90" s="202">
        <f t="shared" si="155"/>
        <v>12.89</v>
      </c>
      <c r="P90" s="173">
        <v>26.67</v>
      </c>
      <c r="Q90" s="202">
        <f t="shared" si="156"/>
        <v>44.92537313432836</v>
      </c>
      <c r="R90" s="173">
        <v>25.94</v>
      </c>
      <c r="S90" s="202">
        <f t="shared" si="157"/>
        <v>43.070696168375605</v>
      </c>
      <c r="T90" s="202">
        <f t="shared" si="158"/>
        <v>-0.73000000000000043</v>
      </c>
      <c r="U90" s="214">
        <v>46.67</v>
      </c>
      <c r="V90" s="202">
        <f t="shared" si="159"/>
        <v>50.039447731755423</v>
      </c>
      <c r="W90" s="173">
        <v>34.380000000000003</v>
      </c>
      <c r="X90" s="202">
        <f t="shared" si="160"/>
        <v>45.036803364879077</v>
      </c>
      <c r="Y90" s="202">
        <f t="shared" si="161"/>
        <v>-12.29</v>
      </c>
      <c r="Z90" s="173">
        <v>38.83</v>
      </c>
      <c r="AA90" s="202">
        <f t="shared" si="162"/>
        <v>50.469404861693206</v>
      </c>
      <c r="AB90" s="173">
        <v>43.25</v>
      </c>
      <c r="AC90" s="202">
        <f t="shared" si="163"/>
        <v>47.982129560685031</v>
      </c>
      <c r="AD90" s="202">
        <f t="shared" si="164"/>
        <v>4.4200000000000017</v>
      </c>
      <c r="AE90" s="203">
        <v>69.78</v>
      </c>
      <c r="AF90" s="204">
        <f t="shared" si="165"/>
        <v>52.369985141158985</v>
      </c>
      <c r="AG90" s="173">
        <v>52.5</v>
      </c>
      <c r="AH90" s="204">
        <f t="shared" si="166"/>
        <v>47.120843471208438</v>
      </c>
      <c r="AI90" s="202">
        <f t="shared" si="167"/>
        <v>-17.28</v>
      </c>
      <c r="AJ90" s="173">
        <v>49.44</v>
      </c>
      <c r="AK90" s="202">
        <f t="shared" si="168"/>
        <v>50.020519835841313</v>
      </c>
      <c r="AL90" s="173">
        <v>53.13</v>
      </c>
      <c r="AM90" s="202">
        <f t="shared" si="169"/>
        <v>52.693965517241381</v>
      </c>
      <c r="AN90" s="202">
        <f t="shared" si="170"/>
        <v>3.6900000000000048</v>
      </c>
      <c r="AO90" s="173">
        <v>55.56</v>
      </c>
      <c r="AP90" s="202">
        <f t="shared" si="171"/>
        <v>49.632709632709634</v>
      </c>
      <c r="AQ90" s="173">
        <v>64</v>
      </c>
      <c r="AR90" s="202">
        <f t="shared" si="172"/>
        <v>52.906367041198507</v>
      </c>
      <c r="AS90" s="202">
        <f t="shared" si="173"/>
        <v>8.4399999999999977</v>
      </c>
      <c r="AT90" s="202">
        <f t="shared" si="174"/>
        <v>46.673749999999998</v>
      </c>
      <c r="AU90" s="202">
        <f t="shared" si="175"/>
        <v>49.734805318099774</v>
      </c>
      <c r="AV90" s="201">
        <f t="shared" si="176"/>
        <v>47.587499999999999</v>
      </c>
      <c r="AW90" s="205">
        <f t="shared" si="177"/>
        <v>49.175581745005296</v>
      </c>
      <c r="AX90" s="205">
        <f t="shared" si="178"/>
        <v>0.91375000000000028</v>
      </c>
      <c r="AY90" s="205">
        <f t="shared" si="179"/>
        <v>-0.5592235730944779</v>
      </c>
      <c r="AZ90" s="206">
        <v>5</v>
      </c>
    </row>
    <row r="91" spans="1:52" ht="18.75">
      <c r="A91" s="181">
        <v>6</v>
      </c>
      <c r="B91" s="199">
        <v>15</v>
      </c>
      <c r="C91" s="199">
        <v>6</v>
      </c>
      <c r="D91" s="207" t="s">
        <v>28</v>
      </c>
      <c r="E91" s="172">
        <v>3</v>
      </c>
      <c r="F91" s="173">
        <v>50.33</v>
      </c>
      <c r="G91" s="173">
        <f t="shared" si="150"/>
        <v>51.871850251979843</v>
      </c>
      <c r="H91" s="173">
        <v>51.33</v>
      </c>
      <c r="I91" s="173">
        <f t="shared" si="151"/>
        <v>53.04647160068847</v>
      </c>
      <c r="J91" s="173">
        <f t="shared" si="152"/>
        <v>1</v>
      </c>
      <c r="K91" s="173">
        <v>41.33</v>
      </c>
      <c r="L91" s="202">
        <f t="shared" si="153"/>
        <v>51.862269641125124</v>
      </c>
      <c r="M91" s="173">
        <v>52.67</v>
      </c>
      <c r="N91" s="202">
        <f t="shared" si="154"/>
        <v>48.837567359507318</v>
      </c>
      <c r="O91" s="202">
        <f t="shared" si="155"/>
        <v>11.340000000000003</v>
      </c>
      <c r="P91" s="173">
        <v>42.5</v>
      </c>
      <c r="Q91" s="202">
        <f t="shared" si="156"/>
        <v>56.738805970149258</v>
      </c>
      <c r="R91" s="173">
        <v>31.67</v>
      </c>
      <c r="S91" s="202">
        <f t="shared" si="157"/>
        <v>46.162978953049112</v>
      </c>
      <c r="T91" s="202">
        <f t="shared" si="158"/>
        <v>-10.829999999999998</v>
      </c>
      <c r="U91" s="214">
        <v>55.83</v>
      </c>
      <c r="V91" s="202">
        <f t="shared" si="159"/>
        <v>54.556213017751475</v>
      </c>
      <c r="W91" s="173">
        <v>40</v>
      </c>
      <c r="X91" s="202">
        <f t="shared" si="160"/>
        <v>47.991587802313354</v>
      </c>
      <c r="Y91" s="202">
        <f t="shared" si="161"/>
        <v>-15.829999999999998</v>
      </c>
      <c r="Z91" s="173">
        <v>42.33</v>
      </c>
      <c r="AA91" s="202">
        <f t="shared" si="162"/>
        <v>53.403185247275772</v>
      </c>
      <c r="AB91" s="173">
        <v>56.33</v>
      </c>
      <c r="AC91" s="202">
        <f t="shared" si="163"/>
        <v>57.721518987341767</v>
      </c>
      <c r="AD91" s="202">
        <f t="shared" si="164"/>
        <v>14</v>
      </c>
      <c r="AE91" s="203">
        <v>74</v>
      </c>
      <c r="AF91" s="204">
        <f t="shared" si="165"/>
        <v>55.505200594353639</v>
      </c>
      <c r="AG91" s="173">
        <v>45.33</v>
      </c>
      <c r="AH91" s="204">
        <f t="shared" si="166"/>
        <v>41.305758313057581</v>
      </c>
      <c r="AI91" s="202">
        <f t="shared" si="167"/>
        <v>-28.67</v>
      </c>
      <c r="AJ91" s="173">
        <v>53.33</v>
      </c>
      <c r="AK91" s="202">
        <f t="shared" si="168"/>
        <v>52.681258549931599</v>
      </c>
      <c r="AL91" s="173">
        <v>46.67</v>
      </c>
      <c r="AM91" s="202">
        <f t="shared" si="169"/>
        <v>48.053160919540232</v>
      </c>
      <c r="AN91" s="202">
        <f t="shared" si="170"/>
        <v>-6.6599999999999966</v>
      </c>
      <c r="AO91" s="173">
        <v>59.33</v>
      </c>
      <c r="AP91" s="202">
        <f t="shared" si="171"/>
        <v>52.245322245322242</v>
      </c>
      <c r="AQ91" s="173">
        <v>56</v>
      </c>
      <c r="AR91" s="202">
        <f t="shared" si="172"/>
        <v>46.913857677902627</v>
      </c>
      <c r="AS91" s="202">
        <f t="shared" si="173"/>
        <v>-3.3299999999999983</v>
      </c>
      <c r="AT91" s="202">
        <f t="shared" si="174"/>
        <v>52.372499999999995</v>
      </c>
      <c r="AU91" s="202">
        <f t="shared" si="175"/>
        <v>53.608013189736127</v>
      </c>
      <c r="AV91" s="201">
        <f t="shared" si="176"/>
        <v>47.5</v>
      </c>
      <c r="AW91" s="205">
        <f t="shared" si="177"/>
        <v>48.754112701675055</v>
      </c>
      <c r="AX91" s="205">
        <f t="shared" si="178"/>
        <v>-4.8724999999999952</v>
      </c>
      <c r="AY91" s="205">
        <f t="shared" si="179"/>
        <v>-4.8539004880610719</v>
      </c>
      <c r="AZ91" s="206">
        <v>3</v>
      </c>
    </row>
    <row r="92" spans="1:52" ht="18.75">
      <c r="A92" s="181">
        <v>6</v>
      </c>
      <c r="B92" s="199">
        <v>9</v>
      </c>
      <c r="C92" s="199">
        <v>7</v>
      </c>
      <c r="D92" s="207" t="s">
        <v>22</v>
      </c>
      <c r="E92" s="172">
        <v>5</v>
      </c>
      <c r="F92" s="173">
        <v>59.2</v>
      </c>
      <c r="G92" s="173">
        <f t="shared" si="150"/>
        <v>58.257739380849536</v>
      </c>
      <c r="H92" s="173">
        <v>44.8</v>
      </c>
      <c r="I92" s="173">
        <f t="shared" si="151"/>
        <v>47.426850258175556</v>
      </c>
      <c r="J92" s="173">
        <f t="shared" si="152"/>
        <v>-14.400000000000006</v>
      </c>
      <c r="K92" s="173">
        <v>49.6</v>
      </c>
      <c r="L92" s="202">
        <f t="shared" si="153"/>
        <v>59.883608147429683</v>
      </c>
      <c r="M92" s="173">
        <v>57.2</v>
      </c>
      <c r="N92" s="202">
        <f t="shared" si="154"/>
        <v>52.324865280985378</v>
      </c>
      <c r="O92" s="202">
        <f t="shared" si="155"/>
        <v>7.6000000000000014</v>
      </c>
      <c r="P92" s="173">
        <v>33</v>
      </c>
      <c r="Q92" s="202">
        <f t="shared" si="156"/>
        <v>49.649253731343286</v>
      </c>
      <c r="R92" s="173">
        <v>32.5</v>
      </c>
      <c r="S92" s="202">
        <f t="shared" si="157"/>
        <v>46.610901241230437</v>
      </c>
      <c r="T92" s="202">
        <f t="shared" si="158"/>
        <v>-0.5</v>
      </c>
      <c r="U92" s="214">
        <v>52</v>
      </c>
      <c r="V92" s="202">
        <f t="shared" si="159"/>
        <v>52.667652859960548</v>
      </c>
      <c r="W92" s="173">
        <v>37</v>
      </c>
      <c r="X92" s="202">
        <f t="shared" si="160"/>
        <v>46.414300736067297</v>
      </c>
      <c r="Y92" s="202">
        <f t="shared" si="161"/>
        <v>-15</v>
      </c>
      <c r="Z92" s="173">
        <v>50.3</v>
      </c>
      <c r="AA92" s="202">
        <f t="shared" si="162"/>
        <v>60.083822296730929</v>
      </c>
      <c r="AB92" s="173">
        <v>41.5</v>
      </c>
      <c r="AC92" s="202">
        <f t="shared" si="163"/>
        <v>46.679076693968724</v>
      </c>
      <c r="AD92" s="202">
        <f t="shared" si="164"/>
        <v>-8.7999999999999972</v>
      </c>
      <c r="AE92" s="203">
        <v>74.400000000000006</v>
      </c>
      <c r="AF92" s="204">
        <f t="shared" si="165"/>
        <v>55.802377414561668</v>
      </c>
      <c r="AG92" s="173">
        <v>48.8</v>
      </c>
      <c r="AH92" s="204">
        <f t="shared" si="166"/>
        <v>44.120032441200323</v>
      </c>
      <c r="AI92" s="202">
        <f t="shared" si="167"/>
        <v>-25.600000000000009</v>
      </c>
      <c r="AJ92" s="173">
        <v>53</v>
      </c>
      <c r="AK92" s="202">
        <f t="shared" si="168"/>
        <v>52.455540355677158</v>
      </c>
      <c r="AL92" s="173">
        <v>49</v>
      </c>
      <c r="AM92" s="202">
        <f t="shared" si="169"/>
        <v>49.727011494252871</v>
      </c>
      <c r="AN92" s="202">
        <f t="shared" si="170"/>
        <v>-4</v>
      </c>
      <c r="AO92" s="173">
        <v>68.8</v>
      </c>
      <c r="AP92" s="202">
        <f t="shared" si="171"/>
        <v>58.808038808038802</v>
      </c>
      <c r="AQ92" s="173">
        <v>67.2</v>
      </c>
      <c r="AR92" s="202">
        <f t="shared" si="172"/>
        <v>55.303370786516858</v>
      </c>
      <c r="AS92" s="202">
        <f t="shared" si="173"/>
        <v>-1.5999999999999943</v>
      </c>
      <c r="AT92" s="202">
        <f t="shared" si="174"/>
        <v>55.037500000000001</v>
      </c>
      <c r="AU92" s="202">
        <f t="shared" si="175"/>
        <v>55.951004124323951</v>
      </c>
      <c r="AV92" s="201">
        <f t="shared" si="176"/>
        <v>47.25</v>
      </c>
      <c r="AW92" s="205">
        <f t="shared" si="177"/>
        <v>48.57580111654967</v>
      </c>
      <c r="AX92" s="205">
        <f t="shared" si="178"/>
        <v>-7.7875000000000014</v>
      </c>
      <c r="AY92" s="205">
        <f t="shared" si="179"/>
        <v>-7.3752030077742816</v>
      </c>
      <c r="AZ92" s="206">
        <v>1</v>
      </c>
    </row>
    <row r="93" spans="1:52" ht="18.75">
      <c r="A93" s="181">
        <v>6</v>
      </c>
      <c r="B93" s="199">
        <v>60</v>
      </c>
      <c r="C93" s="199">
        <v>8</v>
      </c>
      <c r="D93" s="207" t="s">
        <v>80</v>
      </c>
      <c r="E93" s="172">
        <v>2</v>
      </c>
      <c r="F93" s="173">
        <v>51.33</v>
      </c>
      <c r="G93" s="173">
        <f t="shared" si="150"/>
        <v>52.591792656587472</v>
      </c>
      <c r="H93" s="173">
        <v>51</v>
      </c>
      <c r="I93" s="173">
        <f t="shared" si="151"/>
        <v>52.762478485370053</v>
      </c>
      <c r="J93" s="173">
        <f t="shared" si="152"/>
        <v>-0.32999999999999829</v>
      </c>
      <c r="K93" s="173">
        <v>38.67</v>
      </c>
      <c r="L93" s="202">
        <f t="shared" si="153"/>
        <v>49.28225024248303</v>
      </c>
      <c r="M93" s="173">
        <v>44</v>
      </c>
      <c r="N93" s="202">
        <f t="shared" si="154"/>
        <v>42.163202463433407</v>
      </c>
      <c r="O93" s="202">
        <f t="shared" si="155"/>
        <v>5.3299999999999983</v>
      </c>
      <c r="P93" s="173">
        <v>27.92</v>
      </c>
      <c r="Q93" s="202">
        <f t="shared" si="156"/>
        <v>45.858208955223887</v>
      </c>
      <c r="R93" s="173">
        <v>26.25</v>
      </c>
      <c r="S93" s="202">
        <f t="shared" si="157"/>
        <v>43.237992444684295</v>
      </c>
      <c r="T93" s="202">
        <f t="shared" si="158"/>
        <v>-1.6700000000000017</v>
      </c>
      <c r="U93" s="214">
        <v>40</v>
      </c>
      <c r="V93" s="202">
        <f t="shared" si="159"/>
        <v>46.750493096646942</v>
      </c>
      <c r="W93" s="173">
        <v>22.5</v>
      </c>
      <c r="X93" s="202">
        <f t="shared" si="160"/>
        <v>38.790746582544685</v>
      </c>
      <c r="Y93" s="202">
        <f t="shared" si="161"/>
        <v>-17.5</v>
      </c>
      <c r="Z93" s="173">
        <v>42.92</v>
      </c>
      <c r="AA93" s="202">
        <f t="shared" si="162"/>
        <v>53.897736797988266</v>
      </c>
      <c r="AB93" s="173">
        <v>52.75</v>
      </c>
      <c r="AC93" s="202">
        <f t="shared" si="163"/>
        <v>55.055845122859267</v>
      </c>
      <c r="AD93" s="202">
        <f t="shared" si="164"/>
        <v>9.8299999999999983</v>
      </c>
      <c r="AE93" s="203">
        <v>67.33</v>
      </c>
      <c r="AF93" s="204">
        <f t="shared" si="165"/>
        <v>50.549777117384842</v>
      </c>
      <c r="AG93" s="173">
        <v>52</v>
      </c>
      <c r="AH93" s="204">
        <f t="shared" si="166"/>
        <v>46.715328467153284</v>
      </c>
      <c r="AI93" s="202">
        <f t="shared" si="167"/>
        <v>-15.329999999999998</v>
      </c>
      <c r="AJ93" s="173">
        <v>51.67</v>
      </c>
      <c r="AK93" s="202">
        <f t="shared" si="168"/>
        <v>51.545827633378934</v>
      </c>
      <c r="AL93" s="173">
        <v>47.5</v>
      </c>
      <c r="AM93" s="202">
        <f t="shared" si="169"/>
        <v>48.649425287356323</v>
      </c>
      <c r="AN93" s="202">
        <f t="shared" si="170"/>
        <v>-4.1700000000000017</v>
      </c>
      <c r="AO93" s="173">
        <v>54.67</v>
      </c>
      <c r="AP93" s="202">
        <f t="shared" si="171"/>
        <v>49.015939015939011</v>
      </c>
      <c r="AQ93" s="173">
        <v>56</v>
      </c>
      <c r="AR93" s="202">
        <f t="shared" si="172"/>
        <v>46.913857677902627</v>
      </c>
      <c r="AS93" s="202">
        <f t="shared" si="173"/>
        <v>1.3299999999999983</v>
      </c>
      <c r="AT93" s="202">
        <f t="shared" si="174"/>
        <v>46.813750000000006</v>
      </c>
      <c r="AU93" s="202">
        <f t="shared" si="175"/>
        <v>49.936503189454044</v>
      </c>
      <c r="AV93" s="201">
        <f t="shared" si="176"/>
        <v>44</v>
      </c>
      <c r="AW93" s="205">
        <f t="shared" si="177"/>
        <v>46.786109566412996</v>
      </c>
      <c r="AX93" s="205">
        <f t="shared" si="178"/>
        <v>-2.813750000000006</v>
      </c>
      <c r="AY93" s="205">
        <f t="shared" si="179"/>
        <v>-3.1503936230410474</v>
      </c>
      <c r="AZ93" s="206">
        <v>3</v>
      </c>
    </row>
    <row r="94" spans="1:52" ht="18.75">
      <c r="A94" s="181">
        <v>6</v>
      </c>
      <c r="B94" s="199">
        <v>10</v>
      </c>
      <c r="C94" s="199">
        <v>9</v>
      </c>
      <c r="D94" s="207" t="s">
        <v>23</v>
      </c>
      <c r="E94" s="172">
        <v>5</v>
      </c>
      <c r="F94" s="173">
        <v>46.55</v>
      </c>
      <c r="G94" s="173">
        <f t="shared" si="150"/>
        <v>49.150467962562992</v>
      </c>
      <c r="H94" s="173">
        <v>38.4</v>
      </c>
      <c r="I94" s="173">
        <f t="shared" si="151"/>
        <v>41.91910499139415</v>
      </c>
      <c r="J94" s="173">
        <f t="shared" si="152"/>
        <v>-8.1499999999999986</v>
      </c>
      <c r="K94" s="173">
        <v>36.549999999999997</v>
      </c>
      <c r="L94" s="202">
        <f t="shared" si="153"/>
        <v>47.225994180407369</v>
      </c>
      <c r="M94" s="173">
        <v>42</v>
      </c>
      <c r="N94" s="202">
        <f t="shared" si="154"/>
        <v>40.623556581986143</v>
      </c>
      <c r="O94" s="202">
        <f t="shared" si="155"/>
        <v>5.4500000000000028</v>
      </c>
      <c r="P94" s="173">
        <v>27.27</v>
      </c>
      <c r="Q94" s="202">
        <f t="shared" si="156"/>
        <v>45.373134328358212</v>
      </c>
      <c r="R94" s="173">
        <v>31</v>
      </c>
      <c r="S94" s="202">
        <f t="shared" si="157"/>
        <v>45.801403130059363</v>
      </c>
      <c r="T94" s="202">
        <f t="shared" si="158"/>
        <v>3.7300000000000004</v>
      </c>
      <c r="U94" s="214">
        <v>41.36</v>
      </c>
      <c r="V94" s="202">
        <f t="shared" si="159"/>
        <v>47.421104536489153</v>
      </c>
      <c r="W94" s="173">
        <v>41</v>
      </c>
      <c r="X94" s="202">
        <f t="shared" si="160"/>
        <v>48.517350157728707</v>
      </c>
      <c r="Y94" s="202">
        <f t="shared" si="161"/>
        <v>-0.35999999999999943</v>
      </c>
      <c r="Z94" s="173">
        <v>30.5</v>
      </c>
      <c r="AA94" s="202">
        <f t="shared" si="162"/>
        <v>43.487007544006701</v>
      </c>
      <c r="AB94" s="173">
        <v>41.4</v>
      </c>
      <c r="AC94" s="202">
        <f t="shared" si="163"/>
        <v>46.604616530156363</v>
      </c>
      <c r="AD94" s="202">
        <f t="shared" si="164"/>
        <v>10.899999999999999</v>
      </c>
      <c r="AE94" s="203">
        <v>64.36</v>
      </c>
      <c r="AF94" s="204">
        <f t="shared" si="165"/>
        <v>48.343239227340263</v>
      </c>
      <c r="AG94" s="173">
        <v>50.4</v>
      </c>
      <c r="AH94" s="204">
        <f t="shared" si="166"/>
        <v>45.417680454176804</v>
      </c>
      <c r="AI94" s="202">
        <f t="shared" si="167"/>
        <v>-13.96</v>
      </c>
      <c r="AJ94" s="173">
        <v>45.45</v>
      </c>
      <c r="AK94" s="202">
        <f t="shared" si="168"/>
        <v>47.291381668946656</v>
      </c>
      <c r="AL94" s="173">
        <v>40</v>
      </c>
      <c r="AM94" s="202">
        <f t="shared" si="169"/>
        <v>43.261494252873561</v>
      </c>
      <c r="AN94" s="202">
        <f t="shared" si="170"/>
        <v>-5.4500000000000028</v>
      </c>
      <c r="AO94" s="173">
        <v>59.64</v>
      </c>
      <c r="AP94" s="202">
        <f t="shared" si="171"/>
        <v>52.460152460152457</v>
      </c>
      <c r="AQ94" s="173">
        <v>56.8</v>
      </c>
      <c r="AR94" s="202">
        <f t="shared" si="172"/>
        <v>47.513108614232209</v>
      </c>
      <c r="AS94" s="202">
        <f t="shared" si="173"/>
        <v>-2.8400000000000034</v>
      </c>
      <c r="AT94" s="202">
        <f t="shared" si="174"/>
        <v>43.959999999999994</v>
      </c>
      <c r="AU94" s="202">
        <f t="shared" si="175"/>
        <v>47.594060238532975</v>
      </c>
      <c r="AV94" s="201">
        <f t="shared" si="176"/>
        <v>42.625000000000007</v>
      </c>
      <c r="AW94" s="205">
        <f t="shared" si="177"/>
        <v>44.957289339075913</v>
      </c>
      <c r="AX94" s="205">
        <f t="shared" si="178"/>
        <v>-1.3349999999999866</v>
      </c>
      <c r="AY94" s="205">
        <f t="shared" si="179"/>
        <v>-2.636770899457062</v>
      </c>
      <c r="AZ94" s="206">
        <v>3</v>
      </c>
    </row>
    <row r="95" spans="1:52" ht="18.75">
      <c r="A95" s="181">
        <v>6</v>
      </c>
      <c r="B95" s="199">
        <v>50</v>
      </c>
      <c r="C95" s="199">
        <v>10</v>
      </c>
      <c r="D95" s="207" t="s">
        <v>70</v>
      </c>
      <c r="E95" s="172">
        <v>4</v>
      </c>
      <c r="F95" s="173">
        <v>56.67</v>
      </c>
      <c r="G95" s="173">
        <f t="shared" si="150"/>
        <v>56.436285097192226</v>
      </c>
      <c r="H95" s="173">
        <v>41</v>
      </c>
      <c r="I95" s="173">
        <f t="shared" si="151"/>
        <v>44.156626506024097</v>
      </c>
      <c r="J95" s="173">
        <f t="shared" si="152"/>
        <v>-15.670000000000002</v>
      </c>
      <c r="K95" s="173">
        <v>40.67</v>
      </c>
      <c r="L95" s="202">
        <f t="shared" si="153"/>
        <v>51.222114451988368</v>
      </c>
      <c r="M95" s="173">
        <v>49.5</v>
      </c>
      <c r="N95" s="202">
        <f t="shared" si="154"/>
        <v>46.397228637413392</v>
      </c>
      <c r="O95" s="202">
        <f t="shared" si="155"/>
        <v>8.8299999999999983</v>
      </c>
      <c r="P95" s="173">
        <v>36.25</v>
      </c>
      <c r="Q95" s="202">
        <f t="shared" si="156"/>
        <v>52.07462686567164</v>
      </c>
      <c r="R95" s="173">
        <v>31.25</v>
      </c>
      <c r="S95" s="202">
        <f t="shared" si="157"/>
        <v>45.93631948192121</v>
      </c>
      <c r="T95" s="202">
        <f t="shared" si="158"/>
        <v>-5</v>
      </c>
      <c r="U95" s="214">
        <v>54.17</v>
      </c>
      <c r="V95" s="202">
        <f t="shared" si="159"/>
        <v>53.737672583826431</v>
      </c>
      <c r="W95" s="173">
        <v>45</v>
      </c>
      <c r="X95" s="202">
        <f t="shared" si="160"/>
        <v>50.620399579390117</v>
      </c>
      <c r="Y95" s="202">
        <f t="shared" si="161"/>
        <v>-9.1700000000000017</v>
      </c>
      <c r="Z95" s="173">
        <v>42.67</v>
      </c>
      <c r="AA95" s="202">
        <f t="shared" si="162"/>
        <v>53.688181056160936</v>
      </c>
      <c r="AB95" s="173">
        <v>37.75</v>
      </c>
      <c r="AC95" s="202">
        <f t="shared" si="163"/>
        <v>43.886820551005215</v>
      </c>
      <c r="AD95" s="202">
        <f t="shared" si="164"/>
        <v>-4.9200000000000017</v>
      </c>
      <c r="AE95" s="203">
        <v>71.33</v>
      </c>
      <c r="AF95" s="204">
        <f t="shared" si="165"/>
        <v>53.521545319465076</v>
      </c>
      <c r="AG95" s="173">
        <v>42</v>
      </c>
      <c r="AH95" s="204">
        <f t="shared" si="166"/>
        <v>38.605028386050286</v>
      </c>
      <c r="AI95" s="202">
        <f t="shared" si="167"/>
        <v>-29.33</v>
      </c>
      <c r="AJ95" s="173">
        <v>56.67</v>
      </c>
      <c r="AK95" s="202">
        <f t="shared" si="168"/>
        <v>54.965800273597814</v>
      </c>
      <c r="AL95" s="173">
        <v>37.5</v>
      </c>
      <c r="AM95" s="202">
        <f t="shared" si="169"/>
        <v>41.46551724137931</v>
      </c>
      <c r="AN95" s="202">
        <f t="shared" si="170"/>
        <v>-19.170000000000002</v>
      </c>
      <c r="AO95" s="173">
        <v>70.67</v>
      </c>
      <c r="AP95" s="202">
        <f t="shared" si="171"/>
        <v>60.103950103950105</v>
      </c>
      <c r="AQ95" s="173">
        <v>56</v>
      </c>
      <c r="AR95" s="202">
        <f t="shared" si="172"/>
        <v>46.913857677902627</v>
      </c>
      <c r="AS95" s="202">
        <f t="shared" si="173"/>
        <v>-14.670000000000002</v>
      </c>
      <c r="AT95" s="202">
        <f t="shared" si="174"/>
        <v>53.637500000000003</v>
      </c>
      <c r="AU95" s="202">
        <f t="shared" si="175"/>
        <v>54.468771968981578</v>
      </c>
      <c r="AV95" s="201">
        <f t="shared" si="176"/>
        <v>42.5</v>
      </c>
      <c r="AW95" s="205">
        <f t="shared" si="177"/>
        <v>44.74772475763578</v>
      </c>
      <c r="AX95" s="205">
        <f t="shared" si="178"/>
        <v>-11.137500000000003</v>
      </c>
      <c r="AY95" s="205">
        <f t="shared" si="179"/>
        <v>-9.7210472113457982</v>
      </c>
      <c r="AZ95" s="206">
        <v>1</v>
      </c>
    </row>
    <row r="96" spans="1:52" ht="18.75">
      <c r="A96" s="181">
        <v>6</v>
      </c>
      <c r="B96" s="199">
        <v>76</v>
      </c>
      <c r="C96" s="199">
        <v>11</v>
      </c>
      <c r="D96" s="207" t="s">
        <v>96</v>
      </c>
      <c r="E96" s="172">
        <v>2</v>
      </c>
      <c r="F96" s="173">
        <v>44</v>
      </c>
      <c r="G96" s="173">
        <f t="shared" si="150"/>
        <v>47.314614830813539</v>
      </c>
      <c r="H96" s="173">
        <v>42</v>
      </c>
      <c r="I96" s="173">
        <f t="shared" si="151"/>
        <v>45.017211703958694</v>
      </c>
      <c r="J96" s="173">
        <f t="shared" si="152"/>
        <v>-2</v>
      </c>
      <c r="K96" s="173">
        <v>32</v>
      </c>
      <c r="L96" s="202">
        <f t="shared" si="153"/>
        <v>42.812803103782741</v>
      </c>
      <c r="M96" s="173">
        <v>50</v>
      </c>
      <c r="N96" s="202">
        <f t="shared" si="154"/>
        <v>46.782140107775213</v>
      </c>
      <c r="O96" s="202">
        <f t="shared" si="155"/>
        <v>18</v>
      </c>
      <c r="P96" s="173">
        <v>20</v>
      </c>
      <c r="Q96" s="202">
        <f t="shared" si="156"/>
        <v>39.947761194029852</v>
      </c>
      <c r="R96" s="173">
        <v>25</v>
      </c>
      <c r="S96" s="202">
        <f t="shared" si="157"/>
        <v>42.563410685375068</v>
      </c>
      <c r="T96" s="202">
        <f t="shared" si="158"/>
        <v>5</v>
      </c>
      <c r="U96" s="214">
        <v>40</v>
      </c>
      <c r="V96" s="202">
        <f t="shared" si="159"/>
        <v>46.750493096646942</v>
      </c>
      <c r="W96" s="173">
        <v>27.5</v>
      </c>
      <c r="X96" s="202">
        <f t="shared" si="160"/>
        <v>41.419558359621448</v>
      </c>
      <c r="Y96" s="202">
        <f t="shared" si="161"/>
        <v>-12.5</v>
      </c>
      <c r="Z96" s="173">
        <v>41</v>
      </c>
      <c r="AA96" s="202">
        <f t="shared" si="162"/>
        <v>52.288348700754398</v>
      </c>
      <c r="AB96" s="173">
        <v>43</v>
      </c>
      <c r="AC96" s="202">
        <f t="shared" si="163"/>
        <v>47.795979151154128</v>
      </c>
      <c r="AD96" s="202">
        <f t="shared" si="164"/>
        <v>2</v>
      </c>
      <c r="AE96" s="203">
        <v>68</v>
      </c>
      <c r="AF96" s="204">
        <f t="shared" si="165"/>
        <v>51.047548291233284</v>
      </c>
      <c r="AG96" s="173">
        <v>42</v>
      </c>
      <c r="AH96" s="204">
        <f t="shared" si="166"/>
        <v>38.605028386050286</v>
      </c>
      <c r="AI96" s="202">
        <f t="shared" si="167"/>
        <v>-26</v>
      </c>
      <c r="AJ96" s="173">
        <v>55</v>
      </c>
      <c r="AK96" s="202">
        <f t="shared" si="168"/>
        <v>53.82352941176471</v>
      </c>
      <c r="AL96" s="173">
        <v>50</v>
      </c>
      <c r="AM96" s="202">
        <f t="shared" si="169"/>
        <v>50.445402298850574</v>
      </c>
      <c r="AN96" s="202">
        <f t="shared" si="170"/>
        <v>-5</v>
      </c>
      <c r="AO96" s="173">
        <v>52</v>
      </c>
      <c r="AP96" s="202">
        <f t="shared" si="171"/>
        <v>47.165627165627164</v>
      </c>
      <c r="AQ96" s="173">
        <v>52</v>
      </c>
      <c r="AR96" s="202">
        <f t="shared" si="172"/>
        <v>43.917602996254686</v>
      </c>
      <c r="AS96" s="202">
        <f t="shared" si="173"/>
        <v>0</v>
      </c>
      <c r="AT96" s="202">
        <f t="shared" si="174"/>
        <v>44</v>
      </c>
      <c r="AU96" s="202">
        <f t="shared" si="175"/>
        <v>47.643840724331575</v>
      </c>
      <c r="AV96" s="201">
        <f t="shared" si="176"/>
        <v>41.4375</v>
      </c>
      <c r="AW96" s="205">
        <f t="shared" si="177"/>
        <v>44.568291711130009</v>
      </c>
      <c r="AX96" s="205">
        <f t="shared" si="178"/>
        <v>-2.5625</v>
      </c>
      <c r="AY96" s="205">
        <f t="shared" si="179"/>
        <v>-3.0755490132015666</v>
      </c>
      <c r="AZ96" s="206">
        <v>4</v>
      </c>
    </row>
    <row r="97" spans="1:52" ht="18.75">
      <c r="A97" s="181">
        <v>6</v>
      </c>
      <c r="B97" s="207">
        <v>85</v>
      </c>
      <c r="C97" s="199">
        <v>12</v>
      </c>
      <c r="D97" s="207" t="s">
        <v>136</v>
      </c>
      <c r="E97" s="172">
        <v>7</v>
      </c>
      <c r="F97" s="201">
        <v>49</v>
      </c>
      <c r="G97" s="173">
        <f t="shared" si="150"/>
        <v>50.914326853851691</v>
      </c>
      <c r="H97" s="173">
        <v>40.855714285714285</v>
      </c>
      <c r="I97" s="173">
        <f t="shared" si="151"/>
        <v>44.032456356036391</v>
      </c>
      <c r="J97" s="173">
        <f t="shared" si="152"/>
        <v>-8.144285714285715</v>
      </c>
      <c r="K97" s="201">
        <v>36.5</v>
      </c>
      <c r="L97" s="202">
        <f t="shared" si="153"/>
        <v>47.177497575169738</v>
      </c>
      <c r="M97" s="173">
        <v>40</v>
      </c>
      <c r="N97" s="202">
        <f t="shared" si="154"/>
        <v>39.08391070053888</v>
      </c>
      <c r="O97" s="202">
        <f t="shared" si="155"/>
        <v>3.5</v>
      </c>
      <c r="P97" s="201">
        <v>27.189999999999998</v>
      </c>
      <c r="Q97" s="202">
        <f t="shared" si="156"/>
        <v>45.313432835820898</v>
      </c>
      <c r="R97" s="173">
        <v>30.717142857142857</v>
      </c>
      <c r="S97" s="202">
        <f t="shared" si="157"/>
        <v>45.648754914809963</v>
      </c>
      <c r="T97" s="202">
        <f t="shared" si="158"/>
        <v>3.5271428571428594</v>
      </c>
      <c r="U97" s="215">
        <v>31.25</v>
      </c>
      <c r="V97" s="202">
        <f t="shared" si="159"/>
        <v>42.435897435897438</v>
      </c>
      <c r="W97" s="173">
        <v>35.001428571428569</v>
      </c>
      <c r="X97" s="202">
        <f t="shared" si="160"/>
        <v>45.363527114315758</v>
      </c>
      <c r="Y97" s="202">
        <f t="shared" si="161"/>
        <v>3.7514285714285691</v>
      </c>
      <c r="Z97" s="201">
        <v>40.03</v>
      </c>
      <c r="AA97" s="202">
        <f t="shared" si="162"/>
        <v>51.475272422464371</v>
      </c>
      <c r="AB97" s="173">
        <v>37.288571428571423</v>
      </c>
      <c r="AC97" s="202">
        <f t="shared" si="163"/>
        <v>43.543240080842459</v>
      </c>
      <c r="AD97" s="202">
        <f t="shared" si="164"/>
        <v>-2.7414285714285782</v>
      </c>
      <c r="AE97" s="201">
        <v>69.25</v>
      </c>
      <c r="AF97" s="204">
        <f t="shared" si="165"/>
        <v>51.976225854383358</v>
      </c>
      <c r="AG97" s="173">
        <v>47.428571428571431</v>
      </c>
      <c r="AH97" s="204">
        <f t="shared" si="166"/>
        <v>43.00776271579192</v>
      </c>
      <c r="AI97" s="202">
        <f t="shared" si="167"/>
        <v>-21.821428571428569</v>
      </c>
      <c r="AJ97" s="201">
        <v>48.75</v>
      </c>
      <c r="AK97" s="202">
        <f t="shared" si="168"/>
        <v>49.548563611491112</v>
      </c>
      <c r="AL97" s="173">
        <v>43.572857142857139</v>
      </c>
      <c r="AM97" s="202">
        <f t="shared" si="169"/>
        <v>45.828201970443345</v>
      </c>
      <c r="AN97" s="202">
        <f t="shared" si="170"/>
        <v>-5.1771428571428615</v>
      </c>
      <c r="AO97" s="201">
        <v>57.75</v>
      </c>
      <c r="AP97" s="202">
        <f t="shared" si="171"/>
        <v>51.150381150381151</v>
      </c>
      <c r="AQ97" s="173">
        <v>54.855714285714285</v>
      </c>
      <c r="AR97" s="202">
        <f t="shared" si="172"/>
        <v>46.056714820759765</v>
      </c>
      <c r="AS97" s="202">
        <f t="shared" si="173"/>
        <v>-2.894285714285715</v>
      </c>
      <c r="AT97" s="202">
        <f t="shared" si="174"/>
        <v>44.965000000000003</v>
      </c>
      <c r="AU97" s="202">
        <f t="shared" si="175"/>
        <v>48.748949717432467</v>
      </c>
      <c r="AV97" s="201">
        <f t="shared" si="176"/>
        <v>41.214999999999996</v>
      </c>
      <c r="AW97" s="205">
        <f t="shared" si="177"/>
        <v>44.070571084192309</v>
      </c>
      <c r="AX97" s="205">
        <f t="shared" si="178"/>
        <v>-3.7500000000000071</v>
      </c>
      <c r="AY97" s="205">
        <f t="shared" si="179"/>
        <v>-4.6783786332401576</v>
      </c>
      <c r="AZ97" s="206">
        <v>3</v>
      </c>
    </row>
  </sheetData>
  <sortState ref="A6:AZ91">
    <sortCondition ref="A6:A91"/>
    <sortCondition descending="1" ref="AW6:AW91"/>
  </sortState>
  <mergeCells count="24">
    <mergeCell ref="AX4:AX5"/>
    <mergeCell ref="AY4:AY5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  <mergeCell ref="A1:AQ1"/>
    <mergeCell ref="A2:AQ2"/>
    <mergeCell ref="A3:B3"/>
    <mergeCell ref="A4:A5"/>
    <mergeCell ref="B4:B5"/>
    <mergeCell ref="D4:D5"/>
    <mergeCell ref="E4:E5"/>
    <mergeCell ref="F4:J4"/>
    <mergeCell ref="K4:O4"/>
    <mergeCell ref="P4:T4"/>
    <mergeCell ref="C4:C5"/>
    <mergeCell ref="C3: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Z97"/>
  <sheetViews>
    <sheetView zoomScale="130" zoomScaleNormal="130" workbookViewId="0">
      <selection activeCell="C3" sqref="C3:J3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217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187"/>
      <c r="AS1" s="187"/>
      <c r="AT1" s="187"/>
      <c r="AU1" s="187"/>
      <c r="AV1" s="190"/>
      <c r="AW1" s="190"/>
      <c r="AX1" s="190"/>
      <c r="AY1" s="190"/>
      <c r="AZ1" s="191"/>
    </row>
    <row r="2" spans="1:5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187"/>
      <c r="AS2" s="187"/>
      <c r="AT2" s="187"/>
      <c r="AU2" s="187"/>
      <c r="AV2" s="190"/>
      <c r="AW2" s="190"/>
      <c r="AX2" s="190"/>
      <c r="AY2" s="190"/>
      <c r="AZ2" s="191"/>
    </row>
    <row r="3" spans="1:52" ht="19.5" thickBot="1">
      <c r="A3" s="285" t="s">
        <v>203</v>
      </c>
      <c r="B3" s="285"/>
      <c r="C3" s="301" t="s">
        <v>204</v>
      </c>
      <c r="D3" s="301"/>
      <c r="E3" s="301"/>
      <c r="F3" s="301"/>
      <c r="G3" s="301"/>
      <c r="H3" s="301"/>
      <c r="I3" s="301"/>
      <c r="J3" s="301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212"/>
      <c r="X3" s="177"/>
      <c r="Y3" s="177"/>
      <c r="Z3" s="177"/>
      <c r="AA3" s="177"/>
      <c r="AB3" s="177"/>
      <c r="AC3" s="177"/>
      <c r="AD3" s="177"/>
      <c r="AE3" s="177"/>
      <c r="AF3" s="177"/>
      <c r="AG3" s="192"/>
      <c r="AH3" s="192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90"/>
      <c r="AW3" s="190"/>
      <c r="AX3" s="190"/>
      <c r="AY3" s="190"/>
      <c r="AZ3" s="191"/>
    </row>
    <row r="4" spans="1:52" ht="19.5" thickBot="1">
      <c r="A4" s="286" t="s">
        <v>4</v>
      </c>
      <c r="B4" s="287" t="s">
        <v>3</v>
      </c>
      <c r="C4" s="299" t="s">
        <v>143</v>
      </c>
      <c r="D4" s="287" t="s">
        <v>1</v>
      </c>
      <c r="E4" s="286" t="s">
        <v>2</v>
      </c>
      <c r="F4" s="288" t="s">
        <v>125</v>
      </c>
      <c r="G4" s="288"/>
      <c r="H4" s="289"/>
      <c r="I4" s="298"/>
      <c r="J4" s="290"/>
      <c r="K4" s="291" t="s">
        <v>127</v>
      </c>
      <c r="L4" s="292"/>
      <c r="M4" s="292"/>
      <c r="N4" s="292"/>
      <c r="O4" s="293"/>
      <c r="P4" s="291" t="s">
        <v>128</v>
      </c>
      <c r="Q4" s="292"/>
      <c r="R4" s="292"/>
      <c r="S4" s="292"/>
      <c r="T4" s="293"/>
      <c r="U4" s="292" t="s">
        <v>9</v>
      </c>
      <c r="V4" s="292"/>
      <c r="W4" s="292"/>
      <c r="X4" s="292"/>
      <c r="Y4" s="292"/>
      <c r="Z4" s="291" t="s">
        <v>133</v>
      </c>
      <c r="AA4" s="292"/>
      <c r="AB4" s="292"/>
      <c r="AC4" s="292"/>
      <c r="AD4" s="293"/>
      <c r="AE4" s="292" t="s">
        <v>11</v>
      </c>
      <c r="AF4" s="292"/>
      <c r="AG4" s="292"/>
      <c r="AH4" s="292"/>
      <c r="AI4" s="292"/>
      <c r="AJ4" s="291" t="s">
        <v>12</v>
      </c>
      <c r="AK4" s="292"/>
      <c r="AL4" s="292"/>
      <c r="AM4" s="292"/>
      <c r="AN4" s="293"/>
      <c r="AO4" s="291" t="s">
        <v>13</v>
      </c>
      <c r="AP4" s="292"/>
      <c r="AQ4" s="292"/>
      <c r="AR4" s="292"/>
      <c r="AS4" s="293"/>
      <c r="AT4" s="294" t="s">
        <v>131</v>
      </c>
      <c r="AU4" s="296" t="s">
        <v>195</v>
      </c>
      <c r="AV4" s="294" t="s">
        <v>200</v>
      </c>
      <c r="AW4" s="296" t="s">
        <v>201</v>
      </c>
      <c r="AX4" s="296" t="s">
        <v>196</v>
      </c>
      <c r="AY4" s="296" t="s">
        <v>197</v>
      </c>
      <c r="AZ4" s="283" t="s">
        <v>145</v>
      </c>
    </row>
    <row r="5" spans="1:52" ht="19.5" thickBot="1">
      <c r="A5" s="286"/>
      <c r="B5" s="287"/>
      <c r="C5" s="300"/>
      <c r="D5" s="287"/>
      <c r="E5" s="286"/>
      <c r="F5" s="194" t="s">
        <v>129</v>
      </c>
      <c r="G5" s="194" t="s">
        <v>198</v>
      </c>
      <c r="H5" s="195" t="s">
        <v>199</v>
      </c>
      <c r="I5" s="196" t="s">
        <v>198</v>
      </c>
      <c r="J5" s="197" t="s">
        <v>144</v>
      </c>
      <c r="K5" s="194" t="s">
        <v>129</v>
      </c>
      <c r="L5" s="194" t="s">
        <v>198</v>
      </c>
      <c r="M5" s="195" t="s">
        <v>199</v>
      </c>
      <c r="N5" s="196" t="s">
        <v>198</v>
      </c>
      <c r="O5" s="197" t="s">
        <v>144</v>
      </c>
      <c r="P5" s="194" t="s">
        <v>129</v>
      </c>
      <c r="Q5" s="194" t="s">
        <v>198</v>
      </c>
      <c r="R5" s="195" t="s">
        <v>199</v>
      </c>
      <c r="S5" s="196" t="s">
        <v>198</v>
      </c>
      <c r="T5" s="197" t="s">
        <v>144</v>
      </c>
      <c r="U5" s="194" t="s">
        <v>129</v>
      </c>
      <c r="V5" s="194" t="s">
        <v>198</v>
      </c>
      <c r="W5" s="213" t="s">
        <v>199</v>
      </c>
      <c r="X5" s="196" t="s">
        <v>198</v>
      </c>
      <c r="Y5" s="197" t="s">
        <v>144</v>
      </c>
      <c r="Z5" s="194" t="s">
        <v>129</v>
      </c>
      <c r="AA5" s="194" t="s">
        <v>198</v>
      </c>
      <c r="AB5" s="195" t="s">
        <v>199</v>
      </c>
      <c r="AC5" s="196" t="s">
        <v>198</v>
      </c>
      <c r="AD5" s="197" t="s">
        <v>144</v>
      </c>
      <c r="AE5" s="194" t="s">
        <v>129</v>
      </c>
      <c r="AF5" s="194" t="s">
        <v>198</v>
      </c>
      <c r="AG5" s="195" t="s">
        <v>199</v>
      </c>
      <c r="AH5" s="196" t="s">
        <v>198</v>
      </c>
      <c r="AI5" s="197" t="s">
        <v>144</v>
      </c>
      <c r="AJ5" s="194" t="s">
        <v>129</v>
      </c>
      <c r="AK5" s="194" t="s">
        <v>198</v>
      </c>
      <c r="AL5" s="195" t="s">
        <v>199</v>
      </c>
      <c r="AM5" s="196" t="s">
        <v>198</v>
      </c>
      <c r="AN5" s="197" t="s">
        <v>144</v>
      </c>
      <c r="AO5" s="194" t="s">
        <v>129</v>
      </c>
      <c r="AP5" s="194" t="s">
        <v>198</v>
      </c>
      <c r="AQ5" s="195" t="s">
        <v>199</v>
      </c>
      <c r="AR5" s="196" t="s">
        <v>198</v>
      </c>
      <c r="AS5" s="197" t="s">
        <v>144</v>
      </c>
      <c r="AT5" s="295"/>
      <c r="AU5" s="297"/>
      <c r="AV5" s="295"/>
      <c r="AW5" s="297"/>
      <c r="AX5" s="297"/>
      <c r="AY5" s="297"/>
      <c r="AZ5" s="284"/>
    </row>
    <row r="6" spans="1:52" ht="18.75">
      <c r="A6" s="221"/>
      <c r="B6" s="222"/>
      <c r="C6" s="222"/>
      <c r="D6" s="222" t="s">
        <v>184</v>
      </c>
      <c r="E6" s="221"/>
      <c r="F6" s="223"/>
      <c r="G6" s="223"/>
      <c r="H6" s="224"/>
      <c r="I6" s="225"/>
      <c r="J6" s="226"/>
      <c r="K6" s="223"/>
      <c r="L6" s="227"/>
      <c r="M6" s="224"/>
      <c r="N6" s="228"/>
      <c r="O6" s="229"/>
      <c r="P6" s="223"/>
      <c r="Q6" s="227"/>
      <c r="R6" s="224"/>
      <c r="S6" s="228"/>
      <c r="T6" s="229"/>
      <c r="U6" s="223"/>
      <c r="V6" s="227"/>
      <c r="W6" s="230"/>
      <c r="X6" s="228"/>
      <c r="Y6" s="229"/>
      <c r="Z6" s="223"/>
      <c r="AA6" s="227"/>
      <c r="AB6" s="224"/>
      <c r="AC6" s="228"/>
      <c r="AD6" s="229"/>
      <c r="AE6" s="223"/>
      <c r="AF6" s="227"/>
      <c r="AG6" s="224"/>
      <c r="AH6" s="228"/>
      <c r="AI6" s="229"/>
      <c r="AJ6" s="223"/>
      <c r="AK6" s="227"/>
      <c r="AL6" s="224"/>
      <c r="AM6" s="228"/>
      <c r="AN6" s="229"/>
      <c r="AO6" s="223"/>
      <c r="AP6" s="227"/>
      <c r="AQ6" s="224"/>
      <c r="AR6" s="228"/>
      <c r="AS6" s="229"/>
      <c r="AT6" s="231"/>
      <c r="AU6" s="231"/>
      <c r="AV6" s="231"/>
      <c r="AW6" s="231"/>
      <c r="AX6" s="231"/>
      <c r="AY6" s="231"/>
      <c r="AZ6" s="232"/>
    </row>
    <row r="7" spans="1:52" ht="18.75">
      <c r="A7" s="198">
        <v>1</v>
      </c>
      <c r="B7" s="199">
        <v>93</v>
      </c>
      <c r="C7" s="199">
        <v>1</v>
      </c>
      <c r="D7" s="199" t="s">
        <v>114</v>
      </c>
      <c r="E7" s="200">
        <v>11</v>
      </c>
      <c r="F7" s="173">
        <v>43.25</v>
      </c>
      <c r="G7" s="173">
        <f t="shared" ref="G7:G21" si="0">10*((F7-47.73)/13.89)+50</f>
        <v>46.774658027357816</v>
      </c>
      <c r="H7" s="173">
        <v>47.64</v>
      </c>
      <c r="I7" s="173">
        <f t="shared" ref="I7:I21" si="1">10*((H7-47.79)/11.62)+50</f>
        <v>49.870912220309812</v>
      </c>
      <c r="J7" s="173">
        <f t="shared" ref="J7:J21" si="2">H7-F7</f>
        <v>4.3900000000000006</v>
      </c>
      <c r="K7" s="173">
        <v>39.5</v>
      </c>
      <c r="L7" s="202">
        <f t="shared" ref="L7:L21" si="3">10*((K7-39.41)/10.31)+50</f>
        <v>50.087293889427741</v>
      </c>
      <c r="M7" s="173">
        <v>57.09</v>
      </c>
      <c r="N7" s="202">
        <f t="shared" ref="N7:N21" si="4">10*((M7-54.18)/12.99)+50</f>
        <v>52.240184757505773</v>
      </c>
      <c r="O7" s="202">
        <f t="shared" ref="O7:O21" si="5">M7-K7</f>
        <v>17.590000000000003</v>
      </c>
      <c r="P7" s="173">
        <v>30.63</v>
      </c>
      <c r="Q7" s="202">
        <f t="shared" ref="Q7:Q21" si="6">10*((P7-33.47)/13.4)+50</f>
        <v>47.880597014925371</v>
      </c>
      <c r="R7" s="173">
        <v>41.14</v>
      </c>
      <c r="S7" s="202">
        <f t="shared" ref="S7:S21" si="7">10*((R7-38.78)/18.53)+50</f>
        <v>51.27361036157582</v>
      </c>
      <c r="T7" s="202">
        <f t="shared" ref="T7:T21" si="8">R7-P7</f>
        <v>10.510000000000002</v>
      </c>
      <c r="U7" s="214">
        <v>40</v>
      </c>
      <c r="V7" s="202">
        <f t="shared" ref="V7:V21" si="9">10*((U7-46.59)/20.28)+50</f>
        <v>46.750493096646942</v>
      </c>
      <c r="W7" s="173">
        <v>47.73</v>
      </c>
      <c r="X7" s="202">
        <f t="shared" ref="X7:X21" si="10">10*((W7-43.82)/19.02)+50</f>
        <v>52.055730809674024</v>
      </c>
      <c r="Y7" s="202">
        <f t="shared" ref="Y7:Y21" si="11">W7-U7</f>
        <v>7.7299999999999969</v>
      </c>
      <c r="Z7" s="173">
        <v>33.25</v>
      </c>
      <c r="AA7" s="202">
        <f t="shared" ref="AA7:AA21" si="12">10*((Z7-38.27)/11.93)+50</f>
        <v>45.79212070410729</v>
      </c>
      <c r="AB7" s="173">
        <v>46.95</v>
      </c>
      <c r="AC7" s="202">
        <f t="shared" ref="AC7:AC21" si="13">10*((AB7-45.96)/13.43)+50</f>
        <v>50.737155621742367</v>
      </c>
      <c r="AD7" s="202">
        <f t="shared" ref="AD7:AD21" si="14">AB7-Z7</f>
        <v>13.700000000000003</v>
      </c>
      <c r="AE7" s="203">
        <v>59</v>
      </c>
      <c r="AF7" s="204">
        <f t="shared" ref="AF7:AF21" si="15">10*((AE7-66.59)/13.46)+50</f>
        <v>44.361069836552744</v>
      </c>
      <c r="AG7" s="173">
        <v>60.36</v>
      </c>
      <c r="AH7" s="204">
        <f t="shared" ref="AH7:AH21" si="16">10*((AG7-56.05)/12.33)+50</f>
        <v>53.495539334955396</v>
      </c>
      <c r="AI7" s="202">
        <f t="shared" ref="AI7:AI21" si="17">AG7-AE7</f>
        <v>1.3599999999999994</v>
      </c>
      <c r="AJ7" s="173">
        <v>46.88</v>
      </c>
      <c r="AK7" s="202">
        <f t="shared" ref="AK7:AK21" si="18">10*((AJ7-49.41)/14.62)+50</f>
        <v>48.269493844049251</v>
      </c>
      <c r="AL7" s="173">
        <v>48.64</v>
      </c>
      <c r="AM7" s="202">
        <f t="shared" ref="AM7:AM21" si="19">10*((AL7-49.38)/13.92)+50</f>
        <v>49.468390804597696</v>
      </c>
      <c r="AN7" s="202">
        <f t="shared" ref="AN7:AN21" si="20">AL7-AJ7</f>
        <v>1.759999999999998</v>
      </c>
      <c r="AO7" s="173">
        <v>52.5</v>
      </c>
      <c r="AP7" s="202">
        <f t="shared" ref="AP7:AP21" si="21">10*((AO7-56.09)/14.43)+50</f>
        <v>47.512127512127506</v>
      </c>
      <c r="AQ7" s="173">
        <v>66.180000000000007</v>
      </c>
      <c r="AR7" s="202">
        <f t="shared" ref="AR7:AR21" si="22">10*((AQ7-60.12)/13.35)+50</f>
        <v>54.539325842696634</v>
      </c>
      <c r="AS7" s="202">
        <f t="shared" ref="AS7:AS21" si="23">AQ7-AO7</f>
        <v>13.680000000000007</v>
      </c>
      <c r="AT7" s="202">
        <f t="shared" ref="AT7:AT21" si="24">(F7+K7+P7+U7+Z7+AE7+AJ7+AO7)/8</f>
        <v>43.126249999999999</v>
      </c>
      <c r="AU7" s="202">
        <f t="shared" ref="AU7:AU21" si="25">(G7+L7+Q7+V7+AA7+AF7+AK7+AP7)/8</f>
        <v>47.178481740649332</v>
      </c>
      <c r="AV7" s="201">
        <f t="shared" ref="AV7:AV21" si="26">(H7+M7+R7+W7+AB7+AG7+AL7+AQ7)/8</f>
        <v>51.966250000000002</v>
      </c>
      <c r="AW7" s="205">
        <f t="shared" ref="AW7:AW21" si="27">(I7+N7+S7+X7+AC7+AH7+AM7+AR7)/8</f>
        <v>51.710106219132193</v>
      </c>
      <c r="AX7" s="205">
        <f t="shared" ref="AX7:AX21" si="28">AV7-AT7</f>
        <v>8.8400000000000034</v>
      </c>
      <c r="AY7" s="205">
        <f t="shared" ref="AY7:AY21" si="29">AW7-AU7</f>
        <v>4.5316244784828612</v>
      </c>
      <c r="AZ7" s="206">
        <v>8</v>
      </c>
    </row>
    <row r="8" spans="1:52" ht="18.75">
      <c r="A8" s="181">
        <v>1</v>
      </c>
      <c r="B8" s="199">
        <v>25</v>
      </c>
      <c r="C8" s="199">
        <v>2</v>
      </c>
      <c r="D8" s="207" t="s">
        <v>39</v>
      </c>
      <c r="E8" s="172">
        <v>6</v>
      </c>
      <c r="F8" s="173">
        <v>45.8</v>
      </c>
      <c r="G8" s="173">
        <f t="shared" si="0"/>
        <v>48.610511159107268</v>
      </c>
      <c r="H8" s="173">
        <v>44</v>
      </c>
      <c r="I8" s="173">
        <f t="shared" si="1"/>
        <v>46.738382099827881</v>
      </c>
      <c r="J8" s="173">
        <f t="shared" si="2"/>
        <v>-1.7999999999999972</v>
      </c>
      <c r="K8" s="173">
        <v>38.4</v>
      </c>
      <c r="L8" s="202">
        <f t="shared" si="3"/>
        <v>49.020368574199807</v>
      </c>
      <c r="M8" s="173">
        <v>59.33</v>
      </c>
      <c r="N8" s="202">
        <f t="shared" si="4"/>
        <v>53.964588144726712</v>
      </c>
      <c r="O8" s="202">
        <f t="shared" si="5"/>
        <v>20.93</v>
      </c>
      <c r="P8" s="173">
        <v>34</v>
      </c>
      <c r="Q8" s="202">
        <f t="shared" si="6"/>
        <v>50.395522388059703</v>
      </c>
      <c r="R8" s="173">
        <v>36.25</v>
      </c>
      <c r="S8" s="202">
        <f t="shared" si="7"/>
        <v>48.634646519158125</v>
      </c>
      <c r="T8" s="202">
        <f t="shared" si="8"/>
        <v>2.25</v>
      </c>
      <c r="U8" s="214">
        <v>38</v>
      </c>
      <c r="V8" s="202">
        <f t="shared" si="9"/>
        <v>45.764299802761343</v>
      </c>
      <c r="W8" s="173">
        <v>43.33</v>
      </c>
      <c r="X8" s="202">
        <f t="shared" si="10"/>
        <v>49.742376445846475</v>
      </c>
      <c r="Y8" s="202">
        <f t="shared" si="11"/>
        <v>5.3299999999999983</v>
      </c>
      <c r="Z8" s="173">
        <v>43.45</v>
      </c>
      <c r="AA8" s="202">
        <f t="shared" si="12"/>
        <v>54.341994970662199</v>
      </c>
      <c r="AB8" s="173">
        <v>51.92</v>
      </c>
      <c r="AC8" s="202">
        <f t="shared" si="13"/>
        <v>54.437825763216679</v>
      </c>
      <c r="AD8" s="202">
        <f t="shared" si="14"/>
        <v>8.4699999999999989</v>
      </c>
      <c r="AE8" s="203">
        <v>64</v>
      </c>
      <c r="AF8" s="204">
        <f t="shared" si="15"/>
        <v>48.075780089153042</v>
      </c>
      <c r="AG8" s="173">
        <v>62.67</v>
      </c>
      <c r="AH8" s="204">
        <f t="shared" si="16"/>
        <v>55.36901865369019</v>
      </c>
      <c r="AI8" s="202">
        <f t="shared" si="17"/>
        <v>-1.3299999999999983</v>
      </c>
      <c r="AJ8" s="173">
        <v>43.5</v>
      </c>
      <c r="AK8" s="202">
        <f t="shared" si="18"/>
        <v>45.957592339261289</v>
      </c>
      <c r="AL8" s="173">
        <v>54.17</v>
      </c>
      <c r="AM8" s="202">
        <f t="shared" si="19"/>
        <v>53.441091954022987</v>
      </c>
      <c r="AN8" s="202">
        <f t="shared" si="20"/>
        <v>10.670000000000002</v>
      </c>
      <c r="AO8" s="173">
        <v>58.4</v>
      </c>
      <c r="AP8" s="202">
        <f t="shared" si="21"/>
        <v>51.600831600831597</v>
      </c>
      <c r="AQ8" s="173">
        <v>65.33</v>
      </c>
      <c r="AR8" s="202">
        <f t="shared" si="22"/>
        <v>53.90262172284644</v>
      </c>
      <c r="AS8" s="202">
        <f t="shared" si="23"/>
        <v>6.93</v>
      </c>
      <c r="AT8" s="202">
        <f t="shared" si="24"/>
        <v>45.693749999999994</v>
      </c>
      <c r="AU8" s="202">
        <f t="shared" si="25"/>
        <v>49.220862615504529</v>
      </c>
      <c r="AV8" s="201">
        <f t="shared" si="26"/>
        <v>52.125</v>
      </c>
      <c r="AW8" s="205">
        <f t="shared" si="27"/>
        <v>52.02881891291694</v>
      </c>
      <c r="AX8" s="205">
        <f t="shared" si="28"/>
        <v>6.4312500000000057</v>
      </c>
      <c r="AY8" s="205">
        <f t="shared" si="29"/>
        <v>2.8079562974124102</v>
      </c>
      <c r="AZ8" s="206">
        <v>6</v>
      </c>
    </row>
    <row r="9" spans="1:52" ht="18.75">
      <c r="A9" s="181">
        <v>1</v>
      </c>
      <c r="B9" s="207">
        <v>90</v>
      </c>
      <c r="C9" s="199">
        <v>3</v>
      </c>
      <c r="D9" s="207" t="s">
        <v>111</v>
      </c>
      <c r="E9" s="172">
        <v>20</v>
      </c>
      <c r="F9" s="173">
        <v>45.86</v>
      </c>
      <c r="G9" s="173">
        <f t="shared" si="0"/>
        <v>48.653707703383731</v>
      </c>
      <c r="H9" s="173">
        <v>51.6</v>
      </c>
      <c r="I9" s="173">
        <f t="shared" si="1"/>
        <v>53.278829604130813</v>
      </c>
      <c r="J9" s="173">
        <f t="shared" si="2"/>
        <v>5.740000000000002</v>
      </c>
      <c r="K9" s="173">
        <v>38</v>
      </c>
      <c r="L9" s="202">
        <f t="shared" si="3"/>
        <v>48.63239573229874</v>
      </c>
      <c r="M9" s="173">
        <v>54.4</v>
      </c>
      <c r="N9" s="202">
        <f t="shared" si="4"/>
        <v>50.169361046959196</v>
      </c>
      <c r="O9" s="202">
        <f t="shared" si="5"/>
        <v>16.399999999999999</v>
      </c>
      <c r="P9" s="173">
        <v>31.07</v>
      </c>
      <c r="Q9" s="202">
        <f t="shared" si="6"/>
        <v>48.208955223880601</v>
      </c>
      <c r="R9" s="173">
        <v>35.25</v>
      </c>
      <c r="S9" s="202">
        <f t="shared" si="7"/>
        <v>48.094981111710737</v>
      </c>
      <c r="T9" s="202">
        <f t="shared" si="8"/>
        <v>4.18</v>
      </c>
      <c r="U9" s="214">
        <v>40</v>
      </c>
      <c r="V9" s="202">
        <f t="shared" si="9"/>
        <v>46.750493096646942</v>
      </c>
      <c r="W9" s="173">
        <v>40.5</v>
      </c>
      <c r="X9" s="202">
        <f t="shared" si="10"/>
        <v>48.254468980021031</v>
      </c>
      <c r="Y9" s="202">
        <f t="shared" si="11"/>
        <v>0.5</v>
      </c>
      <c r="Z9" s="173">
        <v>43.89</v>
      </c>
      <c r="AA9" s="202">
        <f t="shared" si="12"/>
        <v>54.710813076278285</v>
      </c>
      <c r="AB9" s="173">
        <v>52.83</v>
      </c>
      <c r="AC9" s="202">
        <f t="shared" si="13"/>
        <v>55.115413253909153</v>
      </c>
      <c r="AD9" s="202">
        <f t="shared" si="14"/>
        <v>8.9399999999999977</v>
      </c>
      <c r="AE9" s="203">
        <v>60.57</v>
      </c>
      <c r="AF9" s="204">
        <f t="shared" si="15"/>
        <v>45.527488855869237</v>
      </c>
      <c r="AG9" s="173">
        <v>59.2</v>
      </c>
      <c r="AH9" s="204">
        <f t="shared" si="16"/>
        <v>52.554744525547449</v>
      </c>
      <c r="AI9" s="202">
        <f t="shared" si="17"/>
        <v>-1.3699999999999974</v>
      </c>
      <c r="AJ9" s="173">
        <v>47.14</v>
      </c>
      <c r="AK9" s="202">
        <f t="shared" si="18"/>
        <v>48.447332421340633</v>
      </c>
      <c r="AL9" s="173">
        <v>50.75</v>
      </c>
      <c r="AM9" s="202">
        <f t="shared" si="19"/>
        <v>50.984195402298852</v>
      </c>
      <c r="AN9" s="202">
        <f t="shared" si="20"/>
        <v>3.6099999999999994</v>
      </c>
      <c r="AO9" s="173">
        <v>59.14</v>
      </c>
      <c r="AP9" s="202">
        <f t="shared" si="21"/>
        <v>52.113652113652108</v>
      </c>
      <c r="AQ9" s="173">
        <v>63.2</v>
      </c>
      <c r="AR9" s="202">
        <f t="shared" si="22"/>
        <v>52.307116104868918</v>
      </c>
      <c r="AS9" s="202">
        <f t="shared" si="23"/>
        <v>4.0600000000000023</v>
      </c>
      <c r="AT9" s="202">
        <f t="shared" si="24"/>
        <v>45.708749999999995</v>
      </c>
      <c r="AU9" s="202">
        <f t="shared" si="25"/>
        <v>49.130604777918784</v>
      </c>
      <c r="AV9" s="201">
        <f t="shared" si="26"/>
        <v>50.966249999999995</v>
      </c>
      <c r="AW9" s="205">
        <f t="shared" si="27"/>
        <v>51.344888753680763</v>
      </c>
      <c r="AX9" s="205">
        <f t="shared" si="28"/>
        <v>5.2575000000000003</v>
      </c>
      <c r="AY9" s="205">
        <f t="shared" si="29"/>
        <v>2.2142839757619797</v>
      </c>
      <c r="AZ9" s="206">
        <v>7</v>
      </c>
    </row>
    <row r="10" spans="1:52" ht="18.75">
      <c r="A10" s="181">
        <v>1</v>
      </c>
      <c r="B10" s="199">
        <v>2</v>
      </c>
      <c r="C10" s="199">
        <v>4</v>
      </c>
      <c r="D10" s="207" t="s">
        <v>16</v>
      </c>
      <c r="E10" s="172">
        <v>5</v>
      </c>
      <c r="F10" s="173">
        <v>51.5</v>
      </c>
      <c r="G10" s="173">
        <f t="shared" si="0"/>
        <v>52.714182865370773</v>
      </c>
      <c r="H10" s="173">
        <v>46</v>
      </c>
      <c r="I10" s="173">
        <f t="shared" si="1"/>
        <v>48.459552495697075</v>
      </c>
      <c r="J10" s="173">
        <f t="shared" si="2"/>
        <v>-5.5</v>
      </c>
      <c r="K10" s="173">
        <v>39.380000000000003</v>
      </c>
      <c r="L10" s="202">
        <f t="shared" si="3"/>
        <v>49.970902036857424</v>
      </c>
      <c r="M10" s="173">
        <v>54.4</v>
      </c>
      <c r="N10" s="202">
        <f t="shared" si="4"/>
        <v>50.169361046959196</v>
      </c>
      <c r="O10" s="202">
        <f t="shared" si="5"/>
        <v>15.019999999999996</v>
      </c>
      <c r="P10" s="173">
        <v>31.41</v>
      </c>
      <c r="Q10" s="202">
        <f t="shared" si="6"/>
        <v>48.462686567164184</v>
      </c>
      <c r="R10" s="173">
        <v>52.5</v>
      </c>
      <c r="S10" s="202">
        <f t="shared" si="7"/>
        <v>57.404209390178089</v>
      </c>
      <c r="T10" s="202">
        <f t="shared" si="8"/>
        <v>21.09</v>
      </c>
      <c r="U10" s="214">
        <v>40</v>
      </c>
      <c r="V10" s="202">
        <f t="shared" si="9"/>
        <v>46.750493096646942</v>
      </c>
      <c r="W10" s="173">
        <v>51</v>
      </c>
      <c r="X10" s="202">
        <f t="shared" si="10"/>
        <v>53.774973711882225</v>
      </c>
      <c r="Y10" s="202">
        <f t="shared" si="11"/>
        <v>11</v>
      </c>
      <c r="Z10" s="173">
        <v>40.28</v>
      </c>
      <c r="AA10" s="202">
        <f t="shared" si="12"/>
        <v>51.684828164291702</v>
      </c>
      <c r="AB10" s="173">
        <v>58.9</v>
      </c>
      <c r="AC10" s="202">
        <f t="shared" si="13"/>
        <v>59.635145197319432</v>
      </c>
      <c r="AD10" s="202">
        <f t="shared" si="14"/>
        <v>18.619999999999997</v>
      </c>
      <c r="AE10" s="203">
        <v>66.5</v>
      </c>
      <c r="AF10" s="204">
        <f t="shared" si="15"/>
        <v>49.933135215453191</v>
      </c>
      <c r="AG10" s="173">
        <v>51.2</v>
      </c>
      <c r="AH10" s="204">
        <f t="shared" si="16"/>
        <v>46.066504460665051</v>
      </c>
      <c r="AI10" s="202">
        <f t="shared" si="17"/>
        <v>-15.299999999999997</v>
      </c>
      <c r="AJ10" s="173">
        <v>48.75</v>
      </c>
      <c r="AK10" s="202">
        <f t="shared" si="18"/>
        <v>49.548563611491112</v>
      </c>
      <c r="AL10" s="173">
        <v>44</v>
      </c>
      <c r="AM10" s="202">
        <f t="shared" si="19"/>
        <v>46.135057471264368</v>
      </c>
      <c r="AN10" s="202">
        <f t="shared" si="20"/>
        <v>-4.75</v>
      </c>
      <c r="AO10" s="173">
        <v>57.25</v>
      </c>
      <c r="AP10" s="202">
        <f t="shared" si="21"/>
        <v>50.803880803880801</v>
      </c>
      <c r="AQ10" s="173">
        <v>68</v>
      </c>
      <c r="AR10" s="202">
        <f t="shared" si="22"/>
        <v>55.902621722846447</v>
      </c>
      <c r="AS10" s="202">
        <f t="shared" si="23"/>
        <v>10.75</v>
      </c>
      <c r="AT10" s="202">
        <f t="shared" si="24"/>
        <v>46.883749999999999</v>
      </c>
      <c r="AU10" s="202">
        <f t="shared" si="25"/>
        <v>49.983584045144518</v>
      </c>
      <c r="AV10" s="201">
        <f t="shared" si="26"/>
        <v>53.25</v>
      </c>
      <c r="AW10" s="205">
        <f t="shared" si="27"/>
        <v>52.193428187101489</v>
      </c>
      <c r="AX10" s="205">
        <f t="shared" si="28"/>
        <v>6.3662500000000009</v>
      </c>
      <c r="AY10" s="205">
        <f t="shared" si="29"/>
        <v>2.209844141956971</v>
      </c>
      <c r="AZ10" s="206">
        <v>5</v>
      </c>
    </row>
    <row r="11" spans="1:52" ht="18.75">
      <c r="A11" s="181">
        <v>1</v>
      </c>
      <c r="B11" s="199">
        <v>38</v>
      </c>
      <c r="C11" s="199">
        <v>5</v>
      </c>
      <c r="D11" s="207" t="s">
        <v>56</v>
      </c>
      <c r="E11" s="172">
        <v>14</v>
      </c>
      <c r="F11" s="173">
        <v>51.25</v>
      </c>
      <c r="G11" s="173">
        <f t="shared" si="0"/>
        <v>52.534197264218868</v>
      </c>
      <c r="H11" s="173">
        <v>50</v>
      </c>
      <c r="I11" s="173">
        <f t="shared" si="1"/>
        <v>51.901893287435456</v>
      </c>
      <c r="J11" s="173">
        <f t="shared" si="2"/>
        <v>-1.25</v>
      </c>
      <c r="K11" s="173">
        <v>37.5</v>
      </c>
      <c r="L11" s="202">
        <f t="shared" si="3"/>
        <v>48.147429679922411</v>
      </c>
      <c r="M11" s="173">
        <v>53.43</v>
      </c>
      <c r="N11" s="202">
        <f t="shared" si="4"/>
        <v>49.422632794457272</v>
      </c>
      <c r="O11" s="202">
        <f t="shared" si="5"/>
        <v>15.93</v>
      </c>
      <c r="P11" s="173">
        <v>29.38</v>
      </c>
      <c r="Q11" s="202">
        <f t="shared" si="6"/>
        <v>46.947761194029852</v>
      </c>
      <c r="R11" s="173">
        <v>28.75</v>
      </c>
      <c r="S11" s="202">
        <f t="shared" si="7"/>
        <v>44.587155963302749</v>
      </c>
      <c r="T11" s="202">
        <f t="shared" si="8"/>
        <v>-0.62999999999999901</v>
      </c>
      <c r="U11" s="214">
        <v>45.63</v>
      </c>
      <c r="V11" s="202">
        <f t="shared" si="9"/>
        <v>49.526627218934912</v>
      </c>
      <c r="W11" s="173">
        <v>45.71</v>
      </c>
      <c r="X11" s="202">
        <f t="shared" si="10"/>
        <v>50.993690851735018</v>
      </c>
      <c r="Y11" s="202">
        <f t="shared" si="11"/>
        <v>7.9999999999998295E-2</v>
      </c>
      <c r="Z11" s="173">
        <v>33.56</v>
      </c>
      <c r="AA11" s="202">
        <f t="shared" si="12"/>
        <v>46.051969823973174</v>
      </c>
      <c r="AB11" s="173">
        <v>52.89</v>
      </c>
      <c r="AC11" s="202">
        <f t="shared" si="13"/>
        <v>55.160089352196579</v>
      </c>
      <c r="AD11" s="202">
        <f t="shared" si="14"/>
        <v>19.329999999999998</v>
      </c>
      <c r="AE11" s="203">
        <v>68</v>
      </c>
      <c r="AF11" s="204">
        <f t="shared" si="15"/>
        <v>51.047548291233284</v>
      </c>
      <c r="AG11" s="173">
        <v>57.43</v>
      </c>
      <c r="AH11" s="204">
        <f t="shared" si="16"/>
        <v>51.119221411192214</v>
      </c>
      <c r="AI11" s="202">
        <f t="shared" si="17"/>
        <v>-10.57</v>
      </c>
      <c r="AJ11" s="173">
        <v>48.75</v>
      </c>
      <c r="AK11" s="202">
        <f t="shared" si="18"/>
        <v>49.548563611491112</v>
      </c>
      <c r="AL11" s="173">
        <v>57.14</v>
      </c>
      <c r="AM11" s="202">
        <f t="shared" si="19"/>
        <v>55.574712643678161</v>
      </c>
      <c r="AN11" s="202">
        <f t="shared" si="20"/>
        <v>8.39</v>
      </c>
      <c r="AO11" s="173">
        <v>58</v>
      </c>
      <c r="AP11" s="202">
        <f t="shared" si="21"/>
        <v>51.323631323631318</v>
      </c>
      <c r="AQ11" s="173">
        <v>61.71</v>
      </c>
      <c r="AR11" s="202">
        <f t="shared" si="22"/>
        <v>51.19101123595506</v>
      </c>
      <c r="AS11" s="202">
        <f t="shared" si="23"/>
        <v>3.7100000000000009</v>
      </c>
      <c r="AT11" s="202">
        <f t="shared" si="24"/>
        <v>46.508749999999999</v>
      </c>
      <c r="AU11" s="202">
        <f t="shared" si="25"/>
        <v>49.390966050929364</v>
      </c>
      <c r="AV11" s="201">
        <f t="shared" si="26"/>
        <v>50.8825</v>
      </c>
      <c r="AW11" s="205">
        <f t="shared" si="27"/>
        <v>51.243800942494055</v>
      </c>
      <c r="AX11" s="205">
        <f t="shared" si="28"/>
        <v>4.3737500000000011</v>
      </c>
      <c r="AY11" s="205">
        <f t="shared" si="29"/>
        <v>1.8528348915646902</v>
      </c>
      <c r="AZ11" s="206">
        <v>5</v>
      </c>
    </row>
    <row r="12" spans="1:52" ht="18.75">
      <c r="A12" s="181">
        <v>1</v>
      </c>
      <c r="B12" s="199">
        <v>27</v>
      </c>
      <c r="C12" s="199">
        <v>6</v>
      </c>
      <c r="D12" s="207" t="s">
        <v>138</v>
      </c>
      <c r="E12" s="172">
        <v>9</v>
      </c>
      <c r="F12" s="201">
        <v>46.120000000000005</v>
      </c>
      <c r="G12" s="173">
        <f t="shared" si="0"/>
        <v>48.840892728581721</v>
      </c>
      <c r="H12" s="173">
        <v>49.554444444444442</v>
      </c>
      <c r="I12" s="173">
        <f t="shared" si="1"/>
        <v>51.518454771466821</v>
      </c>
      <c r="J12" s="173">
        <f t="shared" si="2"/>
        <v>3.4344444444444377</v>
      </c>
      <c r="K12" s="201">
        <v>40.482500000000002</v>
      </c>
      <c r="L12" s="202">
        <f t="shared" si="3"/>
        <v>51.040252182347238</v>
      </c>
      <c r="M12" s="173">
        <v>59.776666666666671</v>
      </c>
      <c r="N12" s="202">
        <f t="shared" si="4"/>
        <v>54.30844239158327</v>
      </c>
      <c r="O12" s="202">
        <f t="shared" si="5"/>
        <v>19.294166666666669</v>
      </c>
      <c r="P12" s="201">
        <v>36.375</v>
      </c>
      <c r="Q12" s="202">
        <f t="shared" si="6"/>
        <v>52.167910447761194</v>
      </c>
      <c r="R12" s="173">
        <v>45.833333333333336</v>
      </c>
      <c r="S12" s="202">
        <f t="shared" si="7"/>
        <v>53.80644000719554</v>
      </c>
      <c r="T12" s="202">
        <f t="shared" si="8"/>
        <v>9.4583333333333357</v>
      </c>
      <c r="U12" s="215">
        <v>51.594999999999999</v>
      </c>
      <c r="V12" s="202">
        <f t="shared" si="9"/>
        <v>52.467948717948715</v>
      </c>
      <c r="W12" s="173">
        <v>49.443333333333335</v>
      </c>
      <c r="X12" s="202">
        <f t="shared" si="10"/>
        <v>52.956536978618999</v>
      </c>
      <c r="Y12" s="202">
        <f t="shared" si="11"/>
        <v>-2.1516666666666637</v>
      </c>
      <c r="Z12" s="201">
        <v>38.47</v>
      </c>
      <c r="AA12" s="202">
        <f t="shared" si="12"/>
        <v>50.167644593461858</v>
      </c>
      <c r="AB12" s="173">
        <v>53.276666666666671</v>
      </c>
      <c r="AC12" s="202">
        <f t="shared" si="13"/>
        <v>55.448001985604371</v>
      </c>
      <c r="AD12" s="202">
        <f t="shared" si="14"/>
        <v>14.806666666666672</v>
      </c>
      <c r="AE12" s="201">
        <v>72.717500000000001</v>
      </c>
      <c r="AF12" s="204">
        <f t="shared" si="15"/>
        <v>54.552377414561661</v>
      </c>
      <c r="AG12" s="173">
        <v>60.445555555555558</v>
      </c>
      <c r="AH12" s="204">
        <f t="shared" si="16"/>
        <v>53.564927457871498</v>
      </c>
      <c r="AI12" s="202">
        <f t="shared" si="17"/>
        <v>-12.271944444444443</v>
      </c>
      <c r="AJ12" s="201">
        <v>52.6875</v>
      </c>
      <c r="AK12" s="202">
        <f t="shared" si="18"/>
        <v>52.241792065663475</v>
      </c>
      <c r="AL12" s="173">
        <v>57.776666666666671</v>
      </c>
      <c r="AM12" s="202">
        <f t="shared" si="19"/>
        <v>56.032088122605366</v>
      </c>
      <c r="AN12" s="202">
        <f t="shared" si="20"/>
        <v>5.0891666666666708</v>
      </c>
      <c r="AO12" s="201">
        <v>62.832499999999996</v>
      </c>
      <c r="AP12" s="202">
        <f t="shared" si="21"/>
        <v>54.67255717255717</v>
      </c>
      <c r="AQ12" s="173">
        <v>60.444444444444443</v>
      </c>
      <c r="AR12" s="202">
        <f t="shared" si="22"/>
        <v>50.243029546400336</v>
      </c>
      <c r="AS12" s="202">
        <f t="shared" si="23"/>
        <v>-2.3880555555555532</v>
      </c>
      <c r="AT12" s="202">
        <f t="shared" si="24"/>
        <v>50.16</v>
      </c>
      <c r="AU12" s="202">
        <f t="shared" si="25"/>
        <v>52.01892191536038</v>
      </c>
      <c r="AV12" s="201">
        <f t="shared" si="26"/>
        <v>54.568888888888893</v>
      </c>
      <c r="AW12" s="205">
        <f t="shared" si="27"/>
        <v>53.484740157668277</v>
      </c>
      <c r="AX12" s="205">
        <f t="shared" si="28"/>
        <v>4.408888888888896</v>
      </c>
      <c r="AY12" s="205">
        <f t="shared" si="29"/>
        <v>1.4658182423078969</v>
      </c>
      <c r="AZ12" s="206">
        <v>5</v>
      </c>
    </row>
    <row r="13" spans="1:52" ht="18.75">
      <c r="A13" s="181">
        <v>1</v>
      </c>
      <c r="B13" s="199">
        <v>26</v>
      </c>
      <c r="C13" s="199">
        <v>7</v>
      </c>
      <c r="D13" s="207" t="s">
        <v>139</v>
      </c>
      <c r="E13" s="172">
        <v>20</v>
      </c>
      <c r="F13" s="201">
        <v>44.876666666666665</v>
      </c>
      <c r="G13" s="173">
        <f t="shared" si="0"/>
        <v>47.945764338852896</v>
      </c>
      <c r="H13" s="173">
        <v>45.3</v>
      </c>
      <c r="I13" s="173">
        <f t="shared" si="1"/>
        <v>47.857142857142854</v>
      </c>
      <c r="J13" s="173">
        <f t="shared" si="2"/>
        <v>0.42333333333333201</v>
      </c>
      <c r="K13" s="201">
        <v>36.765000000000001</v>
      </c>
      <c r="L13" s="202">
        <f t="shared" si="3"/>
        <v>47.434529582929201</v>
      </c>
      <c r="M13" s="173">
        <v>54.2</v>
      </c>
      <c r="N13" s="202">
        <f t="shared" si="4"/>
        <v>50.015396458814472</v>
      </c>
      <c r="O13" s="202">
        <f t="shared" si="5"/>
        <v>17.435000000000002</v>
      </c>
      <c r="P13" s="201">
        <v>30.716666666666665</v>
      </c>
      <c r="Q13" s="202">
        <f t="shared" si="6"/>
        <v>47.945273631840799</v>
      </c>
      <c r="R13" s="173">
        <v>31.88</v>
      </c>
      <c r="S13" s="202">
        <f t="shared" si="7"/>
        <v>46.276308688613057</v>
      </c>
      <c r="T13" s="202">
        <f t="shared" si="8"/>
        <v>1.163333333333334</v>
      </c>
      <c r="U13" s="215">
        <v>44.151666666666664</v>
      </c>
      <c r="V13" s="202">
        <f t="shared" si="9"/>
        <v>48.79766600920447</v>
      </c>
      <c r="W13" s="173">
        <v>42.5</v>
      </c>
      <c r="X13" s="202">
        <f t="shared" si="10"/>
        <v>49.305993690851736</v>
      </c>
      <c r="Y13" s="202">
        <f t="shared" si="11"/>
        <v>-1.6516666666666637</v>
      </c>
      <c r="Z13" s="201">
        <v>35.541666666666664</v>
      </c>
      <c r="AA13" s="202">
        <f t="shared" si="12"/>
        <v>47.713048337524441</v>
      </c>
      <c r="AB13" s="173">
        <v>47.13</v>
      </c>
      <c r="AC13" s="202">
        <f t="shared" si="13"/>
        <v>50.871183916604615</v>
      </c>
      <c r="AD13" s="202">
        <f t="shared" si="14"/>
        <v>11.588333333333338</v>
      </c>
      <c r="AE13" s="201">
        <v>64.441666666666663</v>
      </c>
      <c r="AF13" s="204">
        <f t="shared" si="15"/>
        <v>48.403912828132732</v>
      </c>
      <c r="AG13" s="173">
        <v>52</v>
      </c>
      <c r="AH13" s="204">
        <f t="shared" si="16"/>
        <v>46.715328467153284</v>
      </c>
      <c r="AI13" s="202">
        <f t="shared" si="17"/>
        <v>-12.441666666666663</v>
      </c>
      <c r="AJ13" s="201">
        <v>45.136666666666663</v>
      </c>
      <c r="AK13" s="202">
        <f t="shared" si="18"/>
        <v>47.077063383492934</v>
      </c>
      <c r="AL13" s="173">
        <v>46.25</v>
      </c>
      <c r="AM13" s="202">
        <f t="shared" si="19"/>
        <v>47.751436781609193</v>
      </c>
      <c r="AN13" s="202">
        <f t="shared" si="20"/>
        <v>1.1133333333333368</v>
      </c>
      <c r="AO13" s="201">
        <v>54.515000000000008</v>
      </c>
      <c r="AP13" s="202">
        <f t="shared" si="21"/>
        <v>48.908523908523911</v>
      </c>
      <c r="AQ13" s="173">
        <v>59.4</v>
      </c>
      <c r="AR13" s="202">
        <f t="shared" si="22"/>
        <v>49.460674157303373</v>
      </c>
      <c r="AS13" s="202">
        <f t="shared" si="23"/>
        <v>4.8849999999999909</v>
      </c>
      <c r="AT13" s="202">
        <f t="shared" si="24"/>
        <v>44.518124999999998</v>
      </c>
      <c r="AU13" s="202">
        <f t="shared" si="25"/>
        <v>48.028222752562677</v>
      </c>
      <c r="AV13" s="201">
        <f t="shared" si="26"/>
        <v>47.332499999999996</v>
      </c>
      <c r="AW13" s="205">
        <f t="shared" si="27"/>
        <v>48.531683127261573</v>
      </c>
      <c r="AX13" s="205">
        <f t="shared" si="28"/>
        <v>2.8143749999999983</v>
      </c>
      <c r="AY13" s="205">
        <f t="shared" si="29"/>
        <v>0.50346037469889637</v>
      </c>
      <c r="AZ13" s="206">
        <v>6</v>
      </c>
    </row>
    <row r="14" spans="1:52" ht="18.75">
      <c r="A14" s="181">
        <v>1</v>
      </c>
      <c r="B14" s="199">
        <v>81</v>
      </c>
      <c r="C14" s="199">
        <v>8</v>
      </c>
      <c r="D14" s="207" t="s">
        <v>102</v>
      </c>
      <c r="E14" s="172">
        <v>15</v>
      </c>
      <c r="F14" s="173">
        <v>46</v>
      </c>
      <c r="G14" s="173">
        <f t="shared" si="0"/>
        <v>48.754499640028797</v>
      </c>
      <c r="H14" s="173">
        <v>45.33</v>
      </c>
      <c r="I14" s="173">
        <f t="shared" si="1"/>
        <v>47.882960413080895</v>
      </c>
      <c r="J14" s="173">
        <f t="shared" si="2"/>
        <v>-0.67000000000000171</v>
      </c>
      <c r="K14" s="173">
        <v>39.159999999999997</v>
      </c>
      <c r="L14" s="202">
        <f t="shared" si="3"/>
        <v>49.757516973811832</v>
      </c>
      <c r="M14" s="173">
        <v>53.33</v>
      </c>
      <c r="N14" s="202">
        <f t="shared" si="4"/>
        <v>49.345650500384913</v>
      </c>
      <c r="O14" s="202">
        <f t="shared" si="5"/>
        <v>14.170000000000002</v>
      </c>
      <c r="P14" s="173">
        <v>35</v>
      </c>
      <c r="Q14" s="202">
        <f t="shared" si="6"/>
        <v>51.14179104477612</v>
      </c>
      <c r="R14" s="173">
        <v>46.5</v>
      </c>
      <c r="S14" s="202">
        <f t="shared" si="7"/>
        <v>54.166216945493794</v>
      </c>
      <c r="T14" s="202">
        <f t="shared" si="8"/>
        <v>11.5</v>
      </c>
      <c r="U14" s="214">
        <v>39.47</v>
      </c>
      <c r="V14" s="202">
        <f t="shared" si="9"/>
        <v>46.489151873767256</v>
      </c>
      <c r="W14" s="173">
        <v>37</v>
      </c>
      <c r="X14" s="202">
        <f t="shared" si="10"/>
        <v>46.414300736067297</v>
      </c>
      <c r="Y14" s="202">
        <f t="shared" si="11"/>
        <v>-2.4699999999999989</v>
      </c>
      <c r="Z14" s="173">
        <v>39.47</v>
      </c>
      <c r="AA14" s="202">
        <f t="shared" si="12"/>
        <v>51.005867560771165</v>
      </c>
      <c r="AB14" s="173">
        <v>48.53</v>
      </c>
      <c r="AC14" s="202">
        <f t="shared" si="13"/>
        <v>51.913626209977664</v>
      </c>
      <c r="AD14" s="202">
        <f t="shared" si="14"/>
        <v>9.0600000000000023</v>
      </c>
      <c r="AE14" s="203">
        <v>65.47</v>
      </c>
      <c r="AF14" s="204">
        <f t="shared" si="15"/>
        <v>49.167904903417529</v>
      </c>
      <c r="AG14" s="173">
        <v>52.8</v>
      </c>
      <c r="AH14" s="204">
        <f t="shared" si="16"/>
        <v>47.364152473641525</v>
      </c>
      <c r="AI14" s="202">
        <f t="shared" si="17"/>
        <v>-12.670000000000002</v>
      </c>
      <c r="AJ14" s="173">
        <v>47.37</v>
      </c>
      <c r="AK14" s="202">
        <f t="shared" si="18"/>
        <v>48.604651162790695</v>
      </c>
      <c r="AL14" s="173">
        <v>45</v>
      </c>
      <c r="AM14" s="202">
        <f t="shared" si="19"/>
        <v>46.853448275862064</v>
      </c>
      <c r="AN14" s="202">
        <f t="shared" si="20"/>
        <v>-2.3699999999999974</v>
      </c>
      <c r="AO14" s="173">
        <v>57.26</v>
      </c>
      <c r="AP14" s="202">
        <f t="shared" si="21"/>
        <v>50.810810810810807</v>
      </c>
      <c r="AQ14" s="173">
        <v>62.67</v>
      </c>
      <c r="AR14" s="202">
        <f t="shared" si="22"/>
        <v>51.910112359550567</v>
      </c>
      <c r="AS14" s="173">
        <f t="shared" si="23"/>
        <v>5.4100000000000037</v>
      </c>
      <c r="AT14" s="202">
        <f t="shared" si="24"/>
        <v>46.15</v>
      </c>
      <c r="AU14" s="202">
        <f t="shared" si="25"/>
        <v>49.466524246271774</v>
      </c>
      <c r="AV14" s="201">
        <f t="shared" si="26"/>
        <v>48.895000000000003</v>
      </c>
      <c r="AW14" s="205">
        <f t="shared" si="27"/>
        <v>49.481308489257344</v>
      </c>
      <c r="AX14" s="205">
        <f t="shared" si="28"/>
        <v>2.7450000000000045</v>
      </c>
      <c r="AY14" s="205">
        <f t="shared" si="29"/>
        <v>1.4784242985570017E-2</v>
      </c>
      <c r="AZ14" s="206">
        <v>4</v>
      </c>
    </row>
    <row r="15" spans="1:52" ht="18.75">
      <c r="A15" s="181">
        <v>1</v>
      </c>
      <c r="B15" s="199">
        <v>65</v>
      </c>
      <c r="C15" s="199">
        <v>9</v>
      </c>
      <c r="D15" s="207" t="s">
        <v>85</v>
      </c>
      <c r="E15" s="172">
        <v>10</v>
      </c>
      <c r="F15" s="173">
        <v>46.1</v>
      </c>
      <c r="G15" s="173">
        <f t="shared" si="0"/>
        <v>48.826493880489565</v>
      </c>
      <c r="H15" s="173">
        <v>45</v>
      </c>
      <c r="I15" s="173">
        <f t="shared" si="1"/>
        <v>47.598967297762478</v>
      </c>
      <c r="J15" s="173">
        <f t="shared" si="2"/>
        <v>-1.1000000000000014</v>
      </c>
      <c r="K15" s="173">
        <v>36.86</v>
      </c>
      <c r="L15" s="202">
        <f t="shared" si="3"/>
        <v>47.526673132880703</v>
      </c>
      <c r="M15" s="173">
        <v>51.4</v>
      </c>
      <c r="N15" s="202">
        <f t="shared" si="4"/>
        <v>47.859892224788297</v>
      </c>
      <c r="O15" s="202">
        <f t="shared" si="5"/>
        <v>14.54</v>
      </c>
      <c r="P15" s="173">
        <v>31.67</v>
      </c>
      <c r="Q15" s="202">
        <f t="shared" si="6"/>
        <v>48.656716417910452</v>
      </c>
      <c r="R15" s="173">
        <v>31.75</v>
      </c>
      <c r="S15" s="202">
        <f t="shared" si="7"/>
        <v>46.206152185644896</v>
      </c>
      <c r="T15" s="202">
        <f t="shared" si="8"/>
        <v>7.9999999999998295E-2</v>
      </c>
      <c r="U15" s="214">
        <v>38.57</v>
      </c>
      <c r="V15" s="202">
        <f t="shared" si="9"/>
        <v>46.045364891518737</v>
      </c>
      <c r="W15" s="173">
        <v>45.5</v>
      </c>
      <c r="X15" s="202">
        <f t="shared" si="10"/>
        <v>50.883280757097793</v>
      </c>
      <c r="Y15" s="202">
        <f t="shared" si="11"/>
        <v>6.93</v>
      </c>
      <c r="Z15" s="173">
        <v>33.549999999999997</v>
      </c>
      <c r="AA15" s="202">
        <f t="shared" si="12"/>
        <v>46.043587594300078</v>
      </c>
      <c r="AB15" s="173">
        <v>43.9</v>
      </c>
      <c r="AC15" s="202">
        <f t="shared" si="13"/>
        <v>48.466120625465372</v>
      </c>
      <c r="AD15" s="202">
        <f t="shared" si="14"/>
        <v>10.350000000000001</v>
      </c>
      <c r="AE15" s="203">
        <v>62.86</v>
      </c>
      <c r="AF15" s="204">
        <f t="shared" si="15"/>
        <v>47.228826151560177</v>
      </c>
      <c r="AG15" s="173">
        <v>51.2</v>
      </c>
      <c r="AH15" s="204">
        <f t="shared" si="16"/>
        <v>46.066504460665051</v>
      </c>
      <c r="AI15" s="202">
        <f t="shared" si="17"/>
        <v>-11.659999999999997</v>
      </c>
      <c r="AJ15" s="173">
        <v>50.71</v>
      </c>
      <c r="AK15" s="202">
        <f t="shared" si="18"/>
        <v>50.889192886456911</v>
      </c>
      <c r="AL15" s="173">
        <v>46</v>
      </c>
      <c r="AM15" s="202">
        <f t="shared" si="19"/>
        <v>47.571839080459768</v>
      </c>
      <c r="AN15" s="202">
        <f t="shared" si="20"/>
        <v>-4.7100000000000009</v>
      </c>
      <c r="AO15" s="173">
        <v>49.9</v>
      </c>
      <c r="AP15" s="202">
        <f t="shared" si="21"/>
        <v>45.710325710325705</v>
      </c>
      <c r="AQ15" s="173">
        <v>54.4</v>
      </c>
      <c r="AR15" s="202">
        <f t="shared" si="22"/>
        <v>45.715355805243448</v>
      </c>
      <c r="AS15" s="202">
        <f t="shared" si="23"/>
        <v>4.5</v>
      </c>
      <c r="AT15" s="202">
        <f t="shared" si="24"/>
        <v>43.777499999999996</v>
      </c>
      <c r="AU15" s="202">
        <f t="shared" si="25"/>
        <v>47.615897583180292</v>
      </c>
      <c r="AV15" s="201">
        <f t="shared" si="26"/>
        <v>46.143749999999997</v>
      </c>
      <c r="AW15" s="205">
        <f t="shared" si="27"/>
        <v>47.546014054640892</v>
      </c>
      <c r="AX15" s="205">
        <f t="shared" si="28"/>
        <v>2.3662500000000009</v>
      </c>
      <c r="AY15" s="205">
        <f t="shared" si="29"/>
        <v>-6.988352853939972E-2</v>
      </c>
      <c r="AZ15" s="206">
        <v>5</v>
      </c>
    </row>
    <row r="16" spans="1:52" ht="18.75">
      <c r="A16" s="181">
        <v>1</v>
      </c>
      <c r="B16" s="207">
        <v>21</v>
      </c>
      <c r="C16" s="199">
        <v>10</v>
      </c>
      <c r="D16" s="207" t="s">
        <v>140</v>
      </c>
      <c r="E16" s="172">
        <v>25</v>
      </c>
      <c r="F16" s="201">
        <v>43.176666666666669</v>
      </c>
      <c r="G16" s="173">
        <f t="shared" si="0"/>
        <v>46.721862251019921</v>
      </c>
      <c r="H16" s="173">
        <v>46.881999999999998</v>
      </c>
      <c r="I16" s="173">
        <f t="shared" si="1"/>
        <v>49.218588640275385</v>
      </c>
      <c r="J16" s="173">
        <f t="shared" si="2"/>
        <v>3.7053333333333285</v>
      </c>
      <c r="K16" s="201">
        <v>38.033333333333331</v>
      </c>
      <c r="L16" s="202">
        <f t="shared" si="3"/>
        <v>48.66472680245716</v>
      </c>
      <c r="M16" s="173">
        <v>49.122000000000007</v>
      </c>
      <c r="N16" s="202">
        <f t="shared" si="4"/>
        <v>46.106235565819865</v>
      </c>
      <c r="O16" s="202">
        <f t="shared" si="5"/>
        <v>11.088666666666676</v>
      </c>
      <c r="P16" s="201">
        <v>30.156666666666666</v>
      </c>
      <c r="Q16" s="202">
        <f t="shared" si="6"/>
        <v>47.527363184079604</v>
      </c>
      <c r="R16" s="173">
        <v>29.701999999999998</v>
      </c>
      <c r="S16" s="202">
        <f t="shared" si="7"/>
        <v>45.100917431192656</v>
      </c>
      <c r="T16" s="202">
        <f t="shared" si="8"/>
        <v>-0.45466666666666811</v>
      </c>
      <c r="U16" s="215">
        <v>48.52</v>
      </c>
      <c r="V16" s="202">
        <f t="shared" si="9"/>
        <v>50.951676528599606</v>
      </c>
      <c r="W16" s="173">
        <v>43.597999999999992</v>
      </c>
      <c r="X16" s="202">
        <f t="shared" si="10"/>
        <v>49.883280757097786</v>
      </c>
      <c r="Y16" s="202">
        <f t="shared" si="11"/>
        <v>-4.9220000000000113</v>
      </c>
      <c r="Z16" s="201">
        <v>31.78</v>
      </c>
      <c r="AA16" s="202">
        <f t="shared" si="12"/>
        <v>44.559932942162611</v>
      </c>
      <c r="AB16" s="173">
        <v>47.02</v>
      </c>
      <c r="AC16" s="202">
        <f t="shared" si="13"/>
        <v>50.789277736411023</v>
      </c>
      <c r="AD16" s="202">
        <f t="shared" si="14"/>
        <v>15.240000000000002</v>
      </c>
      <c r="AE16" s="201">
        <v>63.81</v>
      </c>
      <c r="AF16" s="204">
        <f t="shared" si="15"/>
        <v>47.934621099554235</v>
      </c>
      <c r="AG16" s="173">
        <v>50.88</v>
      </c>
      <c r="AH16" s="204">
        <f t="shared" si="16"/>
        <v>45.806974858069751</v>
      </c>
      <c r="AI16" s="202">
        <f t="shared" si="17"/>
        <v>-12.93</v>
      </c>
      <c r="AJ16" s="201">
        <v>48.386666666666663</v>
      </c>
      <c r="AK16" s="202">
        <f t="shared" si="18"/>
        <v>49.300045599635204</v>
      </c>
      <c r="AL16" s="173">
        <v>42.2</v>
      </c>
      <c r="AM16" s="202">
        <f t="shared" si="19"/>
        <v>44.841954022988503</v>
      </c>
      <c r="AN16" s="202">
        <f t="shared" si="20"/>
        <v>-6.1866666666666603</v>
      </c>
      <c r="AO16" s="201">
        <v>49.013333333333328</v>
      </c>
      <c r="AP16" s="202">
        <f t="shared" si="21"/>
        <v>45.095865095865094</v>
      </c>
      <c r="AQ16" s="173">
        <v>53.758000000000003</v>
      </c>
      <c r="AR16" s="202">
        <f t="shared" si="22"/>
        <v>45.234456928838952</v>
      </c>
      <c r="AS16" s="202">
        <f t="shared" si="23"/>
        <v>4.7446666666666744</v>
      </c>
      <c r="AT16" s="202">
        <f t="shared" si="24"/>
        <v>44.109583333333333</v>
      </c>
      <c r="AU16" s="202">
        <f t="shared" si="25"/>
        <v>47.594511687921681</v>
      </c>
      <c r="AV16" s="201">
        <f t="shared" si="26"/>
        <v>45.395249999999997</v>
      </c>
      <c r="AW16" s="205">
        <f t="shared" si="27"/>
        <v>47.122710742586733</v>
      </c>
      <c r="AX16" s="205">
        <f t="shared" si="28"/>
        <v>1.2856666666666641</v>
      </c>
      <c r="AY16" s="205">
        <f t="shared" si="29"/>
        <v>-0.4718009453349481</v>
      </c>
      <c r="AZ16" s="206">
        <v>4</v>
      </c>
    </row>
    <row r="17" spans="1:52" ht="18.75">
      <c r="A17" s="181">
        <v>1</v>
      </c>
      <c r="B17" s="199">
        <v>7</v>
      </c>
      <c r="C17" s="199">
        <v>11</v>
      </c>
      <c r="D17" s="207" t="s">
        <v>188</v>
      </c>
      <c r="E17" s="172">
        <v>5</v>
      </c>
      <c r="F17" s="173">
        <v>47.8</v>
      </c>
      <c r="G17" s="173">
        <f t="shared" si="0"/>
        <v>50.050395968322533</v>
      </c>
      <c r="H17" s="173">
        <v>40.799999999999997</v>
      </c>
      <c r="I17" s="173">
        <f t="shared" si="1"/>
        <v>43.984509466437174</v>
      </c>
      <c r="J17" s="173">
        <f t="shared" si="2"/>
        <v>-7</v>
      </c>
      <c r="K17" s="173">
        <v>37</v>
      </c>
      <c r="L17" s="202">
        <f t="shared" si="3"/>
        <v>47.662463627546074</v>
      </c>
      <c r="M17" s="173">
        <v>54.4</v>
      </c>
      <c r="N17" s="202">
        <f t="shared" si="4"/>
        <v>50.169361046959196</v>
      </c>
      <c r="O17" s="202">
        <f t="shared" si="5"/>
        <v>17.399999999999999</v>
      </c>
      <c r="P17" s="173">
        <v>33</v>
      </c>
      <c r="Q17" s="202">
        <f t="shared" si="6"/>
        <v>49.649253731343286</v>
      </c>
      <c r="R17" s="173">
        <v>22</v>
      </c>
      <c r="S17" s="202">
        <f t="shared" si="7"/>
        <v>40.944414463032921</v>
      </c>
      <c r="T17" s="202">
        <f t="shared" si="8"/>
        <v>-11</v>
      </c>
      <c r="U17" s="214">
        <v>42.5</v>
      </c>
      <c r="V17" s="202">
        <f t="shared" si="9"/>
        <v>47.983234714003942</v>
      </c>
      <c r="W17" s="173">
        <v>41</v>
      </c>
      <c r="X17" s="202">
        <f t="shared" si="10"/>
        <v>48.517350157728707</v>
      </c>
      <c r="Y17" s="202">
        <f t="shared" si="11"/>
        <v>-1.5</v>
      </c>
      <c r="Z17" s="173">
        <v>39.5</v>
      </c>
      <c r="AA17" s="202">
        <f t="shared" si="12"/>
        <v>51.031014249790445</v>
      </c>
      <c r="AB17" s="173">
        <v>40.6</v>
      </c>
      <c r="AC17" s="202">
        <f t="shared" si="13"/>
        <v>46.008935219657481</v>
      </c>
      <c r="AD17" s="202">
        <f t="shared" si="14"/>
        <v>1.1000000000000014</v>
      </c>
      <c r="AE17" s="203">
        <v>59.6</v>
      </c>
      <c r="AF17" s="204">
        <f t="shared" si="15"/>
        <v>44.806835066864785</v>
      </c>
      <c r="AG17" s="173">
        <v>55.2</v>
      </c>
      <c r="AH17" s="204">
        <f t="shared" si="16"/>
        <v>49.310624493106246</v>
      </c>
      <c r="AI17" s="202">
        <f t="shared" si="17"/>
        <v>-4.3999999999999986</v>
      </c>
      <c r="AJ17" s="173">
        <v>56</v>
      </c>
      <c r="AK17" s="202">
        <f t="shared" si="18"/>
        <v>54.507523939808486</v>
      </c>
      <c r="AL17" s="173">
        <v>50</v>
      </c>
      <c r="AM17" s="202">
        <f t="shared" si="19"/>
        <v>50.445402298850574</v>
      </c>
      <c r="AN17" s="202">
        <f t="shared" si="20"/>
        <v>-6</v>
      </c>
      <c r="AO17" s="173">
        <v>56.8</v>
      </c>
      <c r="AP17" s="202">
        <f t="shared" si="21"/>
        <v>50.492030492030487</v>
      </c>
      <c r="AQ17" s="173">
        <v>61.6</v>
      </c>
      <c r="AR17" s="202">
        <f t="shared" si="22"/>
        <v>51.108614232209739</v>
      </c>
      <c r="AS17" s="202">
        <f t="shared" si="23"/>
        <v>4.8000000000000043</v>
      </c>
      <c r="AT17" s="202">
        <f t="shared" si="24"/>
        <v>46.525000000000006</v>
      </c>
      <c r="AU17" s="202">
        <f t="shared" si="25"/>
        <v>49.522843973713755</v>
      </c>
      <c r="AV17" s="201">
        <f t="shared" si="26"/>
        <v>45.7</v>
      </c>
      <c r="AW17" s="205">
        <f t="shared" si="27"/>
        <v>47.561151422247754</v>
      </c>
      <c r="AX17" s="205">
        <f t="shared" si="28"/>
        <v>-0.82500000000000284</v>
      </c>
      <c r="AY17" s="205">
        <f t="shared" si="29"/>
        <v>-1.9616925514660011</v>
      </c>
      <c r="AZ17" s="206">
        <v>3</v>
      </c>
    </row>
    <row r="18" spans="1:52" ht="18.75">
      <c r="A18" s="181">
        <v>1</v>
      </c>
      <c r="B18" s="199">
        <v>49</v>
      </c>
      <c r="C18" s="199">
        <v>12</v>
      </c>
      <c r="D18" s="207" t="s">
        <v>69</v>
      </c>
      <c r="E18" s="172">
        <v>16</v>
      </c>
      <c r="F18" s="173">
        <v>43.43</v>
      </c>
      <c r="G18" s="173">
        <f t="shared" si="0"/>
        <v>46.904247660187188</v>
      </c>
      <c r="H18" s="173">
        <v>42.13</v>
      </c>
      <c r="I18" s="173">
        <f t="shared" si="1"/>
        <v>45.129087779690195</v>
      </c>
      <c r="J18" s="173">
        <f t="shared" si="2"/>
        <v>-1.2999999999999972</v>
      </c>
      <c r="K18" s="173">
        <v>39.14</v>
      </c>
      <c r="L18" s="202">
        <f t="shared" si="3"/>
        <v>49.738118331716784</v>
      </c>
      <c r="M18" s="173">
        <v>45.25</v>
      </c>
      <c r="N18" s="202">
        <f t="shared" si="4"/>
        <v>43.12548113933795</v>
      </c>
      <c r="O18" s="202">
        <f t="shared" si="5"/>
        <v>6.1099999999999994</v>
      </c>
      <c r="P18" s="173">
        <v>26.79</v>
      </c>
      <c r="Q18" s="202">
        <f t="shared" si="6"/>
        <v>45.014925373134332</v>
      </c>
      <c r="R18" s="173">
        <v>27.81</v>
      </c>
      <c r="S18" s="202">
        <f t="shared" si="7"/>
        <v>44.079870480302212</v>
      </c>
      <c r="T18" s="202">
        <f t="shared" si="8"/>
        <v>1.0199999999999996</v>
      </c>
      <c r="U18" s="214">
        <v>33.57</v>
      </c>
      <c r="V18" s="202">
        <f t="shared" si="9"/>
        <v>43.57988165680473</v>
      </c>
      <c r="W18" s="173">
        <v>32.19</v>
      </c>
      <c r="X18" s="202">
        <f t="shared" si="10"/>
        <v>43.885383806519449</v>
      </c>
      <c r="Y18" s="202">
        <f t="shared" si="11"/>
        <v>-1.3800000000000026</v>
      </c>
      <c r="Z18" s="173">
        <v>30.89</v>
      </c>
      <c r="AA18" s="202">
        <f t="shared" si="12"/>
        <v>43.813914501257329</v>
      </c>
      <c r="AB18" s="173">
        <v>36.409999999999997</v>
      </c>
      <c r="AC18" s="202">
        <f t="shared" si="13"/>
        <v>42.889054355919576</v>
      </c>
      <c r="AD18" s="202">
        <f t="shared" si="14"/>
        <v>5.519999999999996</v>
      </c>
      <c r="AE18" s="203">
        <v>62.29</v>
      </c>
      <c r="AF18" s="204">
        <f t="shared" si="15"/>
        <v>46.805349182763742</v>
      </c>
      <c r="AG18" s="173">
        <v>48</v>
      </c>
      <c r="AH18" s="204">
        <f t="shared" si="16"/>
        <v>43.471208434712089</v>
      </c>
      <c r="AI18" s="202">
        <f t="shared" si="17"/>
        <v>-14.29</v>
      </c>
      <c r="AJ18" s="173">
        <v>42.14</v>
      </c>
      <c r="AK18" s="202">
        <f t="shared" si="18"/>
        <v>45.027359781121753</v>
      </c>
      <c r="AL18" s="173">
        <v>40.31</v>
      </c>
      <c r="AM18" s="202">
        <f t="shared" si="19"/>
        <v>43.484195402298852</v>
      </c>
      <c r="AN18" s="202">
        <f t="shared" si="20"/>
        <v>-1.8299999999999983</v>
      </c>
      <c r="AO18" s="173">
        <v>57.14</v>
      </c>
      <c r="AP18" s="202">
        <f t="shared" si="21"/>
        <v>50.727650727650726</v>
      </c>
      <c r="AQ18" s="173">
        <v>56</v>
      </c>
      <c r="AR18" s="202">
        <f t="shared" si="22"/>
        <v>46.913857677902627</v>
      </c>
      <c r="AS18" s="202">
        <f t="shared" si="23"/>
        <v>-1.1400000000000006</v>
      </c>
      <c r="AT18" s="202">
        <f t="shared" si="24"/>
        <v>41.923749999999998</v>
      </c>
      <c r="AU18" s="202">
        <f t="shared" si="25"/>
        <v>46.451430901829568</v>
      </c>
      <c r="AV18" s="201">
        <f t="shared" si="26"/>
        <v>41.012500000000003</v>
      </c>
      <c r="AW18" s="205">
        <f t="shared" si="27"/>
        <v>44.122267384585371</v>
      </c>
      <c r="AX18" s="205">
        <f t="shared" si="28"/>
        <v>-0.91124999999999545</v>
      </c>
      <c r="AY18" s="205">
        <f t="shared" si="29"/>
        <v>-2.3291635172441971</v>
      </c>
      <c r="AZ18" s="206">
        <v>3</v>
      </c>
    </row>
    <row r="19" spans="1:52" ht="18.75">
      <c r="A19" s="181">
        <v>1</v>
      </c>
      <c r="B19" s="199">
        <v>80</v>
      </c>
      <c r="C19" s="199">
        <v>13</v>
      </c>
      <c r="D19" s="207" t="s">
        <v>101</v>
      </c>
      <c r="E19" s="172">
        <v>15</v>
      </c>
      <c r="F19" s="173">
        <v>61.33</v>
      </c>
      <c r="G19" s="173">
        <f t="shared" si="0"/>
        <v>59.791216702663789</v>
      </c>
      <c r="H19" s="173">
        <v>48</v>
      </c>
      <c r="I19" s="173">
        <f t="shared" si="1"/>
        <v>50.180722891566269</v>
      </c>
      <c r="J19" s="173">
        <f t="shared" si="2"/>
        <v>-13.329999999999998</v>
      </c>
      <c r="K19" s="173">
        <v>43.67</v>
      </c>
      <c r="L19" s="202">
        <f t="shared" si="3"/>
        <v>54.131910766246371</v>
      </c>
      <c r="M19" s="173">
        <v>59.6</v>
      </c>
      <c r="N19" s="202">
        <f t="shared" si="4"/>
        <v>54.172440338722097</v>
      </c>
      <c r="O19" s="202">
        <f t="shared" si="5"/>
        <v>15.93</v>
      </c>
      <c r="P19" s="173">
        <v>62.08</v>
      </c>
      <c r="Q19" s="202">
        <f t="shared" si="6"/>
        <v>71.350746268656721</v>
      </c>
      <c r="R19" s="173">
        <v>51.33</v>
      </c>
      <c r="S19" s="202">
        <f t="shared" si="7"/>
        <v>56.772800863464653</v>
      </c>
      <c r="T19" s="202">
        <f t="shared" si="8"/>
        <v>-10.75</v>
      </c>
      <c r="U19" s="214">
        <v>60</v>
      </c>
      <c r="V19" s="202">
        <f t="shared" si="9"/>
        <v>56.612426035502956</v>
      </c>
      <c r="W19" s="173">
        <v>42.67</v>
      </c>
      <c r="X19" s="202">
        <f t="shared" si="10"/>
        <v>49.395373291272342</v>
      </c>
      <c r="Y19" s="202">
        <f t="shared" si="11"/>
        <v>-17.329999999999998</v>
      </c>
      <c r="Z19" s="173">
        <v>32.92</v>
      </c>
      <c r="AA19" s="202">
        <f t="shared" si="12"/>
        <v>45.515507124895223</v>
      </c>
      <c r="AB19" s="173">
        <v>46.03</v>
      </c>
      <c r="AC19" s="202">
        <f t="shared" si="13"/>
        <v>50.052122114668656</v>
      </c>
      <c r="AD19" s="202">
        <f t="shared" si="14"/>
        <v>13.11</v>
      </c>
      <c r="AE19" s="203">
        <v>66.67</v>
      </c>
      <c r="AF19" s="204">
        <f t="shared" si="15"/>
        <v>50.059435364041605</v>
      </c>
      <c r="AG19" s="173">
        <v>58.13</v>
      </c>
      <c r="AH19" s="204">
        <f t="shared" si="16"/>
        <v>51.686942416869428</v>
      </c>
      <c r="AI19" s="202">
        <f t="shared" si="17"/>
        <v>-8.5399999999999991</v>
      </c>
      <c r="AJ19" s="173">
        <v>51.67</v>
      </c>
      <c r="AK19" s="202">
        <f t="shared" si="18"/>
        <v>51.545827633378934</v>
      </c>
      <c r="AL19" s="173">
        <v>48.67</v>
      </c>
      <c r="AM19" s="202">
        <f t="shared" si="19"/>
        <v>49.489942528735632</v>
      </c>
      <c r="AN19" s="202">
        <f t="shared" si="20"/>
        <v>-3</v>
      </c>
      <c r="AO19" s="173">
        <v>64.67</v>
      </c>
      <c r="AP19" s="202">
        <f t="shared" si="21"/>
        <v>55.945945945945944</v>
      </c>
      <c r="AQ19" s="173">
        <v>64</v>
      </c>
      <c r="AR19" s="202">
        <f t="shared" si="22"/>
        <v>52.906367041198507</v>
      </c>
      <c r="AS19" s="202">
        <f t="shared" si="23"/>
        <v>-0.67000000000000171</v>
      </c>
      <c r="AT19" s="202">
        <f t="shared" si="24"/>
        <v>55.376250000000006</v>
      </c>
      <c r="AU19" s="202">
        <f t="shared" si="25"/>
        <v>55.619126980166442</v>
      </c>
      <c r="AV19" s="201">
        <f t="shared" si="26"/>
        <v>52.303750000000008</v>
      </c>
      <c r="AW19" s="205">
        <f t="shared" si="27"/>
        <v>51.832088935812202</v>
      </c>
      <c r="AX19" s="205">
        <f t="shared" si="28"/>
        <v>-3.072499999999998</v>
      </c>
      <c r="AY19" s="205">
        <f t="shared" si="29"/>
        <v>-3.7870380443542402</v>
      </c>
      <c r="AZ19" s="206">
        <v>2</v>
      </c>
    </row>
    <row r="20" spans="1:52" ht="18.75">
      <c r="A20" s="181">
        <v>1</v>
      </c>
      <c r="B20" s="199">
        <v>47</v>
      </c>
      <c r="C20" s="199">
        <v>14</v>
      </c>
      <c r="D20" s="207" t="s">
        <v>66</v>
      </c>
      <c r="E20" s="172">
        <v>8</v>
      </c>
      <c r="F20" s="173">
        <v>50.5</v>
      </c>
      <c r="G20" s="173">
        <f t="shared" si="0"/>
        <v>51.994240460763145</v>
      </c>
      <c r="H20" s="173">
        <v>44</v>
      </c>
      <c r="I20" s="173">
        <f t="shared" si="1"/>
        <v>46.738382099827881</v>
      </c>
      <c r="J20" s="173">
        <f t="shared" si="2"/>
        <v>-6.5</v>
      </c>
      <c r="K20" s="173">
        <v>44.5</v>
      </c>
      <c r="L20" s="202">
        <f t="shared" si="3"/>
        <v>54.936954413191081</v>
      </c>
      <c r="M20" s="173">
        <v>53.5</v>
      </c>
      <c r="N20" s="202">
        <f t="shared" si="4"/>
        <v>49.476520400307926</v>
      </c>
      <c r="O20" s="202">
        <f t="shared" si="5"/>
        <v>9</v>
      </c>
      <c r="P20" s="173">
        <v>42.5</v>
      </c>
      <c r="Q20" s="202">
        <f t="shared" si="6"/>
        <v>56.738805970149258</v>
      </c>
      <c r="R20" s="173">
        <v>50</v>
      </c>
      <c r="S20" s="202">
        <f t="shared" si="7"/>
        <v>56.055045871559635</v>
      </c>
      <c r="T20" s="202">
        <f t="shared" si="8"/>
        <v>7.5</v>
      </c>
      <c r="U20" s="214">
        <v>67.5</v>
      </c>
      <c r="V20" s="202">
        <f t="shared" si="9"/>
        <v>60.310650887573964</v>
      </c>
      <c r="W20" s="173">
        <v>46.88</v>
      </c>
      <c r="X20" s="202">
        <f t="shared" si="10"/>
        <v>51.608832807570977</v>
      </c>
      <c r="Y20" s="202">
        <f t="shared" si="11"/>
        <v>-20.619999999999997</v>
      </c>
      <c r="Z20" s="173">
        <v>43.5</v>
      </c>
      <c r="AA20" s="202">
        <f t="shared" si="12"/>
        <v>54.383906119027657</v>
      </c>
      <c r="AB20" s="173">
        <v>50.38</v>
      </c>
      <c r="AC20" s="202">
        <f t="shared" si="13"/>
        <v>53.291139240506332</v>
      </c>
      <c r="AD20" s="202">
        <f t="shared" si="14"/>
        <v>6.8800000000000026</v>
      </c>
      <c r="AE20" s="203">
        <v>71</v>
      </c>
      <c r="AF20" s="204">
        <f t="shared" si="15"/>
        <v>53.276374442793461</v>
      </c>
      <c r="AG20" s="173">
        <v>52.5</v>
      </c>
      <c r="AH20" s="204">
        <f t="shared" si="16"/>
        <v>47.120843471208438</v>
      </c>
      <c r="AI20" s="202">
        <f t="shared" si="17"/>
        <v>-18.5</v>
      </c>
      <c r="AJ20" s="173">
        <v>53.75</v>
      </c>
      <c r="AK20" s="202">
        <f t="shared" si="18"/>
        <v>52.968536251709992</v>
      </c>
      <c r="AL20" s="173">
        <v>46.88</v>
      </c>
      <c r="AM20" s="202">
        <f t="shared" si="19"/>
        <v>48.204022988505749</v>
      </c>
      <c r="AN20" s="202">
        <f t="shared" si="20"/>
        <v>-6.8699999999999974</v>
      </c>
      <c r="AO20" s="173">
        <v>61</v>
      </c>
      <c r="AP20" s="202">
        <f t="shared" si="21"/>
        <v>53.402633402633398</v>
      </c>
      <c r="AQ20" s="173">
        <v>64</v>
      </c>
      <c r="AR20" s="202">
        <f t="shared" si="22"/>
        <v>52.906367041198507</v>
      </c>
      <c r="AS20" s="202">
        <f t="shared" si="23"/>
        <v>3</v>
      </c>
      <c r="AT20" s="202">
        <f t="shared" si="24"/>
        <v>54.28125</v>
      </c>
      <c r="AU20" s="202">
        <f t="shared" si="25"/>
        <v>54.751512743480241</v>
      </c>
      <c r="AV20" s="201">
        <f t="shared" si="26"/>
        <v>51.017499999999998</v>
      </c>
      <c r="AW20" s="205">
        <f t="shared" si="27"/>
        <v>50.675144240085679</v>
      </c>
      <c r="AX20" s="205">
        <f t="shared" si="28"/>
        <v>-3.2637500000000017</v>
      </c>
      <c r="AY20" s="205">
        <f t="shared" si="29"/>
        <v>-4.076368503394562</v>
      </c>
      <c r="AZ20" s="206">
        <v>4</v>
      </c>
    </row>
    <row r="21" spans="1:52" ht="18.75">
      <c r="A21" s="181">
        <v>1</v>
      </c>
      <c r="B21" s="199">
        <v>24</v>
      </c>
      <c r="C21" s="199">
        <v>15</v>
      </c>
      <c r="D21" s="207" t="s">
        <v>38</v>
      </c>
      <c r="E21" s="172">
        <v>25</v>
      </c>
      <c r="F21" s="173">
        <v>50.56</v>
      </c>
      <c r="G21" s="173">
        <f t="shared" si="0"/>
        <v>52.0374370050396</v>
      </c>
      <c r="H21" s="173">
        <v>45.76</v>
      </c>
      <c r="I21" s="173">
        <f t="shared" si="1"/>
        <v>48.253012048192772</v>
      </c>
      <c r="J21" s="173">
        <f t="shared" si="2"/>
        <v>-4.8000000000000043</v>
      </c>
      <c r="K21" s="173">
        <v>38.78</v>
      </c>
      <c r="L21" s="202">
        <f t="shared" si="3"/>
        <v>49.388942774005827</v>
      </c>
      <c r="M21" s="173">
        <v>49.6</v>
      </c>
      <c r="N21" s="202">
        <f t="shared" si="4"/>
        <v>46.474210931485757</v>
      </c>
      <c r="O21" s="202">
        <f t="shared" si="5"/>
        <v>10.82</v>
      </c>
      <c r="P21" s="173">
        <v>34.44</v>
      </c>
      <c r="Q21" s="202">
        <f t="shared" si="6"/>
        <v>50.723880597014926</v>
      </c>
      <c r="R21" s="173">
        <v>31.5</v>
      </c>
      <c r="S21" s="202">
        <f t="shared" si="7"/>
        <v>46.071235833783057</v>
      </c>
      <c r="T21" s="202">
        <f t="shared" si="8"/>
        <v>-2.9399999999999977</v>
      </c>
      <c r="U21" s="214">
        <v>59.72</v>
      </c>
      <c r="V21" s="202">
        <f t="shared" si="9"/>
        <v>56.474358974358971</v>
      </c>
      <c r="W21" s="173">
        <v>44.6</v>
      </c>
      <c r="X21" s="202">
        <f t="shared" si="10"/>
        <v>50.410094637223978</v>
      </c>
      <c r="Y21" s="202">
        <f t="shared" si="11"/>
        <v>-15.119999999999997</v>
      </c>
      <c r="Z21" s="173">
        <v>36.75</v>
      </c>
      <c r="AA21" s="202">
        <f t="shared" si="12"/>
        <v>48.725901089689856</v>
      </c>
      <c r="AB21" s="173">
        <v>38.659999999999997</v>
      </c>
      <c r="AC21" s="202">
        <f t="shared" si="13"/>
        <v>44.564408041697689</v>
      </c>
      <c r="AD21" s="202">
        <f t="shared" si="14"/>
        <v>1.9099999999999966</v>
      </c>
      <c r="AE21" s="203">
        <v>76.67</v>
      </c>
      <c r="AF21" s="204">
        <f t="shared" si="15"/>
        <v>57.488855869242201</v>
      </c>
      <c r="AG21" s="173">
        <v>54.56</v>
      </c>
      <c r="AH21" s="204">
        <f t="shared" si="16"/>
        <v>48.79156528791566</v>
      </c>
      <c r="AI21" s="202">
        <f t="shared" si="17"/>
        <v>-22.11</v>
      </c>
      <c r="AJ21" s="173">
        <v>52.78</v>
      </c>
      <c r="AK21" s="202">
        <f t="shared" si="18"/>
        <v>52.305061559507529</v>
      </c>
      <c r="AL21" s="173">
        <v>47.8</v>
      </c>
      <c r="AM21" s="202">
        <f t="shared" si="19"/>
        <v>48.864942528735625</v>
      </c>
      <c r="AN21" s="202">
        <f t="shared" si="20"/>
        <v>-4.980000000000004</v>
      </c>
      <c r="AO21" s="173">
        <v>53.56</v>
      </c>
      <c r="AP21" s="202">
        <f t="shared" si="21"/>
        <v>48.246708246708245</v>
      </c>
      <c r="AQ21" s="173">
        <v>57.44</v>
      </c>
      <c r="AR21" s="202">
        <f t="shared" si="22"/>
        <v>47.992509363295881</v>
      </c>
      <c r="AS21" s="202">
        <f t="shared" si="23"/>
        <v>3.8799999999999955</v>
      </c>
      <c r="AT21" s="202">
        <f t="shared" si="24"/>
        <v>50.407500000000006</v>
      </c>
      <c r="AU21" s="202">
        <f t="shared" si="25"/>
        <v>51.923893264445887</v>
      </c>
      <c r="AV21" s="201">
        <f t="shared" si="26"/>
        <v>46.24</v>
      </c>
      <c r="AW21" s="205">
        <f t="shared" si="27"/>
        <v>47.677747334041307</v>
      </c>
      <c r="AX21" s="205">
        <f t="shared" si="28"/>
        <v>-4.167500000000004</v>
      </c>
      <c r="AY21" s="205">
        <f t="shared" si="29"/>
        <v>-4.2461459304045803</v>
      </c>
      <c r="AZ21" s="206">
        <v>3</v>
      </c>
    </row>
    <row r="22" spans="1:52" ht="18.75">
      <c r="A22" s="181"/>
      <c r="B22" s="199"/>
      <c r="C22" s="199"/>
      <c r="D22" s="193" t="s">
        <v>185</v>
      </c>
      <c r="E22" s="172"/>
      <c r="F22" s="173"/>
      <c r="G22" s="173"/>
      <c r="H22" s="173"/>
      <c r="I22" s="173"/>
      <c r="J22" s="173"/>
      <c r="K22" s="173"/>
      <c r="L22" s="202"/>
      <c r="M22" s="173"/>
      <c r="N22" s="202"/>
      <c r="O22" s="202"/>
      <c r="P22" s="173"/>
      <c r="Q22" s="202"/>
      <c r="R22" s="173"/>
      <c r="S22" s="202"/>
      <c r="T22" s="202"/>
      <c r="U22" s="214"/>
      <c r="V22" s="202"/>
      <c r="W22" s="173"/>
      <c r="X22" s="202"/>
      <c r="Y22" s="202"/>
      <c r="Z22" s="173"/>
      <c r="AA22" s="202"/>
      <c r="AB22" s="173"/>
      <c r="AC22" s="202"/>
      <c r="AD22" s="202"/>
      <c r="AE22" s="203"/>
      <c r="AF22" s="204"/>
      <c r="AG22" s="173"/>
      <c r="AH22" s="204"/>
      <c r="AI22" s="202"/>
      <c r="AJ22" s="173"/>
      <c r="AK22" s="202"/>
      <c r="AL22" s="173"/>
      <c r="AM22" s="202"/>
      <c r="AN22" s="202"/>
      <c r="AO22" s="173"/>
      <c r="AP22" s="202"/>
      <c r="AQ22" s="173"/>
      <c r="AR22" s="202"/>
      <c r="AS22" s="202"/>
      <c r="AT22" s="202"/>
      <c r="AU22" s="202"/>
      <c r="AV22" s="201"/>
      <c r="AW22" s="205"/>
      <c r="AX22" s="205"/>
      <c r="AY22" s="205"/>
      <c r="AZ22" s="206"/>
    </row>
    <row r="23" spans="1:52" ht="18.75">
      <c r="A23" s="181">
        <v>2</v>
      </c>
      <c r="B23" s="199">
        <v>62</v>
      </c>
      <c r="C23" s="199">
        <v>1</v>
      </c>
      <c r="D23" s="207" t="s">
        <v>82</v>
      </c>
      <c r="E23" s="172">
        <v>14</v>
      </c>
      <c r="F23" s="173">
        <v>42.57</v>
      </c>
      <c r="G23" s="173">
        <f t="shared" ref="G23:G36" si="30">10*((F23-47.73)/13.89)+50</f>
        <v>46.285097192224626</v>
      </c>
      <c r="H23" s="173">
        <v>53.29</v>
      </c>
      <c r="I23" s="173">
        <f t="shared" ref="I23:I36" si="31">10*((H23-47.79)/11.62)+50</f>
        <v>54.733218588640277</v>
      </c>
      <c r="J23" s="173">
        <f t="shared" ref="J23:J36" si="32">H23-F23</f>
        <v>10.719999999999999</v>
      </c>
      <c r="K23" s="173">
        <v>35.43</v>
      </c>
      <c r="L23" s="202">
        <f t="shared" ref="L23:L36" si="33">10*((K23-39.41)/10.31)+50</f>
        <v>46.139670223084387</v>
      </c>
      <c r="M23" s="173">
        <v>55.71</v>
      </c>
      <c r="N23" s="202">
        <f t="shared" ref="N23:N36" si="34">10*((M23-54.18)/12.99)+50</f>
        <v>51.177829099307161</v>
      </c>
      <c r="O23" s="202">
        <f t="shared" ref="O23:O36" si="35">M23-K23</f>
        <v>20.28</v>
      </c>
      <c r="P23" s="173">
        <v>26.79</v>
      </c>
      <c r="Q23" s="202">
        <f t="shared" ref="Q23:Q36" si="36">10*((P23-33.47)/13.4)+50</f>
        <v>45.014925373134332</v>
      </c>
      <c r="R23" s="173">
        <v>38.75</v>
      </c>
      <c r="S23" s="202">
        <f t="shared" ref="S23:S36" si="37">10*((R23-38.78)/18.53)+50</f>
        <v>49.983810037776578</v>
      </c>
      <c r="T23" s="202">
        <f t="shared" ref="T23:T36" si="38">R23-P23</f>
        <v>11.96</v>
      </c>
      <c r="U23" s="214">
        <v>31.07</v>
      </c>
      <c r="V23" s="202">
        <f t="shared" ref="V23:V36" si="39">10*((U23-46.59)/20.28)+50</f>
        <v>42.34714003944773</v>
      </c>
      <c r="W23" s="173">
        <v>31.43</v>
      </c>
      <c r="X23" s="202">
        <f t="shared" ref="X23:X36" si="40">10*((W23-43.82)/19.02)+50</f>
        <v>43.485804416403788</v>
      </c>
      <c r="Y23" s="202">
        <f t="shared" ref="Y23:Y36" si="41">W23-U23</f>
        <v>0.35999999999999943</v>
      </c>
      <c r="Z23" s="173">
        <v>32.29</v>
      </c>
      <c r="AA23" s="202">
        <f t="shared" ref="AA23:AA36" si="42">10*((Z23-38.27)/11.93)+50</f>
        <v>44.987426655490353</v>
      </c>
      <c r="AB23" s="173">
        <v>44.71</v>
      </c>
      <c r="AC23" s="202">
        <f t="shared" ref="AC23:AC36" si="43">10*((AB23-45.96)/13.43)+50</f>
        <v>49.069247952345492</v>
      </c>
      <c r="AD23" s="202">
        <f t="shared" ref="AD23:AD36" si="44">AB23-Z23</f>
        <v>12.420000000000002</v>
      </c>
      <c r="AE23" s="203">
        <v>66.86</v>
      </c>
      <c r="AF23" s="204">
        <f t="shared" ref="AF23:AF36" si="45">10*((AE23-66.59)/13.46)+50</f>
        <v>50.200594353640412</v>
      </c>
      <c r="AG23" s="173">
        <v>57.71</v>
      </c>
      <c r="AH23" s="204">
        <f t="shared" ref="AH23:AH36" si="46">10*((AG23-56.05)/12.33)+50</f>
        <v>51.346309813463101</v>
      </c>
      <c r="AI23" s="202">
        <f t="shared" ref="AI23:AI36" si="47">AG23-AE23</f>
        <v>-9.1499999999999986</v>
      </c>
      <c r="AJ23" s="173">
        <v>46.07</v>
      </c>
      <c r="AK23" s="202">
        <f t="shared" ref="AK23:AK36" si="48">10*((AJ23-49.41)/14.62)+50</f>
        <v>47.715458276333791</v>
      </c>
      <c r="AL23" s="173">
        <v>51.07</v>
      </c>
      <c r="AM23" s="202">
        <f t="shared" ref="AM23:AM36" si="49">10*((AL23-49.38)/13.92)+50</f>
        <v>51.214080459770116</v>
      </c>
      <c r="AN23" s="202">
        <f t="shared" ref="AN23:AN36" si="50">AL23-AJ23</f>
        <v>5</v>
      </c>
      <c r="AO23" s="173">
        <v>51.43</v>
      </c>
      <c r="AP23" s="202">
        <f t="shared" ref="AP23:AP36" si="51">10*((AO23-56.09)/14.43)+50</f>
        <v>46.770616770616769</v>
      </c>
      <c r="AQ23" s="173">
        <v>61.71</v>
      </c>
      <c r="AR23" s="202">
        <f t="shared" ref="AR23:AR36" si="52">10*((AQ23-60.12)/13.35)+50</f>
        <v>51.19101123595506</v>
      </c>
      <c r="AS23" s="202">
        <f t="shared" ref="AS23:AS36" si="53">AQ23-AO23</f>
        <v>10.280000000000001</v>
      </c>
      <c r="AT23" s="202">
        <f t="shared" ref="AT23:AT36" si="54">(F23+K23+P23+U23+Z23+AE23+AJ23+AO23)/8</f>
        <v>41.563749999999999</v>
      </c>
      <c r="AU23" s="202">
        <f t="shared" ref="AU23:AU36" si="55">(G23+L23+Q23+V23+AA23+AF23+AK23+AP23)/8</f>
        <v>46.182616110496554</v>
      </c>
      <c r="AV23" s="201">
        <f t="shared" ref="AV23:AV36" si="56">(H23+M23+R23+W23+AB23+AG23+AL23+AQ23)/8</f>
        <v>49.297499999999999</v>
      </c>
      <c r="AW23" s="205">
        <f t="shared" ref="AW23:AW36" si="57">(I23+N23+S23+X23+AC23+AH23+AM23+AR23)/8</f>
        <v>50.275163950457696</v>
      </c>
      <c r="AX23" s="205">
        <f t="shared" ref="AX23:AX36" si="58">AV23-AT23</f>
        <v>7.7337500000000006</v>
      </c>
      <c r="AY23" s="205">
        <f t="shared" ref="AY23:AY36" si="59">AW23-AU23</f>
        <v>4.0925478399611421</v>
      </c>
      <c r="AZ23" s="206">
        <v>7</v>
      </c>
    </row>
    <row r="24" spans="1:52" ht="18.75">
      <c r="A24" s="181">
        <v>2</v>
      </c>
      <c r="B24" s="207">
        <v>51</v>
      </c>
      <c r="C24" s="207">
        <v>2</v>
      </c>
      <c r="D24" s="207" t="s">
        <v>71</v>
      </c>
      <c r="E24" s="172">
        <v>11</v>
      </c>
      <c r="F24" s="173">
        <v>38.555</v>
      </c>
      <c r="G24" s="173">
        <f t="shared" si="30"/>
        <v>43.394528437724986</v>
      </c>
      <c r="H24" s="173">
        <v>48.542727272727276</v>
      </c>
      <c r="I24" s="173">
        <f t="shared" si="31"/>
        <v>50.647785948990773</v>
      </c>
      <c r="J24" s="173">
        <f t="shared" si="32"/>
        <v>9.9877272727272768</v>
      </c>
      <c r="K24" s="173">
        <v>37.15392857142858</v>
      </c>
      <c r="L24" s="202">
        <f t="shared" si="33"/>
        <v>47.811763890813367</v>
      </c>
      <c r="M24" s="173">
        <v>54.366363636363637</v>
      </c>
      <c r="N24" s="202">
        <f t="shared" si="34"/>
        <v>50.143467002589404</v>
      </c>
      <c r="O24" s="202">
        <f t="shared" si="35"/>
        <v>17.212435064935057</v>
      </c>
      <c r="P24" s="173">
        <v>28.04</v>
      </c>
      <c r="Q24" s="202">
        <f t="shared" si="36"/>
        <v>45.947761194029852</v>
      </c>
      <c r="R24" s="173">
        <v>27.5</v>
      </c>
      <c r="S24" s="202">
        <f t="shared" si="37"/>
        <v>43.912574203993522</v>
      </c>
      <c r="T24" s="202">
        <f t="shared" si="38"/>
        <v>-0.53999999999999915</v>
      </c>
      <c r="U24" s="214">
        <v>30.689999999999998</v>
      </c>
      <c r="V24" s="202">
        <f t="shared" si="39"/>
        <v>42.159763313609467</v>
      </c>
      <c r="W24" s="173">
        <v>30.452727272727273</v>
      </c>
      <c r="X24" s="202">
        <f t="shared" si="40"/>
        <v>42.971991205429688</v>
      </c>
      <c r="Y24" s="202">
        <f t="shared" si="41"/>
        <v>-0.23727272727272464</v>
      </c>
      <c r="Z24" s="173">
        <v>34.519999999999996</v>
      </c>
      <c r="AA24" s="202">
        <f t="shared" si="42"/>
        <v>46.856663872590104</v>
      </c>
      <c r="AB24" s="173">
        <v>46.55</v>
      </c>
      <c r="AC24" s="202">
        <f t="shared" si="43"/>
        <v>50.439314966492923</v>
      </c>
      <c r="AD24" s="202">
        <f t="shared" si="44"/>
        <v>12.030000000000001</v>
      </c>
      <c r="AE24" s="203">
        <v>57.57</v>
      </c>
      <c r="AF24" s="204">
        <f t="shared" si="45"/>
        <v>43.298662704309059</v>
      </c>
      <c r="AG24" s="173">
        <v>50.906363636363636</v>
      </c>
      <c r="AH24" s="204">
        <f t="shared" si="46"/>
        <v>45.828356558283566</v>
      </c>
      <c r="AI24" s="202">
        <f t="shared" si="47"/>
        <v>-6.663636363636364</v>
      </c>
      <c r="AJ24" s="173">
        <v>41.075000000000003</v>
      </c>
      <c r="AK24" s="202">
        <f t="shared" si="48"/>
        <v>44.298905608755135</v>
      </c>
      <c r="AL24" s="173">
        <v>46.81727272727273</v>
      </c>
      <c r="AM24" s="202">
        <f t="shared" si="49"/>
        <v>48.158960292580986</v>
      </c>
      <c r="AN24" s="202">
        <f t="shared" si="50"/>
        <v>5.7422727272727272</v>
      </c>
      <c r="AO24" s="173">
        <v>46.555</v>
      </c>
      <c r="AP24" s="202">
        <f t="shared" si="51"/>
        <v>43.39223839223839</v>
      </c>
      <c r="AQ24" s="173">
        <v>60.360909090909097</v>
      </c>
      <c r="AR24" s="202">
        <f t="shared" si="52"/>
        <v>50.180456247871987</v>
      </c>
      <c r="AS24" s="202">
        <f t="shared" si="53"/>
        <v>13.805909090909097</v>
      </c>
      <c r="AT24" s="202">
        <f t="shared" si="54"/>
        <v>39.269866071428567</v>
      </c>
      <c r="AU24" s="202">
        <f t="shared" si="55"/>
        <v>44.645035926758794</v>
      </c>
      <c r="AV24" s="201">
        <f t="shared" si="56"/>
        <v>45.687045454545462</v>
      </c>
      <c r="AW24" s="205">
        <f t="shared" si="57"/>
        <v>47.785363303279105</v>
      </c>
      <c r="AX24" s="205">
        <f t="shared" si="58"/>
        <v>6.4171793831168955</v>
      </c>
      <c r="AY24" s="205">
        <f t="shared" si="59"/>
        <v>3.140327376520311</v>
      </c>
      <c r="AZ24" s="206">
        <v>5</v>
      </c>
    </row>
    <row r="25" spans="1:52" ht="18.75">
      <c r="A25" s="181">
        <v>2</v>
      </c>
      <c r="B25" s="199">
        <v>69</v>
      </c>
      <c r="C25" s="199">
        <v>3</v>
      </c>
      <c r="D25" s="207" t="s">
        <v>89</v>
      </c>
      <c r="E25" s="172">
        <v>11</v>
      </c>
      <c r="F25" s="201">
        <v>42.57</v>
      </c>
      <c r="G25" s="173">
        <f t="shared" si="30"/>
        <v>46.285097192224626</v>
      </c>
      <c r="H25" s="173">
        <v>40</v>
      </c>
      <c r="I25" s="173">
        <f t="shared" si="31"/>
        <v>43.296041308089499</v>
      </c>
      <c r="J25" s="173">
        <f t="shared" si="32"/>
        <v>-2.5700000000000003</v>
      </c>
      <c r="K25" s="201">
        <v>31</v>
      </c>
      <c r="L25" s="202">
        <f t="shared" si="33"/>
        <v>41.842870999030069</v>
      </c>
      <c r="M25" s="173">
        <v>48.91</v>
      </c>
      <c r="N25" s="202">
        <f t="shared" si="34"/>
        <v>45.943033102386451</v>
      </c>
      <c r="O25" s="202">
        <f t="shared" si="35"/>
        <v>17.909999999999997</v>
      </c>
      <c r="P25" s="201">
        <v>34.644999999999996</v>
      </c>
      <c r="Q25" s="202">
        <f t="shared" si="36"/>
        <v>50.876865671641788</v>
      </c>
      <c r="R25" s="173">
        <v>29.32</v>
      </c>
      <c r="S25" s="202">
        <f t="shared" si="37"/>
        <v>44.894765245547759</v>
      </c>
      <c r="T25" s="202">
        <f t="shared" si="38"/>
        <v>-5.3249999999999957</v>
      </c>
      <c r="U25" s="215">
        <v>26.785</v>
      </c>
      <c r="V25" s="202">
        <f t="shared" si="39"/>
        <v>40.234220907297832</v>
      </c>
      <c r="W25" s="173">
        <v>35.909999999999997</v>
      </c>
      <c r="X25" s="202">
        <f t="shared" si="40"/>
        <v>45.841219768664558</v>
      </c>
      <c r="Y25" s="202">
        <f t="shared" si="41"/>
        <v>9.1249999999999964</v>
      </c>
      <c r="Z25" s="201">
        <v>31.785</v>
      </c>
      <c r="AA25" s="202">
        <f t="shared" si="42"/>
        <v>44.564124056999162</v>
      </c>
      <c r="AB25" s="173">
        <v>37.5</v>
      </c>
      <c r="AC25" s="202">
        <f t="shared" si="43"/>
        <v>43.700670141474312</v>
      </c>
      <c r="AD25" s="202">
        <f t="shared" si="44"/>
        <v>5.7149999999999999</v>
      </c>
      <c r="AE25" s="201">
        <v>51.715000000000003</v>
      </c>
      <c r="AF25" s="204">
        <f t="shared" si="45"/>
        <v>38.948736998514121</v>
      </c>
      <c r="AG25" s="173">
        <v>51.64</v>
      </c>
      <c r="AH25" s="204">
        <f t="shared" si="46"/>
        <v>46.423357664233578</v>
      </c>
      <c r="AI25" s="202">
        <f t="shared" si="47"/>
        <v>-7.5000000000002842E-2</v>
      </c>
      <c r="AJ25" s="201">
        <v>30.355</v>
      </c>
      <c r="AK25" s="202">
        <f t="shared" si="48"/>
        <v>36.966484268125853</v>
      </c>
      <c r="AL25" s="173">
        <v>40.909999999999997</v>
      </c>
      <c r="AM25" s="202">
        <f t="shared" si="49"/>
        <v>43.915229885057471</v>
      </c>
      <c r="AN25" s="202">
        <f t="shared" si="50"/>
        <v>10.554999999999996</v>
      </c>
      <c r="AO25" s="201">
        <v>45.715000000000003</v>
      </c>
      <c r="AP25" s="202">
        <f t="shared" si="51"/>
        <v>42.810117810117809</v>
      </c>
      <c r="AQ25" s="173">
        <v>58.55</v>
      </c>
      <c r="AR25" s="202">
        <f t="shared" si="52"/>
        <v>48.823970037453186</v>
      </c>
      <c r="AS25" s="202">
        <f t="shared" si="53"/>
        <v>12.834999999999994</v>
      </c>
      <c r="AT25" s="202">
        <f t="shared" si="54"/>
        <v>36.821249999999999</v>
      </c>
      <c r="AU25" s="202">
        <f t="shared" si="55"/>
        <v>42.816064737993905</v>
      </c>
      <c r="AV25" s="201">
        <f t="shared" si="56"/>
        <v>42.842499999999994</v>
      </c>
      <c r="AW25" s="205">
        <f t="shared" si="57"/>
        <v>45.354785894113355</v>
      </c>
      <c r="AX25" s="205">
        <f t="shared" si="58"/>
        <v>6.0212499999999949</v>
      </c>
      <c r="AY25" s="205">
        <f t="shared" si="59"/>
        <v>2.5387211561194505</v>
      </c>
      <c r="AZ25" s="206">
        <v>5</v>
      </c>
    </row>
    <row r="26" spans="1:52" ht="18.75">
      <c r="A26" s="181">
        <v>2</v>
      </c>
      <c r="B26" s="199">
        <v>56</v>
      </c>
      <c r="C26" s="207">
        <v>4</v>
      </c>
      <c r="D26" s="207" t="s">
        <v>75</v>
      </c>
      <c r="E26" s="172">
        <v>3</v>
      </c>
      <c r="F26" s="173">
        <v>44.25</v>
      </c>
      <c r="G26" s="173">
        <f t="shared" si="30"/>
        <v>47.494600431965445</v>
      </c>
      <c r="H26" s="173">
        <v>45.33</v>
      </c>
      <c r="I26" s="173">
        <f t="shared" si="31"/>
        <v>47.882960413080895</v>
      </c>
      <c r="J26" s="173">
        <f t="shared" si="32"/>
        <v>1.0799999999999983</v>
      </c>
      <c r="K26" s="173">
        <v>35.75</v>
      </c>
      <c r="L26" s="202">
        <f t="shared" si="33"/>
        <v>46.450048496605241</v>
      </c>
      <c r="M26" s="173">
        <v>52.67</v>
      </c>
      <c r="N26" s="202">
        <f t="shared" si="34"/>
        <v>48.837567359507318</v>
      </c>
      <c r="O26" s="202">
        <f t="shared" si="35"/>
        <v>16.920000000000002</v>
      </c>
      <c r="P26" s="173">
        <v>35.94</v>
      </c>
      <c r="Q26" s="202">
        <f t="shared" si="36"/>
        <v>51.843283582089555</v>
      </c>
      <c r="R26" s="173">
        <v>44.17</v>
      </c>
      <c r="S26" s="202">
        <f t="shared" si="37"/>
        <v>52.908796546141389</v>
      </c>
      <c r="T26" s="202">
        <f t="shared" si="38"/>
        <v>8.230000000000004</v>
      </c>
      <c r="U26" s="214">
        <v>29.38</v>
      </c>
      <c r="V26" s="202">
        <f t="shared" si="39"/>
        <v>41.513806706114394</v>
      </c>
      <c r="W26" s="173">
        <v>26.67</v>
      </c>
      <c r="X26" s="202">
        <f t="shared" si="40"/>
        <v>40.983175604626709</v>
      </c>
      <c r="Y26" s="202">
        <f t="shared" si="41"/>
        <v>-2.7099999999999973</v>
      </c>
      <c r="Z26" s="173">
        <v>29.31</v>
      </c>
      <c r="AA26" s="202">
        <f t="shared" si="42"/>
        <v>42.489522212908632</v>
      </c>
      <c r="AB26" s="173">
        <v>44.17</v>
      </c>
      <c r="AC26" s="202">
        <f t="shared" si="43"/>
        <v>48.66716306775875</v>
      </c>
      <c r="AD26" s="202">
        <f t="shared" si="44"/>
        <v>14.860000000000003</v>
      </c>
      <c r="AE26" s="203">
        <v>64</v>
      </c>
      <c r="AF26" s="204">
        <f t="shared" si="45"/>
        <v>48.075780089153042</v>
      </c>
      <c r="AG26" s="173">
        <v>53.33</v>
      </c>
      <c r="AH26" s="204">
        <f t="shared" si="46"/>
        <v>47.793998377939985</v>
      </c>
      <c r="AI26" s="202">
        <f t="shared" si="47"/>
        <v>-10.670000000000002</v>
      </c>
      <c r="AJ26" s="173">
        <v>43.75</v>
      </c>
      <c r="AK26" s="202">
        <f t="shared" si="48"/>
        <v>46.128590971272232</v>
      </c>
      <c r="AL26" s="173">
        <v>56.67</v>
      </c>
      <c r="AM26" s="202">
        <f t="shared" si="49"/>
        <v>55.237068965517238</v>
      </c>
      <c r="AN26" s="202">
        <f t="shared" si="50"/>
        <v>12.920000000000002</v>
      </c>
      <c r="AO26" s="173">
        <v>50</v>
      </c>
      <c r="AP26" s="202">
        <f t="shared" si="51"/>
        <v>45.779625779625775</v>
      </c>
      <c r="AQ26" s="173">
        <v>56</v>
      </c>
      <c r="AR26" s="202">
        <f t="shared" si="52"/>
        <v>46.913857677902627</v>
      </c>
      <c r="AS26" s="202">
        <f t="shared" si="53"/>
        <v>6</v>
      </c>
      <c r="AT26" s="202">
        <f t="shared" si="54"/>
        <v>41.547499999999999</v>
      </c>
      <c r="AU26" s="202">
        <f t="shared" si="55"/>
        <v>46.221907283716789</v>
      </c>
      <c r="AV26" s="201">
        <f t="shared" si="56"/>
        <v>47.376250000000006</v>
      </c>
      <c r="AW26" s="205">
        <f t="shared" si="57"/>
        <v>48.653073501559369</v>
      </c>
      <c r="AX26" s="205">
        <f t="shared" si="58"/>
        <v>5.8287500000000065</v>
      </c>
      <c r="AY26" s="205">
        <f t="shared" si="59"/>
        <v>2.4311662178425806</v>
      </c>
      <c r="AZ26" s="206">
        <v>6</v>
      </c>
    </row>
    <row r="27" spans="1:52" ht="18.75">
      <c r="A27" s="181">
        <v>2</v>
      </c>
      <c r="B27" s="199">
        <v>14</v>
      </c>
      <c r="C27" s="199">
        <v>5</v>
      </c>
      <c r="D27" s="207" t="s">
        <v>27</v>
      </c>
      <c r="E27" s="172">
        <v>31</v>
      </c>
      <c r="F27" s="173">
        <v>37.18</v>
      </c>
      <c r="G27" s="173">
        <f t="shared" si="30"/>
        <v>42.404607631389489</v>
      </c>
      <c r="H27" s="173">
        <v>46.58</v>
      </c>
      <c r="I27" s="173">
        <f t="shared" si="31"/>
        <v>48.958691910499141</v>
      </c>
      <c r="J27" s="173">
        <f t="shared" si="32"/>
        <v>9.3999999999999986</v>
      </c>
      <c r="K27" s="173">
        <v>32.29</v>
      </c>
      <c r="L27" s="202">
        <f t="shared" si="33"/>
        <v>43.094083414161013</v>
      </c>
      <c r="M27" s="173">
        <v>46.39</v>
      </c>
      <c r="N27" s="202">
        <f t="shared" si="34"/>
        <v>44.003079291762894</v>
      </c>
      <c r="O27" s="202">
        <f t="shared" si="35"/>
        <v>14.100000000000001</v>
      </c>
      <c r="P27" s="173">
        <v>23.46</v>
      </c>
      <c r="Q27" s="202">
        <f t="shared" si="36"/>
        <v>42.529850746268657</v>
      </c>
      <c r="R27" s="173">
        <v>26.21</v>
      </c>
      <c r="S27" s="202">
        <f t="shared" si="37"/>
        <v>43.216405828386399</v>
      </c>
      <c r="T27" s="202">
        <f t="shared" si="38"/>
        <v>2.75</v>
      </c>
      <c r="U27" s="214">
        <v>32.79</v>
      </c>
      <c r="V27" s="202">
        <f t="shared" si="39"/>
        <v>43.19526627218935</v>
      </c>
      <c r="W27" s="173">
        <v>33.06</v>
      </c>
      <c r="X27" s="202">
        <f t="shared" si="40"/>
        <v>44.342797055730813</v>
      </c>
      <c r="Y27" s="202">
        <f t="shared" si="41"/>
        <v>0.27000000000000313</v>
      </c>
      <c r="Z27" s="173">
        <v>29.28</v>
      </c>
      <c r="AA27" s="202">
        <f t="shared" si="42"/>
        <v>42.464375523889352</v>
      </c>
      <c r="AB27" s="173">
        <v>36.729999999999997</v>
      </c>
      <c r="AC27" s="202">
        <f t="shared" si="43"/>
        <v>43.127326880119135</v>
      </c>
      <c r="AD27" s="202">
        <f t="shared" si="44"/>
        <v>7.4499999999999957</v>
      </c>
      <c r="AE27" s="203">
        <v>58.47</v>
      </c>
      <c r="AF27" s="204">
        <f t="shared" si="45"/>
        <v>43.96731054977711</v>
      </c>
      <c r="AG27" s="173">
        <v>49.68</v>
      </c>
      <c r="AH27" s="204">
        <f t="shared" si="46"/>
        <v>44.83373884833739</v>
      </c>
      <c r="AI27" s="202">
        <f t="shared" si="47"/>
        <v>-8.7899999999999991</v>
      </c>
      <c r="AJ27" s="173">
        <v>40.15</v>
      </c>
      <c r="AK27" s="202">
        <f t="shared" si="48"/>
        <v>43.666210670314641</v>
      </c>
      <c r="AL27" s="173">
        <v>43.39</v>
      </c>
      <c r="AM27" s="202">
        <f t="shared" si="49"/>
        <v>45.696839080459768</v>
      </c>
      <c r="AN27" s="202">
        <f t="shared" si="50"/>
        <v>3.240000000000002</v>
      </c>
      <c r="AO27" s="173">
        <v>45.53</v>
      </c>
      <c r="AP27" s="202">
        <f t="shared" si="51"/>
        <v>42.681912681912678</v>
      </c>
      <c r="AQ27" s="173">
        <v>51.74</v>
      </c>
      <c r="AR27" s="202">
        <f t="shared" si="52"/>
        <v>43.722846441947567</v>
      </c>
      <c r="AS27" s="202">
        <f t="shared" si="53"/>
        <v>6.2100000000000009</v>
      </c>
      <c r="AT27" s="202">
        <f t="shared" si="54"/>
        <v>37.393749999999997</v>
      </c>
      <c r="AU27" s="202">
        <f t="shared" si="55"/>
        <v>43.00045218623778</v>
      </c>
      <c r="AV27" s="201">
        <f t="shared" si="56"/>
        <v>41.722500000000004</v>
      </c>
      <c r="AW27" s="205">
        <f t="shared" si="57"/>
        <v>44.737715667155392</v>
      </c>
      <c r="AX27" s="205">
        <f t="shared" si="58"/>
        <v>4.3287500000000065</v>
      </c>
      <c r="AY27" s="205">
        <f t="shared" si="59"/>
        <v>1.737263480917612</v>
      </c>
      <c r="AZ27" s="206">
        <v>7</v>
      </c>
    </row>
    <row r="28" spans="1:52" ht="18.75">
      <c r="A28" s="181">
        <v>2</v>
      </c>
      <c r="B28" s="199">
        <v>99</v>
      </c>
      <c r="C28" s="207">
        <v>6</v>
      </c>
      <c r="D28" s="207" t="s">
        <v>119</v>
      </c>
      <c r="E28" s="172">
        <v>16</v>
      </c>
      <c r="F28" s="173">
        <v>45.04</v>
      </c>
      <c r="G28" s="173">
        <f t="shared" si="30"/>
        <v>48.063354931605474</v>
      </c>
      <c r="H28" s="173">
        <v>45.75</v>
      </c>
      <c r="I28" s="173">
        <f t="shared" si="31"/>
        <v>48.244406196213426</v>
      </c>
      <c r="J28" s="173">
        <f t="shared" si="32"/>
        <v>0.71000000000000085</v>
      </c>
      <c r="K28" s="173">
        <v>39.630000000000003</v>
      </c>
      <c r="L28" s="202">
        <f t="shared" si="33"/>
        <v>50.213385063045592</v>
      </c>
      <c r="M28" s="173">
        <v>58.25</v>
      </c>
      <c r="N28" s="202">
        <f t="shared" si="34"/>
        <v>53.133179368745189</v>
      </c>
      <c r="O28" s="202">
        <f t="shared" si="35"/>
        <v>18.619999999999997</v>
      </c>
      <c r="P28" s="173">
        <v>29.26</v>
      </c>
      <c r="Q28" s="202">
        <f t="shared" si="36"/>
        <v>46.85820895522388</v>
      </c>
      <c r="R28" s="173">
        <v>36.880000000000003</v>
      </c>
      <c r="S28" s="202">
        <f t="shared" si="37"/>
        <v>48.974635725849971</v>
      </c>
      <c r="T28" s="202">
        <f t="shared" si="38"/>
        <v>7.620000000000001</v>
      </c>
      <c r="U28" s="214">
        <v>45</v>
      </c>
      <c r="V28" s="202">
        <f t="shared" si="39"/>
        <v>49.215976331360942</v>
      </c>
      <c r="W28" s="173">
        <v>44.06</v>
      </c>
      <c r="X28" s="202">
        <f t="shared" si="40"/>
        <v>50.126182965299684</v>
      </c>
      <c r="Y28" s="202">
        <f t="shared" si="41"/>
        <v>-0.93999999999999773</v>
      </c>
      <c r="Z28" s="173">
        <v>41.17</v>
      </c>
      <c r="AA28" s="202">
        <f t="shared" si="42"/>
        <v>52.430846605196983</v>
      </c>
      <c r="AB28" s="173">
        <v>48.22</v>
      </c>
      <c r="AC28" s="202">
        <f t="shared" si="43"/>
        <v>51.682799702159343</v>
      </c>
      <c r="AD28" s="202">
        <f t="shared" si="44"/>
        <v>7.0499999999999972</v>
      </c>
      <c r="AE28" s="203">
        <v>66.67</v>
      </c>
      <c r="AF28" s="204">
        <f t="shared" si="45"/>
        <v>50.059435364041605</v>
      </c>
      <c r="AG28" s="173">
        <v>53.25</v>
      </c>
      <c r="AH28" s="204">
        <f t="shared" si="46"/>
        <v>47.729115977291158</v>
      </c>
      <c r="AI28" s="202">
        <f t="shared" si="47"/>
        <v>-13.420000000000002</v>
      </c>
      <c r="AJ28" s="173">
        <v>50.19</v>
      </c>
      <c r="AK28" s="202">
        <f t="shared" si="48"/>
        <v>50.533515731874147</v>
      </c>
      <c r="AL28" s="173">
        <v>49.06</v>
      </c>
      <c r="AM28" s="202">
        <f t="shared" si="49"/>
        <v>49.770114942528735</v>
      </c>
      <c r="AN28" s="202">
        <f t="shared" si="50"/>
        <v>-1.1299999999999955</v>
      </c>
      <c r="AO28" s="173">
        <v>60.89</v>
      </c>
      <c r="AP28" s="202">
        <f t="shared" si="51"/>
        <v>53.326403326403323</v>
      </c>
      <c r="AQ28" s="173">
        <v>65.25</v>
      </c>
      <c r="AR28" s="202">
        <f t="shared" si="52"/>
        <v>53.842696629213485</v>
      </c>
      <c r="AS28" s="202">
        <f t="shared" si="53"/>
        <v>4.3599999999999994</v>
      </c>
      <c r="AT28" s="202">
        <f t="shared" si="54"/>
        <v>47.231250000000003</v>
      </c>
      <c r="AU28" s="202">
        <f t="shared" si="55"/>
        <v>50.087640788593987</v>
      </c>
      <c r="AV28" s="201">
        <f t="shared" si="56"/>
        <v>50.089999999999996</v>
      </c>
      <c r="AW28" s="205">
        <f t="shared" si="57"/>
        <v>50.43789143841262</v>
      </c>
      <c r="AX28" s="205">
        <f t="shared" si="58"/>
        <v>2.8587499999999935</v>
      </c>
      <c r="AY28" s="205">
        <f t="shared" si="59"/>
        <v>0.35025064981863352</v>
      </c>
      <c r="AZ28" s="206">
        <v>5</v>
      </c>
    </row>
    <row r="29" spans="1:52" ht="18.75">
      <c r="A29" s="181">
        <v>2</v>
      </c>
      <c r="B29" s="199">
        <v>58</v>
      </c>
      <c r="C29" s="199">
        <v>7</v>
      </c>
      <c r="D29" s="207" t="s">
        <v>77</v>
      </c>
      <c r="E29" s="172">
        <v>6</v>
      </c>
      <c r="F29" s="173">
        <v>48.17</v>
      </c>
      <c r="G29" s="173">
        <f t="shared" si="30"/>
        <v>50.316774658027363</v>
      </c>
      <c r="H29" s="173">
        <v>47</v>
      </c>
      <c r="I29" s="173">
        <f t="shared" si="31"/>
        <v>49.320137693631672</v>
      </c>
      <c r="J29" s="173">
        <f t="shared" si="32"/>
        <v>-1.1700000000000017</v>
      </c>
      <c r="K29" s="173">
        <v>34.5</v>
      </c>
      <c r="L29" s="202">
        <f t="shared" si="33"/>
        <v>45.237633365664408</v>
      </c>
      <c r="M29" s="173">
        <v>46.33</v>
      </c>
      <c r="N29" s="202">
        <f t="shared" si="34"/>
        <v>43.956889915319479</v>
      </c>
      <c r="O29" s="202">
        <f t="shared" si="35"/>
        <v>11.829999999999998</v>
      </c>
      <c r="P29" s="173">
        <v>30.42</v>
      </c>
      <c r="Q29" s="202">
        <f t="shared" si="36"/>
        <v>47.723880597014926</v>
      </c>
      <c r="R29" s="173">
        <v>37.5</v>
      </c>
      <c r="S29" s="202">
        <f t="shared" si="37"/>
        <v>49.309228278467351</v>
      </c>
      <c r="T29" s="202">
        <f t="shared" si="38"/>
        <v>7.0799999999999983</v>
      </c>
      <c r="U29" s="214">
        <v>37.5</v>
      </c>
      <c r="V29" s="202">
        <f t="shared" si="39"/>
        <v>45.517751479289942</v>
      </c>
      <c r="W29" s="173">
        <v>38.33</v>
      </c>
      <c r="X29" s="202">
        <f t="shared" si="40"/>
        <v>47.113564668769712</v>
      </c>
      <c r="Y29" s="202">
        <f t="shared" si="41"/>
        <v>0.82999999999999829</v>
      </c>
      <c r="Z29" s="173">
        <v>31.83</v>
      </c>
      <c r="AA29" s="202">
        <f t="shared" si="42"/>
        <v>44.601844090528076</v>
      </c>
      <c r="AB29" s="173">
        <v>37.92</v>
      </c>
      <c r="AC29" s="202">
        <f t="shared" si="43"/>
        <v>44.013402829486225</v>
      </c>
      <c r="AD29" s="202">
        <f t="shared" si="44"/>
        <v>6.0900000000000034</v>
      </c>
      <c r="AE29" s="203">
        <v>68</v>
      </c>
      <c r="AF29" s="204">
        <f t="shared" si="45"/>
        <v>51.047548291233284</v>
      </c>
      <c r="AG29" s="173">
        <v>55.33</v>
      </c>
      <c r="AH29" s="204">
        <f t="shared" si="46"/>
        <v>49.416058394160586</v>
      </c>
      <c r="AI29" s="202">
        <f t="shared" si="47"/>
        <v>-12.670000000000002</v>
      </c>
      <c r="AJ29" s="173">
        <v>45.83</v>
      </c>
      <c r="AK29" s="202">
        <f t="shared" si="48"/>
        <v>47.551299589603282</v>
      </c>
      <c r="AL29" s="173">
        <v>48.33</v>
      </c>
      <c r="AM29" s="202">
        <f t="shared" si="49"/>
        <v>49.245689655172413</v>
      </c>
      <c r="AN29" s="202">
        <f t="shared" si="50"/>
        <v>2.5</v>
      </c>
      <c r="AO29" s="173">
        <v>51</v>
      </c>
      <c r="AP29" s="202">
        <f t="shared" si="51"/>
        <v>46.472626472626473</v>
      </c>
      <c r="AQ29" s="173">
        <v>48</v>
      </c>
      <c r="AR29" s="202">
        <f t="shared" si="52"/>
        <v>40.921348314606746</v>
      </c>
      <c r="AS29" s="202">
        <f t="shared" si="53"/>
        <v>-3</v>
      </c>
      <c r="AT29" s="202">
        <f t="shared" si="54"/>
        <v>43.40625</v>
      </c>
      <c r="AU29" s="202">
        <f t="shared" si="55"/>
        <v>47.308669817998464</v>
      </c>
      <c r="AV29" s="201">
        <f t="shared" si="56"/>
        <v>44.842499999999994</v>
      </c>
      <c r="AW29" s="205">
        <f t="shared" si="57"/>
        <v>46.66203996870177</v>
      </c>
      <c r="AX29" s="205">
        <f t="shared" si="58"/>
        <v>1.436249999999994</v>
      </c>
      <c r="AY29" s="205">
        <f t="shared" si="59"/>
        <v>-0.6466298492966942</v>
      </c>
      <c r="AZ29" s="206">
        <v>5</v>
      </c>
    </row>
    <row r="30" spans="1:52" ht="18.75">
      <c r="A30" s="181">
        <v>2</v>
      </c>
      <c r="B30" s="199">
        <v>97</v>
      </c>
      <c r="C30" s="207">
        <v>8</v>
      </c>
      <c r="D30" s="207" t="s">
        <v>117</v>
      </c>
      <c r="E30" s="172">
        <v>27</v>
      </c>
      <c r="F30" s="173">
        <v>54.05</v>
      </c>
      <c r="G30" s="173">
        <f t="shared" si="30"/>
        <v>54.550035997120233</v>
      </c>
      <c r="H30" s="173">
        <v>50.74</v>
      </c>
      <c r="I30" s="173">
        <f t="shared" si="31"/>
        <v>52.538726333907057</v>
      </c>
      <c r="J30" s="173">
        <f t="shared" si="32"/>
        <v>-3.3099999999999952</v>
      </c>
      <c r="K30" s="173">
        <v>45.15</v>
      </c>
      <c r="L30" s="202">
        <f t="shared" si="33"/>
        <v>55.56741028128031</v>
      </c>
      <c r="M30" s="173">
        <v>59.46</v>
      </c>
      <c r="N30" s="202">
        <f t="shared" si="34"/>
        <v>54.064665127020788</v>
      </c>
      <c r="O30" s="202">
        <f t="shared" si="35"/>
        <v>14.310000000000002</v>
      </c>
      <c r="P30" s="173">
        <v>42.24</v>
      </c>
      <c r="Q30" s="202">
        <f t="shared" si="36"/>
        <v>56.544776119402989</v>
      </c>
      <c r="R30" s="173">
        <v>49.19</v>
      </c>
      <c r="S30" s="202">
        <f t="shared" si="37"/>
        <v>55.617916891527251</v>
      </c>
      <c r="T30" s="202">
        <f t="shared" si="38"/>
        <v>6.9499999999999957</v>
      </c>
      <c r="U30" s="214">
        <v>65.81</v>
      </c>
      <c r="V30" s="202">
        <f t="shared" si="39"/>
        <v>59.477317554240628</v>
      </c>
      <c r="W30" s="173">
        <v>56.56</v>
      </c>
      <c r="X30" s="202">
        <f t="shared" si="40"/>
        <v>56.698212407991591</v>
      </c>
      <c r="Y30" s="202">
        <f t="shared" si="41"/>
        <v>-9.25</v>
      </c>
      <c r="Z30" s="173">
        <v>42.01</v>
      </c>
      <c r="AA30" s="202">
        <f t="shared" si="42"/>
        <v>53.134953897736793</v>
      </c>
      <c r="AB30" s="173">
        <v>50.81</v>
      </c>
      <c r="AC30" s="202">
        <f t="shared" si="43"/>
        <v>53.611317944899483</v>
      </c>
      <c r="AD30" s="202">
        <f t="shared" si="44"/>
        <v>8.8000000000000043</v>
      </c>
      <c r="AE30" s="203">
        <v>71.89</v>
      </c>
      <c r="AF30" s="204">
        <f t="shared" si="45"/>
        <v>53.937592867756315</v>
      </c>
      <c r="AG30" s="173">
        <v>61.45</v>
      </c>
      <c r="AH30" s="204">
        <f t="shared" si="46"/>
        <v>54.379562043795623</v>
      </c>
      <c r="AI30" s="202">
        <f t="shared" si="47"/>
        <v>-10.439999999999998</v>
      </c>
      <c r="AJ30" s="173">
        <v>53.09</v>
      </c>
      <c r="AK30" s="202">
        <f t="shared" si="48"/>
        <v>52.517099863201096</v>
      </c>
      <c r="AL30" s="173">
        <v>54.04</v>
      </c>
      <c r="AM30" s="202">
        <f t="shared" si="49"/>
        <v>53.347701149425284</v>
      </c>
      <c r="AN30" s="202">
        <f t="shared" si="50"/>
        <v>0.94999999999999574</v>
      </c>
      <c r="AO30" s="173">
        <v>61.36</v>
      </c>
      <c r="AP30" s="202">
        <f t="shared" si="51"/>
        <v>53.652113652113648</v>
      </c>
      <c r="AQ30" s="173">
        <v>63.5</v>
      </c>
      <c r="AR30" s="202">
        <f t="shared" si="52"/>
        <v>52.531835205992515</v>
      </c>
      <c r="AS30" s="202">
        <f t="shared" si="53"/>
        <v>2.1400000000000006</v>
      </c>
      <c r="AT30" s="202">
        <f t="shared" si="54"/>
        <v>54.45</v>
      </c>
      <c r="AU30" s="202">
        <f t="shared" si="55"/>
        <v>54.92266252910651</v>
      </c>
      <c r="AV30" s="201">
        <f t="shared" si="56"/>
        <v>55.71875</v>
      </c>
      <c r="AW30" s="205">
        <f t="shared" si="57"/>
        <v>54.098742138069952</v>
      </c>
      <c r="AX30" s="205">
        <f t="shared" si="58"/>
        <v>1.2687499999999972</v>
      </c>
      <c r="AY30" s="205">
        <f t="shared" si="59"/>
        <v>-0.8239203910365589</v>
      </c>
      <c r="AZ30" s="206">
        <v>5</v>
      </c>
    </row>
    <row r="31" spans="1:52" ht="18.75">
      <c r="A31" s="181">
        <v>2</v>
      </c>
      <c r="B31" s="207">
        <v>23</v>
      </c>
      <c r="C31" s="199">
        <v>9</v>
      </c>
      <c r="D31" s="207" t="s">
        <v>37</v>
      </c>
      <c r="E31" s="172">
        <v>3</v>
      </c>
      <c r="F31" s="173">
        <v>48.15</v>
      </c>
      <c r="G31" s="173">
        <f t="shared" si="30"/>
        <v>50.302375809935207</v>
      </c>
      <c r="H31" s="173">
        <v>44.67</v>
      </c>
      <c r="I31" s="173">
        <f t="shared" si="31"/>
        <v>47.314974182444061</v>
      </c>
      <c r="J31" s="173">
        <f t="shared" si="32"/>
        <v>-3.4799999999999969</v>
      </c>
      <c r="K31" s="173">
        <v>38.31</v>
      </c>
      <c r="L31" s="202">
        <f t="shared" si="33"/>
        <v>48.933074684772073</v>
      </c>
      <c r="M31" s="173">
        <v>46.67</v>
      </c>
      <c r="N31" s="202">
        <f t="shared" si="34"/>
        <v>44.218629715165513</v>
      </c>
      <c r="O31" s="202">
        <f t="shared" si="35"/>
        <v>8.36</v>
      </c>
      <c r="P31" s="173">
        <v>26.54</v>
      </c>
      <c r="Q31" s="202">
        <f t="shared" si="36"/>
        <v>44.828358208955223</v>
      </c>
      <c r="R31" s="173">
        <v>33.33</v>
      </c>
      <c r="S31" s="202">
        <f t="shared" si="37"/>
        <v>47.058823529411761</v>
      </c>
      <c r="T31" s="202">
        <f t="shared" si="38"/>
        <v>6.7899999999999991</v>
      </c>
      <c r="U31" s="214">
        <v>37.31</v>
      </c>
      <c r="V31" s="202">
        <f t="shared" si="39"/>
        <v>45.42406311637081</v>
      </c>
      <c r="W31" s="173">
        <v>53.33</v>
      </c>
      <c r="X31" s="202">
        <f t="shared" si="40"/>
        <v>55</v>
      </c>
      <c r="Y31" s="202">
        <f t="shared" si="41"/>
        <v>16.019999999999996</v>
      </c>
      <c r="Z31" s="173">
        <v>35.54</v>
      </c>
      <c r="AA31" s="202">
        <f t="shared" si="42"/>
        <v>47.711651299245595</v>
      </c>
      <c r="AB31" s="173">
        <v>46.33</v>
      </c>
      <c r="AC31" s="202">
        <f t="shared" si="43"/>
        <v>50.275502606105732</v>
      </c>
      <c r="AD31" s="202">
        <f t="shared" si="44"/>
        <v>10.79</v>
      </c>
      <c r="AE31" s="203">
        <v>63.08</v>
      </c>
      <c r="AF31" s="204">
        <f t="shared" si="45"/>
        <v>47.39227340267459</v>
      </c>
      <c r="AG31" s="173">
        <v>44</v>
      </c>
      <c r="AH31" s="204">
        <f t="shared" si="46"/>
        <v>40.227088402270887</v>
      </c>
      <c r="AI31" s="202">
        <f t="shared" si="47"/>
        <v>-19.079999999999998</v>
      </c>
      <c r="AJ31" s="173">
        <v>51.54</v>
      </c>
      <c r="AK31" s="202">
        <f t="shared" si="48"/>
        <v>51.456908344733243</v>
      </c>
      <c r="AL31" s="173">
        <v>48.33</v>
      </c>
      <c r="AM31" s="202">
        <f t="shared" si="49"/>
        <v>49.245689655172413</v>
      </c>
      <c r="AN31" s="202">
        <f t="shared" si="50"/>
        <v>-3.2100000000000009</v>
      </c>
      <c r="AO31" s="173">
        <v>57.23</v>
      </c>
      <c r="AP31" s="202">
        <f t="shared" si="51"/>
        <v>50.790020790020783</v>
      </c>
      <c r="AQ31" s="173">
        <v>52</v>
      </c>
      <c r="AR31" s="202">
        <f t="shared" si="52"/>
        <v>43.917602996254686</v>
      </c>
      <c r="AS31" s="202">
        <f t="shared" si="53"/>
        <v>-5.2299999999999969</v>
      </c>
      <c r="AT31" s="202">
        <f t="shared" si="54"/>
        <v>44.712500000000006</v>
      </c>
      <c r="AU31" s="202">
        <f t="shared" si="55"/>
        <v>48.354840707088435</v>
      </c>
      <c r="AV31" s="201">
        <f t="shared" si="56"/>
        <v>46.082499999999996</v>
      </c>
      <c r="AW31" s="205">
        <f t="shared" si="57"/>
        <v>47.157288885853134</v>
      </c>
      <c r="AX31" s="205">
        <f t="shared" si="58"/>
        <v>1.3699999999999903</v>
      </c>
      <c r="AY31" s="205">
        <f t="shared" si="59"/>
        <v>-1.1975518212353009</v>
      </c>
      <c r="AZ31" s="206">
        <v>4</v>
      </c>
    </row>
    <row r="32" spans="1:52" ht="18.75">
      <c r="A32" s="181">
        <v>2</v>
      </c>
      <c r="B32" s="199">
        <v>86</v>
      </c>
      <c r="C32" s="207">
        <v>10</v>
      </c>
      <c r="D32" s="207" t="s">
        <v>107</v>
      </c>
      <c r="E32" s="172">
        <v>10</v>
      </c>
      <c r="F32" s="173">
        <v>49.67</v>
      </c>
      <c r="G32" s="173">
        <f t="shared" si="30"/>
        <v>51.39668826493881</v>
      </c>
      <c r="H32" s="173">
        <v>44.4</v>
      </c>
      <c r="I32" s="173">
        <f t="shared" si="31"/>
        <v>47.082616179001718</v>
      </c>
      <c r="J32" s="173">
        <f t="shared" si="32"/>
        <v>-5.2700000000000031</v>
      </c>
      <c r="K32" s="173">
        <v>41.17</v>
      </c>
      <c r="L32" s="202">
        <f t="shared" si="33"/>
        <v>51.707080504364697</v>
      </c>
      <c r="M32" s="173">
        <v>53.4</v>
      </c>
      <c r="N32" s="202">
        <f t="shared" si="34"/>
        <v>49.399538106235568</v>
      </c>
      <c r="O32" s="202">
        <f t="shared" si="35"/>
        <v>12.229999999999997</v>
      </c>
      <c r="P32" s="173">
        <v>25.21</v>
      </c>
      <c r="Q32" s="202">
        <f t="shared" si="36"/>
        <v>43.835820895522389</v>
      </c>
      <c r="R32" s="173">
        <v>33.25</v>
      </c>
      <c r="S32" s="202">
        <f t="shared" si="37"/>
        <v>47.015650296815977</v>
      </c>
      <c r="T32" s="202">
        <f t="shared" si="38"/>
        <v>8.0399999999999991</v>
      </c>
      <c r="U32" s="214">
        <v>34.17</v>
      </c>
      <c r="V32" s="202">
        <f t="shared" si="39"/>
        <v>43.875739644970416</v>
      </c>
      <c r="W32" s="173">
        <v>32.5</v>
      </c>
      <c r="X32" s="202">
        <f t="shared" si="40"/>
        <v>44.04837013669821</v>
      </c>
      <c r="Y32" s="202">
        <f t="shared" si="41"/>
        <v>-1.6700000000000017</v>
      </c>
      <c r="Z32" s="173">
        <v>42.83</v>
      </c>
      <c r="AA32" s="202">
        <f t="shared" si="42"/>
        <v>53.822296730930425</v>
      </c>
      <c r="AB32" s="173">
        <v>42.8</v>
      </c>
      <c r="AC32" s="202">
        <f t="shared" si="43"/>
        <v>47.647058823529406</v>
      </c>
      <c r="AD32" s="202">
        <f t="shared" si="44"/>
        <v>-3.0000000000001137E-2</v>
      </c>
      <c r="AE32" s="203">
        <v>69.33</v>
      </c>
      <c r="AF32" s="204">
        <f t="shared" si="45"/>
        <v>52.035661218424963</v>
      </c>
      <c r="AG32" s="173">
        <v>54.4</v>
      </c>
      <c r="AH32" s="204">
        <f t="shared" si="46"/>
        <v>48.661800486618006</v>
      </c>
      <c r="AI32" s="202">
        <f t="shared" si="47"/>
        <v>-14.93</v>
      </c>
      <c r="AJ32" s="173">
        <v>50</v>
      </c>
      <c r="AK32" s="202">
        <f t="shared" si="48"/>
        <v>50.40355677154583</v>
      </c>
      <c r="AL32" s="173">
        <v>44.5</v>
      </c>
      <c r="AM32" s="202">
        <f t="shared" si="49"/>
        <v>46.494252873563219</v>
      </c>
      <c r="AN32" s="202">
        <f t="shared" si="50"/>
        <v>-5.5</v>
      </c>
      <c r="AO32" s="173">
        <v>55</v>
      </c>
      <c r="AP32" s="202">
        <f t="shared" si="51"/>
        <v>49.244629244629245</v>
      </c>
      <c r="AQ32" s="173">
        <v>60</v>
      </c>
      <c r="AR32" s="202">
        <f t="shared" si="52"/>
        <v>49.910112359550567</v>
      </c>
      <c r="AS32" s="202">
        <f t="shared" si="53"/>
        <v>5</v>
      </c>
      <c r="AT32" s="202">
        <f t="shared" si="54"/>
        <v>45.922499999999999</v>
      </c>
      <c r="AU32" s="202">
        <f t="shared" si="55"/>
        <v>49.540184159415851</v>
      </c>
      <c r="AV32" s="201">
        <f t="shared" si="56"/>
        <v>45.65625</v>
      </c>
      <c r="AW32" s="205">
        <f t="shared" si="57"/>
        <v>47.532424907751583</v>
      </c>
      <c r="AX32" s="205">
        <f t="shared" si="58"/>
        <v>-0.26624999999999943</v>
      </c>
      <c r="AY32" s="205">
        <f t="shared" si="59"/>
        <v>-2.0077592516642682</v>
      </c>
      <c r="AZ32" s="206">
        <v>3</v>
      </c>
    </row>
    <row r="33" spans="1:52" ht="18.75">
      <c r="A33" s="181">
        <v>2</v>
      </c>
      <c r="B33" s="199">
        <v>20</v>
      </c>
      <c r="C33" s="199">
        <v>11</v>
      </c>
      <c r="D33" s="207" t="s">
        <v>34</v>
      </c>
      <c r="E33" s="172">
        <v>1</v>
      </c>
      <c r="F33" s="173">
        <v>49.8</v>
      </c>
      <c r="G33" s="173">
        <f t="shared" si="30"/>
        <v>51.490280777537798</v>
      </c>
      <c r="H33" s="173">
        <v>48</v>
      </c>
      <c r="I33" s="173">
        <f t="shared" si="31"/>
        <v>50.180722891566269</v>
      </c>
      <c r="J33" s="173">
        <f t="shared" si="32"/>
        <v>-1.7999999999999972</v>
      </c>
      <c r="K33" s="173">
        <v>37.6</v>
      </c>
      <c r="L33" s="202">
        <f t="shared" si="33"/>
        <v>48.244422890397679</v>
      </c>
      <c r="M33" s="173">
        <v>52</v>
      </c>
      <c r="N33" s="202">
        <f t="shared" si="34"/>
        <v>48.321785989222477</v>
      </c>
      <c r="O33" s="202">
        <f t="shared" si="35"/>
        <v>14.399999999999999</v>
      </c>
      <c r="P33" s="173">
        <v>36.75</v>
      </c>
      <c r="Q33" s="202">
        <f t="shared" si="36"/>
        <v>52.447761194029852</v>
      </c>
      <c r="R33" s="173">
        <v>40</v>
      </c>
      <c r="S33" s="202">
        <f t="shared" si="37"/>
        <v>50.658391797085805</v>
      </c>
      <c r="T33" s="202">
        <f t="shared" si="38"/>
        <v>3.25</v>
      </c>
      <c r="U33" s="214">
        <v>45.5</v>
      </c>
      <c r="V33" s="202">
        <f t="shared" si="39"/>
        <v>49.462524654832343</v>
      </c>
      <c r="W33" s="173">
        <v>40</v>
      </c>
      <c r="X33" s="202">
        <f t="shared" si="40"/>
        <v>47.991587802313354</v>
      </c>
      <c r="Y33" s="202">
        <f t="shared" si="41"/>
        <v>-5.5</v>
      </c>
      <c r="Z33" s="173">
        <v>40.25</v>
      </c>
      <c r="AA33" s="202">
        <f t="shared" si="42"/>
        <v>51.659681475272421</v>
      </c>
      <c r="AB33" s="173">
        <v>45</v>
      </c>
      <c r="AC33" s="202">
        <f t="shared" si="43"/>
        <v>49.285182427401338</v>
      </c>
      <c r="AD33" s="202">
        <f t="shared" si="44"/>
        <v>4.75</v>
      </c>
      <c r="AE33" s="203">
        <v>78</v>
      </c>
      <c r="AF33" s="204">
        <f t="shared" si="45"/>
        <v>58.476968796433873</v>
      </c>
      <c r="AG33" s="173">
        <v>44</v>
      </c>
      <c r="AH33" s="204">
        <f t="shared" si="46"/>
        <v>40.227088402270887</v>
      </c>
      <c r="AI33" s="202">
        <f t="shared" si="47"/>
        <v>-34</v>
      </c>
      <c r="AJ33" s="173">
        <v>55.5</v>
      </c>
      <c r="AK33" s="202">
        <f t="shared" si="48"/>
        <v>54.165526675786595</v>
      </c>
      <c r="AL33" s="173">
        <v>55</v>
      </c>
      <c r="AM33" s="202">
        <f t="shared" si="49"/>
        <v>54.037356321839077</v>
      </c>
      <c r="AN33" s="202">
        <f t="shared" si="50"/>
        <v>-0.5</v>
      </c>
      <c r="AO33" s="173">
        <v>61.6</v>
      </c>
      <c r="AP33" s="202">
        <f t="shared" si="51"/>
        <v>53.818433818433817</v>
      </c>
      <c r="AQ33" s="173">
        <v>64</v>
      </c>
      <c r="AR33" s="202">
        <f t="shared" si="52"/>
        <v>52.906367041198507</v>
      </c>
      <c r="AS33" s="202">
        <f t="shared" si="53"/>
        <v>2.3999999999999986</v>
      </c>
      <c r="AT33" s="202">
        <f t="shared" si="54"/>
        <v>50.625</v>
      </c>
      <c r="AU33" s="202">
        <f t="shared" si="55"/>
        <v>52.470700035340556</v>
      </c>
      <c r="AV33" s="201">
        <f t="shared" si="56"/>
        <v>48.5</v>
      </c>
      <c r="AW33" s="205">
        <f t="shared" si="57"/>
        <v>49.201060334112213</v>
      </c>
      <c r="AX33" s="205">
        <f t="shared" si="58"/>
        <v>-2.125</v>
      </c>
      <c r="AY33" s="205">
        <f t="shared" si="59"/>
        <v>-3.2696397012283427</v>
      </c>
      <c r="AZ33" s="206">
        <v>4</v>
      </c>
    </row>
    <row r="34" spans="1:52" ht="18.75">
      <c r="A34" s="181">
        <v>2</v>
      </c>
      <c r="B34" s="199">
        <v>57</v>
      </c>
      <c r="C34" s="207">
        <v>12</v>
      </c>
      <c r="D34" s="207" t="s">
        <v>76</v>
      </c>
      <c r="E34" s="172">
        <v>6</v>
      </c>
      <c r="F34" s="173">
        <v>48.57</v>
      </c>
      <c r="G34" s="173">
        <f t="shared" si="30"/>
        <v>50.604751619870413</v>
      </c>
      <c r="H34" s="173">
        <v>49.67</v>
      </c>
      <c r="I34" s="173">
        <f t="shared" si="31"/>
        <v>51.617900172117039</v>
      </c>
      <c r="J34" s="173">
        <f t="shared" si="32"/>
        <v>1.1000000000000014</v>
      </c>
      <c r="K34" s="173">
        <v>45.14</v>
      </c>
      <c r="L34" s="202">
        <f t="shared" si="33"/>
        <v>55.557710960232789</v>
      </c>
      <c r="M34" s="173">
        <v>44.67</v>
      </c>
      <c r="N34" s="202">
        <f t="shared" si="34"/>
        <v>42.678983833718249</v>
      </c>
      <c r="O34" s="202">
        <f t="shared" si="35"/>
        <v>-0.46999999999999886</v>
      </c>
      <c r="P34" s="173">
        <v>47.86</v>
      </c>
      <c r="Q34" s="202">
        <f t="shared" si="36"/>
        <v>60.738805970149258</v>
      </c>
      <c r="R34" s="173">
        <v>42.5</v>
      </c>
      <c r="S34" s="202">
        <f t="shared" si="37"/>
        <v>52.007555315704266</v>
      </c>
      <c r="T34" s="202">
        <f t="shared" si="38"/>
        <v>-5.3599999999999994</v>
      </c>
      <c r="U34" s="214">
        <v>57.86</v>
      </c>
      <c r="V34" s="202">
        <f t="shared" si="39"/>
        <v>55.557199211045365</v>
      </c>
      <c r="W34" s="173">
        <v>44.17</v>
      </c>
      <c r="X34" s="202">
        <f t="shared" si="40"/>
        <v>50.184016824395371</v>
      </c>
      <c r="Y34" s="202">
        <f t="shared" si="41"/>
        <v>-13.689999999999998</v>
      </c>
      <c r="Z34" s="173">
        <v>32.86</v>
      </c>
      <c r="AA34" s="202">
        <f t="shared" si="42"/>
        <v>45.465213746856662</v>
      </c>
      <c r="AB34" s="173">
        <v>39.83</v>
      </c>
      <c r="AC34" s="202">
        <f t="shared" si="43"/>
        <v>45.435591958302304</v>
      </c>
      <c r="AD34" s="202">
        <f t="shared" si="44"/>
        <v>6.9699999999999989</v>
      </c>
      <c r="AE34" s="203">
        <v>64</v>
      </c>
      <c r="AF34" s="204">
        <f t="shared" si="45"/>
        <v>48.075780089153042</v>
      </c>
      <c r="AG34" s="173">
        <v>43.33</v>
      </c>
      <c r="AH34" s="204">
        <f t="shared" si="46"/>
        <v>39.683698296836987</v>
      </c>
      <c r="AI34" s="202">
        <f t="shared" si="47"/>
        <v>-20.67</v>
      </c>
      <c r="AJ34" s="173">
        <v>48.57</v>
      </c>
      <c r="AK34" s="202">
        <f t="shared" si="48"/>
        <v>49.425444596443228</v>
      </c>
      <c r="AL34" s="173">
        <v>45.83</v>
      </c>
      <c r="AM34" s="202">
        <f t="shared" si="49"/>
        <v>47.449712643678154</v>
      </c>
      <c r="AN34" s="202">
        <f t="shared" si="50"/>
        <v>-2.740000000000002</v>
      </c>
      <c r="AO34" s="173">
        <v>53.71</v>
      </c>
      <c r="AP34" s="202">
        <f t="shared" si="51"/>
        <v>48.35065835065835</v>
      </c>
      <c r="AQ34" s="173">
        <v>50</v>
      </c>
      <c r="AR34" s="202">
        <f t="shared" si="52"/>
        <v>42.419475655430716</v>
      </c>
      <c r="AS34" s="202">
        <f t="shared" si="53"/>
        <v>-3.7100000000000009</v>
      </c>
      <c r="AT34" s="202">
        <f t="shared" si="54"/>
        <v>49.821249999999999</v>
      </c>
      <c r="AU34" s="202">
        <f t="shared" si="55"/>
        <v>51.721945568051147</v>
      </c>
      <c r="AV34" s="201">
        <f t="shared" si="56"/>
        <v>44.999999999999993</v>
      </c>
      <c r="AW34" s="205">
        <f t="shared" si="57"/>
        <v>46.434616837522881</v>
      </c>
      <c r="AX34" s="205">
        <f t="shared" si="58"/>
        <v>-4.8212500000000063</v>
      </c>
      <c r="AY34" s="205">
        <f t="shared" si="59"/>
        <v>-5.2873287305282659</v>
      </c>
      <c r="AZ34" s="206">
        <v>2</v>
      </c>
    </row>
    <row r="35" spans="1:52" ht="18.75">
      <c r="A35" s="181">
        <v>2</v>
      </c>
      <c r="B35" s="199">
        <v>5</v>
      </c>
      <c r="C35" s="199">
        <v>13</v>
      </c>
      <c r="D35" s="207" t="s">
        <v>142</v>
      </c>
      <c r="E35" s="172">
        <v>19</v>
      </c>
      <c r="F35" s="201">
        <v>58.85</v>
      </c>
      <c r="G35" s="173">
        <f t="shared" si="30"/>
        <v>58.005759539236863</v>
      </c>
      <c r="H35" s="173">
        <v>45.792631578947372</v>
      </c>
      <c r="I35" s="173">
        <f t="shared" si="31"/>
        <v>48.281094302020115</v>
      </c>
      <c r="J35" s="173">
        <f t="shared" si="32"/>
        <v>-13.05736842105263</v>
      </c>
      <c r="K35" s="201">
        <v>44.70333333333334</v>
      </c>
      <c r="L35" s="202">
        <f t="shared" si="33"/>
        <v>55.134173941157464</v>
      </c>
      <c r="M35" s="173">
        <v>49.576842105263161</v>
      </c>
      <c r="N35" s="202">
        <f t="shared" si="34"/>
        <v>46.456383452858475</v>
      </c>
      <c r="O35" s="202">
        <f t="shared" si="35"/>
        <v>4.8735087719298207</v>
      </c>
      <c r="P35" s="201">
        <v>45.973333333333336</v>
      </c>
      <c r="Q35" s="202">
        <f t="shared" si="36"/>
        <v>59.330845771144283</v>
      </c>
      <c r="R35" s="173">
        <v>48.55263157894737</v>
      </c>
      <c r="S35" s="202">
        <f t="shared" si="37"/>
        <v>55.27395120288579</v>
      </c>
      <c r="T35" s="202">
        <f t="shared" si="38"/>
        <v>2.5792982456140336</v>
      </c>
      <c r="U35" s="215">
        <v>44.629999999999995</v>
      </c>
      <c r="V35" s="202">
        <f t="shared" si="39"/>
        <v>49.03353057199211</v>
      </c>
      <c r="W35" s="173">
        <v>32.368421052631582</v>
      </c>
      <c r="X35" s="202">
        <f t="shared" si="40"/>
        <v>43.979190879406723</v>
      </c>
      <c r="Y35" s="202">
        <f t="shared" si="41"/>
        <v>-12.261578947368413</v>
      </c>
      <c r="Z35" s="201">
        <v>44.5</v>
      </c>
      <c r="AA35" s="202">
        <f t="shared" si="42"/>
        <v>55.222129086336963</v>
      </c>
      <c r="AB35" s="173">
        <v>42.31894736842105</v>
      </c>
      <c r="AC35" s="202">
        <f t="shared" si="43"/>
        <v>47.288866246032057</v>
      </c>
      <c r="AD35" s="202">
        <f t="shared" si="44"/>
        <v>-2.1810526315789502</v>
      </c>
      <c r="AE35" s="201">
        <v>69.11</v>
      </c>
      <c r="AF35" s="204">
        <f t="shared" si="45"/>
        <v>51.872213967310543</v>
      </c>
      <c r="AG35" s="173">
        <v>58.102105263157895</v>
      </c>
      <c r="AH35" s="204">
        <f t="shared" si="46"/>
        <v>51.664318948222139</v>
      </c>
      <c r="AI35" s="202">
        <f t="shared" si="47"/>
        <v>-11.007894736842104</v>
      </c>
      <c r="AJ35" s="201">
        <v>54.536666666666669</v>
      </c>
      <c r="AK35" s="202">
        <f t="shared" si="48"/>
        <v>53.506611947104425</v>
      </c>
      <c r="AL35" s="173">
        <v>47.108421052631584</v>
      </c>
      <c r="AM35" s="202">
        <f t="shared" si="49"/>
        <v>48.368118572292801</v>
      </c>
      <c r="AN35" s="202">
        <f t="shared" si="50"/>
        <v>-7.4282456140350845</v>
      </c>
      <c r="AO35" s="201">
        <v>60.963333333333331</v>
      </c>
      <c r="AP35" s="202">
        <f t="shared" si="51"/>
        <v>53.377223377223373</v>
      </c>
      <c r="AQ35" s="173">
        <v>59.792631578947365</v>
      </c>
      <c r="AR35" s="202">
        <f t="shared" si="52"/>
        <v>49.754780208949342</v>
      </c>
      <c r="AS35" s="202">
        <f t="shared" si="53"/>
        <v>-1.1707017543859664</v>
      </c>
      <c r="AT35" s="202">
        <f t="shared" si="54"/>
        <v>52.908333333333331</v>
      </c>
      <c r="AU35" s="202">
        <f t="shared" si="55"/>
        <v>54.435311025188255</v>
      </c>
      <c r="AV35" s="201">
        <f t="shared" si="56"/>
        <v>47.951578947368418</v>
      </c>
      <c r="AW35" s="205">
        <f t="shared" si="57"/>
        <v>48.883337976583434</v>
      </c>
      <c r="AX35" s="205">
        <f t="shared" si="58"/>
        <v>-4.9567543859649135</v>
      </c>
      <c r="AY35" s="205">
        <f t="shared" si="59"/>
        <v>-5.5519730486048218</v>
      </c>
      <c r="AZ35" s="206">
        <v>2</v>
      </c>
    </row>
    <row r="36" spans="1:52" ht="18.75">
      <c r="A36" s="181">
        <v>2</v>
      </c>
      <c r="B36" s="199">
        <v>66</v>
      </c>
      <c r="C36" s="207">
        <v>14</v>
      </c>
      <c r="D36" s="207" t="s">
        <v>86</v>
      </c>
      <c r="E36" s="172">
        <v>12</v>
      </c>
      <c r="F36" s="173">
        <v>58.5</v>
      </c>
      <c r="G36" s="173">
        <f t="shared" si="30"/>
        <v>57.753779697624196</v>
      </c>
      <c r="H36" s="173">
        <v>51.666666666666664</v>
      </c>
      <c r="I36" s="173">
        <f t="shared" si="31"/>
        <v>53.336201950659778</v>
      </c>
      <c r="J36" s="173">
        <f t="shared" si="32"/>
        <v>-6.8333333333333357</v>
      </c>
      <c r="K36" s="173">
        <v>46.5</v>
      </c>
      <c r="L36" s="202">
        <f t="shared" si="33"/>
        <v>56.876818622696412</v>
      </c>
      <c r="M36" s="173">
        <v>52.169166666666662</v>
      </c>
      <c r="N36" s="202">
        <f t="shared" si="34"/>
        <v>48.452014370028223</v>
      </c>
      <c r="O36" s="202">
        <f t="shared" si="35"/>
        <v>5.669166666666662</v>
      </c>
      <c r="P36" s="173">
        <v>54.38</v>
      </c>
      <c r="Q36" s="202">
        <f t="shared" si="36"/>
        <v>65.604477611940297</v>
      </c>
      <c r="R36" s="173">
        <v>54.164999999999999</v>
      </c>
      <c r="S36" s="202">
        <f t="shared" si="37"/>
        <v>58.302752293577981</v>
      </c>
      <c r="T36" s="202">
        <f t="shared" si="38"/>
        <v>-0.21500000000000341</v>
      </c>
      <c r="U36" s="214">
        <v>50</v>
      </c>
      <c r="V36" s="202">
        <f t="shared" si="39"/>
        <v>51.681459566074949</v>
      </c>
      <c r="W36" s="173">
        <v>28.747500000000002</v>
      </c>
      <c r="X36" s="202">
        <f t="shared" si="40"/>
        <v>42.075446898002106</v>
      </c>
      <c r="Y36" s="202">
        <f t="shared" si="41"/>
        <v>-21.252499999999998</v>
      </c>
      <c r="Z36" s="173">
        <v>56.38</v>
      </c>
      <c r="AA36" s="202">
        <f t="shared" si="42"/>
        <v>65.180217937971506</v>
      </c>
      <c r="AB36" s="173">
        <v>51.372500000000002</v>
      </c>
      <c r="AC36" s="202">
        <f t="shared" si="43"/>
        <v>54.030156366344009</v>
      </c>
      <c r="AD36" s="202">
        <f t="shared" si="44"/>
        <v>-5.0075000000000003</v>
      </c>
      <c r="AE36" s="203">
        <v>74</v>
      </c>
      <c r="AF36" s="204">
        <f t="shared" si="45"/>
        <v>55.505200594353639</v>
      </c>
      <c r="AG36" s="173">
        <v>61.667499999999997</v>
      </c>
      <c r="AH36" s="204">
        <f t="shared" si="46"/>
        <v>54.555961070559611</v>
      </c>
      <c r="AI36" s="202">
        <f t="shared" si="47"/>
        <v>-12.332500000000003</v>
      </c>
      <c r="AJ36" s="173">
        <v>61.25</v>
      </c>
      <c r="AK36" s="202">
        <f t="shared" si="48"/>
        <v>58.098495212038308</v>
      </c>
      <c r="AL36" s="173">
        <v>49.581666666666671</v>
      </c>
      <c r="AM36" s="202">
        <f t="shared" si="49"/>
        <v>50.144875478927204</v>
      </c>
      <c r="AN36" s="202">
        <f t="shared" si="50"/>
        <v>-11.668333333333329</v>
      </c>
      <c r="AO36" s="173">
        <v>68</v>
      </c>
      <c r="AP36" s="202">
        <f t="shared" si="51"/>
        <v>58.25363825363825</v>
      </c>
      <c r="AQ36" s="173">
        <v>63.000833333333333</v>
      </c>
      <c r="AR36" s="202">
        <f t="shared" si="52"/>
        <v>52.157927590511861</v>
      </c>
      <c r="AS36" s="202">
        <f t="shared" si="53"/>
        <v>-4.9991666666666674</v>
      </c>
      <c r="AT36" s="202">
        <f t="shared" si="54"/>
        <v>58.626249999999999</v>
      </c>
      <c r="AU36" s="202">
        <f t="shared" si="55"/>
        <v>58.619260937042199</v>
      </c>
      <c r="AV36" s="201">
        <f t="shared" si="56"/>
        <v>51.546354166666667</v>
      </c>
      <c r="AW36" s="205">
        <f t="shared" si="57"/>
        <v>51.63191700232634</v>
      </c>
      <c r="AX36" s="205">
        <f t="shared" si="58"/>
        <v>-7.0798958333333317</v>
      </c>
      <c r="AY36" s="205">
        <f t="shared" si="59"/>
        <v>-6.9873439347158595</v>
      </c>
      <c r="AZ36" s="206">
        <v>1</v>
      </c>
    </row>
    <row r="37" spans="1:52" ht="18.75">
      <c r="A37" s="181"/>
      <c r="B37" s="199"/>
      <c r="C37" s="199"/>
      <c r="D37" s="233" t="s">
        <v>186</v>
      </c>
      <c r="E37" s="172"/>
      <c r="F37" s="173"/>
      <c r="G37" s="173"/>
      <c r="H37" s="173"/>
      <c r="I37" s="173"/>
      <c r="J37" s="173"/>
      <c r="K37" s="173"/>
      <c r="L37" s="202"/>
      <c r="M37" s="173"/>
      <c r="N37" s="202"/>
      <c r="O37" s="202"/>
      <c r="P37" s="173"/>
      <c r="Q37" s="202"/>
      <c r="R37" s="173"/>
      <c r="S37" s="202"/>
      <c r="T37" s="202"/>
      <c r="U37" s="214"/>
      <c r="V37" s="202"/>
      <c r="W37" s="173"/>
      <c r="X37" s="202"/>
      <c r="Y37" s="202"/>
      <c r="Z37" s="173"/>
      <c r="AA37" s="202"/>
      <c r="AB37" s="173"/>
      <c r="AC37" s="202"/>
      <c r="AD37" s="202"/>
      <c r="AE37" s="203"/>
      <c r="AF37" s="204"/>
      <c r="AG37" s="173"/>
      <c r="AH37" s="204"/>
      <c r="AI37" s="202"/>
      <c r="AJ37" s="173"/>
      <c r="AK37" s="202"/>
      <c r="AL37" s="173"/>
      <c r="AM37" s="202"/>
      <c r="AN37" s="202"/>
      <c r="AO37" s="173"/>
      <c r="AP37" s="202"/>
      <c r="AQ37" s="173"/>
      <c r="AR37" s="202"/>
      <c r="AS37" s="202"/>
      <c r="AT37" s="202"/>
      <c r="AU37" s="202"/>
      <c r="AV37" s="201"/>
      <c r="AW37" s="205"/>
      <c r="AX37" s="205"/>
      <c r="AY37" s="205"/>
      <c r="AZ37" s="206"/>
    </row>
    <row r="38" spans="1:52" ht="18.75">
      <c r="A38" s="181">
        <v>3</v>
      </c>
      <c r="B38" s="199">
        <v>6</v>
      </c>
      <c r="C38" s="199">
        <v>1</v>
      </c>
      <c r="D38" s="207" t="s">
        <v>20</v>
      </c>
      <c r="E38" s="172">
        <v>22</v>
      </c>
      <c r="F38" s="173">
        <v>42.52</v>
      </c>
      <c r="G38" s="173">
        <f t="shared" ref="G38:G48" si="60">10*((F38-47.73)/13.89)+50</f>
        <v>46.249100071994242</v>
      </c>
      <c r="H38" s="173">
        <v>51.45</v>
      </c>
      <c r="I38" s="173">
        <f t="shared" ref="I38:I48" si="61">10*((H38-47.79)/11.62)+50</f>
        <v>53.149741824440625</v>
      </c>
      <c r="J38" s="173">
        <f t="shared" ref="J38:J48" si="62">H38-F38</f>
        <v>8.93</v>
      </c>
      <c r="K38" s="173">
        <v>34.96</v>
      </c>
      <c r="L38" s="202">
        <f t="shared" ref="L38:L48" si="63">10*((K38-39.41)/10.31)+50</f>
        <v>45.683802133850634</v>
      </c>
      <c r="M38" s="173">
        <v>55.82</v>
      </c>
      <c r="N38" s="202">
        <f t="shared" ref="N38:N48" si="64">10*((M38-54.18)/12.99)+50</f>
        <v>51.262509622786759</v>
      </c>
      <c r="O38" s="202">
        <f t="shared" ref="O38:O48" si="65">M38-K38</f>
        <v>20.86</v>
      </c>
      <c r="P38" s="173">
        <v>33.590000000000003</v>
      </c>
      <c r="Q38" s="202">
        <f t="shared" ref="Q38:Q48" si="66">10*((P38-33.47)/13.4)+50</f>
        <v>50.089552238805972</v>
      </c>
      <c r="R38" s="173">
        <v>43.18</v>
      </c>
      <c r="S38" s="202">
        <f t="shared" ref="S38:S48" si="67">10*((R38-38.78)/18.53)+50</f>
        <v>52.374527792768482</v>
      </c>
      <c r="T38" s="202">
        <f t="shared" ref="T38:T48" si="68">R38-P38</f>
        <v>9.5899999999999963</v>
      </c>
      <c r="U38" s="214">
        <v>36.74</v>
      </c>
      <c r="V38" s="202">
        <f t="shared" ref="V38:V48" si="69">10*((U38-46.59)/20.28)+50</f>
        <v>45.142998027613409</v>
      </c>
      <c r="W38" s="173">
        <v>34.32</v>
      </c>
      <c r="X38" s="202">
        <f t="shared" ref="X38:X48" si="70">10*((W38-43.82)/19.02)+50</f>
        <v>45.005257623554151</v>
      </c>
      <c r="Y38" s="202">
        <f t="shared" ref="Y38:Y48" si="71">W38-U38</f>
        <v>-2.4200000000000017</v>
      </c>
      <c r="Z38" s="173">
        <v>34.299999999999997</v>
      </c>
      <c r="AA38" s="202">
        <f t="shared" ref="AA38:AA48" si="72">10*((Z38-38.27)/11.93)+50</f>
        <v>46.672254819782054</v>
      </c>
      <c r="AB38" s="173">
        <v>46.3</v>
      </c>
      <c r="AC38" s="202">
        <f t="shared" ref="AC38:AC48" si="73">10*((AB38-45.96)/13.43)+50</f>
        <v>50.25316455696202</v>
      </c>
      <c r="AD38" s="202">
        <f t="shared" ref="AD38:AD48" si="74">AB38-Z38</f>
        <v>12</v>
      </c>
      <c r="AE38" s="203">
        <v>56.7</v>
      </c>
      <c r="AF38" s="204">
        <f t="shared" ref="AF38:AF48" si="75">10*((AE38-66.59)/13.46)+50</f>
        <v>42.652303120356613</v>
      </c>
      <c r="AG38" s="173">
        <v>55.64</v>
      </c>
      <c r="AH38" s="204">
        <f t="shared" ref="AH38:AH48" si="76">10*((AG38-56.05)/12.33)+50</f>
        <v>49.66747769667478</v>
      </c>
      <c r="AI38" s="202">
        <f t="shared" ref="AI38:AI48" si="77">AG38-AE38</f>
        <v>-1.0600000000000023</v>
      </c>
      <c r="AJ38" s="173">
        <v>44.78</v>
      </c>
      <c r="AK38" s="202">
        <f t="shared" ref="AK38:AK48" si="78">10*((AJ38-49.41)/14.62)+50</f>
        <v>46.83310533515732</v>
      </c>
      <c r="AL38" s="173">
        <v>52.05</v>
      </c>
      <c r="AM38" s="202">
        <f t="shared" ref="AM38:AM48" si="79">10*((AL38-49.38)/13.92)+50</f>
        <v>51.918103448275858</v>
      </c>
      <c r="AN38" s="202">
        <f t="shared" ref="AN38:AN48" si="80">AL38-AJ38</f>
        <v>7.269999999999996</v>
      </c>
      <c r="AO38" s="173">
        <v>47.13</v>
      </c>
      <c r="AP38" s="202">
        <f t="shared" ref="AP38:AP48" si="81">10*((AO38-56.09)/14.43)+50</f>
        <v>43.790713790713788</v>
      </c>
      <c r="AQ38" s="173">
        <v>63.82</v>
      </c>
      <c r="AR38" s="202">
        <f t="shared" ref="AR38:AR48" si="82">10*((AQ38-60.12)/13.35)+50</f>
        <v>52.771535580524343</v>
      </c>
      <c r="AS38" s="202">
        <f t="shared" ref="AS38:AS44" si="83">AQ38-AO38</f>
        <v>16.689999999999998</v>
      </c>
      <c r="AT38" s="202">
        <f t="shared" ref="AT38:AT48" si="84">(F38+K38+P38+U38+Z38+AE38+AJ38+AO38)/8</f>
        <v>41.34</v>
      </c>
      <c r="AU38" s="202">
        <f t="shared" ref="AU38:AU48" si="85">(G38+L38+Q38+V38+AA38+AF38+AK38+AP38)/8</f>
        <v>45.889228692284249</v>
      </c>
      <c r="AV38" s="201">
        <f t="shared" ref="AV38:AV48" si="86">(H38+M38+R38+W38+AB38+AG38+AL38+AQ38)/8</f>
        <v>50.322499999999998</v>
      </c>
      <c r="AW38" s="205">
        <f t="shared" ref="AW38:AW48" si="87">(I38+N38+S38+X38+AC38+AH38+AM38+AR38)/8</f>
        <v>50.800289768248376</v>
      </c>
      <c r="AX38" s="205">
        <f t="shared" ref="AX38:AX48" si="88">AV38-AT38</f>
        <v>8.9824999999999946</v>
      </c>
      <c r="AY38" s="205">
        <f t="shared" ref="AY38:AY48" si="89">AW38-AU38</f>
        <v>4.9110610759641276</v>
      </c>
      <c r="AZ38" s="206">
        <v>6</v>
      </c>
    </row>
    <row r="39" spans="1:52" ht="18.75">
      <c r="A39" s="181">
        <v>3</v>
      </c>
      <c r="B39" s="207">
        <v>16</v>
      </c>
      <c r="C39" s="207">
        <v>2</v>
      </c>
      <c r="D39" s="207" t="s">
        <v>30</v>
      </c>
      <c r="E39" s="172">
        <v>14</v>
      </c>
      <c r="F39" s="173">
        <v>37.5</v>
      </c>
      <c r="G39" s="173">
        <f t="shared" si="60"/>
        <v>42.634989200863934</v>
      </c>
      <c r="H39" s="173">
        <v>42.86</v>
      </c>
      <c r="I39" s="173">
        <f t="shared" si="61"/>
        <v>45.757314974182442</v>
      </c>
      <c r="J39" s="173">
        <f t="shared" si="62"/>
        <v>5.3599999999999994</v>
      </c>
      <c r="K39" s="173">
        <v>27.6</v>
      </c>
      <c r="L39" s="202">
        <f t="shared" si="63"/>
        <v>38.545101842871006</v>
      </c>
      <c r="M39" s="173">
        <v>50</v>
      </c>
      <c r="N39" s="202">
        <f t="shared" si="64"/>
        <v>46.782140107775213</v>
      </c>
      <c r="O39" s="202">
        <f t="shared" si="65"/>
        <v>22.4</v>
      </c>
      <c r="P39" s="173">
        <v>27.13</v>
      </c>
      <c r="Q39" s="202">
        <f t="shared" si="66"/>
        <v>45.268656716417908</v>
      </c>
      <c r="R39" s="173">
        <v>26.43</v>
      </c>
      <c r="S39" s="202">
        <f t="shared" si="67"/>
        <v>43.335132218024825</v>
      </c>
      <c r="T39" s="202">
        <f t="shared" si="68"/>
        <v>-0.69999999999999929</v>
      </c>
      <c r="U39" s="214">
        <v>26.75</v>
      </c>
      <c r="V39" s="202">
        <f t="shared" si="69"/>
        <v>40.216962524654832</v>
      </c>
      <c r="W39" s="173">
        <v>31.79</v>
      </c>
      <c r="X39" s="202">
        <f t="shared" si="70"/>
        <v>43.67507886435331</v>
      </c>
      <c r="Y39" s="202">
        <f t="shared" si="71"/>
        <v>5.0399999999999991</v>
      </c>
      <c r="Z39" s="173">
        <v>26.95</v>
      </c>
      <c r="AA39" s="202">
        <f t="shared" si="72"/>
        <v>40.511316010058671</v>
      </c>
      <c r="AB39" s="173">
        <v>36.39</v>
      </c>
      <c r="AC39" s="202">
        <f t="shared" si="73"/>
        <v>42.874162323157108</v>
      </c>
      <c r="AD39" s="202">
        <f t="shared" si="74"/>
        <v>9.4400000000000013</v>
      </c>
      <c r="AE39" s="203">
        <v>51.2</v>
      </c>
      <c r="AF39" s="204">
        <f t="shared" si="75"/>
        <v>38.566121842496287</v>
      </c>
      <c r="AG39" s="173">
        <v>49.71</v>
      </c>
      <c r="AH39" s="204">
        <f t="shared" si="76"/>
        <v>44.858069748580704</v>
      </c>
      <c r="AI39" s="202">
        <f t="shared" si="77"/>
        <v>-1.490000000000002</v>
      </c>
      <c r="AJ39" s="173">
        <v>42.25</v>
      </c>
      <c r="AK39" s="202">
        <f t="shared" si="78"/>
        <v>45.102599179206571</v>
      </c>
      <c r="AL39" s="173">
        <v>48.93</v>
      </c>
      <c r="AM39" s="202">
        <f t="shared" si="79"/>
        <v>49.676724137931032</v>
      </c>
      <c r="AN39" s="202">
        <f t="shared" si="80"/>
        <v>6.68</v>
      </c>
      <c r="AO39" s="173">
        <v>43</v>
      </c>
      <c r="AP39" s="202">
        <f t="shared" si="81"/>
        <v>40.92862092862093</v>
      </c>
      <c r="AQ39" s="173">
        <v>57.71</v>
      </c>
      <c r="AR39" s="202">
        <f t="shared" si="82"/>
        <v>48.194756554307119</v>
      </c>
      <c r="AS39" s="202">
        <f t="shared" si="83"/>
        <v>14.71</v>
      </c>
      <c r="AT39" s="202">
        <f t="shared" si="84"/>
        <v>35.297499999999999</v>
      </c>
      <c r="AU39" s="202">
        <f t="shared" si="85"/>
        <v>41.471796030648768</v>
      </c>
      <c r="AV39" s="201">
        <f t="shared" si="86"/>
        <v>42.977499999999992</v>
      </c>
      <c r="AW39" s="205">
        <f t="shared" si="87"/>
        <v>45.644172366038966</v>
      </c>
      <c r="AX39" s="205">
        <f t="shared" si="88"/>
        <v>7.6799999999999926</v>
      </c>
      <c r="AY39" s="205">
        <f t="shared" si="89"/>
        <v>4.1723763353901973</v>
      </c>
      <c r="AZ39" s="206">
        <v>6</v>
      </c>
    </row>
    <row r="40" spans="1:52" ht="18.75">
      <c r="A40" s="181">
        <v>3</v>
      </c>
      <c r="B40" s="199">
        <v>12</v>
      </c>
      <c r="C40" s="199">
        <v>3</v>
      </c>
      <c r="D40" s="207" t="s">
        <v>25</v>
      </c>
      <c r="E40" s="172">
        <v>13</v>
      </c>
      <c r="F40" s="173">
        <v>43.38</v>
      </c>
      <c r="G40" s="173">
        <f t="shared" si="60"/>
        <v>46.868250539956804</v>
      </c>
      <c r="H40" s="173">
        <v>45.54</v>
      </c>
      <c r="I40" s="173">
        <f t="shared" si="61"/>
        <v>48.063683304647157</v>
      </c>
      <c r="J40" s="173">
        <f t="shared" si="62"/>
        <v>2.1599999999999966</v>
      </c>
      <c r="K40" s="173">
        <v>29.54</v>
      </c>
      <c r="L40" s="202">
        <f t="shared" si="63"/>
        <v>40.426770126091178</v>
      </c>
      <c r="M40" s="173">
        <v>52.15</v>
      </c>
      <c r="N40" s="202">
        <f t="shared" si="64"/>
        <v>48.437259430331025</v>
      </c>
      <c r="O40" s="202">
        <f t="shared" si="65"/>
        <v>22.61</v>
      </c>
      <c r="P40" s="173">
        <v>28.65</v>
      </c>
      <c r="Q40" s="202">
        <f t="shared" si="66"/>
        <v>46.402985074626869</v>
      </c>
      <c r="R40" s="173">
        <v>34.229999999999997</v>
      </c>
      <c r="S40" s="202">
        <f t="shared" si="67"/>
        <v>47.544522396114409</v>
      </c>
      <c r="T40" s="202">
        <f t="shared" si="68"/>
        <v>5.5799999999999983</v>
      </c>
      <c r="U40" s="214">
        <v>31.54</v>
      </c>
      <c r="V40" s="202">
        <f t="shared" si="69"/>
        <v>42.578895463510847</v>
      </c>
      <c r="W40" s="173">
        <v>33.85</v>
      </c>
      <c r="X40" s="202">
        <f t="shared" si="70"/>
        <v>44.758149316508941</v>
      </c>
      <c r="Y40" s="202">
        <f t="shared" si="71"/>
        <v>2.3100000000000023</v>
      </c>
      <c r="Z40" s="173">
        <v>31.85</v>
      </c>
      <c r="AA40" s="202">
        <f t="shared" si="72"/>
        <v>44.618608549874267</v>
      </c>
      <c r="AB40" s="173">
        <v>42.15</v>
      </c>
      <c r="AC40" s="202">
        <f t="shared" si="73"/>
        <v>47.163067758749065</v>
      </c>
      <c r="AD40" s="202">
        <f t="shared" si="74"/>
        <v>10.299999999999997</v>
      </c>
      <c r="AE40" s="203">
        <v>57.85</v>
      </c>
      <c r="AF40" s="204">
        <f t="shared" si="75"/>
        <v>43.506686478454682</v>
      </c>
      <c r="AG40" s="173">
        <v>54.77</v>
      </c>
      <c r="AH40" s="204">
        <f t="shared" si="76"/>
        <v>48.96188158961882</v>
      </c>
      <c r="AI40" s="202">
        <f t="shared" si="77"/>
        <v>-3.0799999999999983</v>
      </c>
      <c r="AJ40" s="173">
        <v>45</v>
      </c>
      <c r="AK40" s="202">
        <f t="shared" si="78"/>
        <v>46.98358413132695</v>
      </c>
      <c r="AL40" s="173">
        <v>39.619999999999997</v>
      </c>
      <c r="AM40" s="202">
        <f t="shared" si="79"/>
        <v>42.988505747126432</v>
      </c>
      <c r="AN40" s="202">
        <f t="shared" si="80"/>
        <v>-5.3800000000000026</v>
      </c>
      <c r="AO40" s="173">
        <v>51.69</v>
      </c>
      <c r="AP40" s="202">
        <f t="shared" si="81"/>
        <v>46.950796950796949</v>
      </c>
      <c r="AQ40" s="173">
        <v>59.08</v>
      </c>
      <c r="AR40" s="202">
        <f t="shared" si="82"/>
        <v>49.220973782771537</v>
      </c>
      <c r="AS40" s="202">
        <f t="shared" si="83"/>
        <v>7.3900000000000006</v>
      </c>
      <c r="AT40" s="202">
        <f t="shared" si="84"/>
        <v>39.937499999999993</v>
      </c>
      <c r="AU40" s="202">
        <f t="shared" si="85"/>
        <v>44.792072164329809</v>
      </c>
      <c r="AV40" s="201">
        <f t="shared" si="86"/>
        <v>45.173749999999998</v>
      </c>
      <c r="AW40" s="205">
        <f t="shared" si="87"/>
        <v>47.142255415733423</v>
      </c>
      <c r="AX40" s="205">
        <f t="shared" si="88"/>
        <v>5.2362500000000054</v>
      </c>
      <c r="AY40" s="205">
        <f t="shared" si="89"/>
        <v>2.3501832514036138</v>
      </c>
      <c r="AZ40" s="206">
        <v>6</v>
      </c>
    </row>
    <row r="41" spans="1:52" ht="18.75">
      <c r="A41" s="181">
        <v>3</v>
      </c>
      <c r="B41" s="199">
        <v>68</v>
      </c>
      <c r="C41" s="207">
        <v>4</v>
      </c>
      <c r="D41" s="207" t="s">
        <v>88</v>
      </c>
      <c r="E41" s="172">
        <v>4</v>
      </c>
      <c r="F41" s="173">
        <v>42</v>
      </c>
      <c r="G41" s="173">
        <f t="shared" si="60"/>
        <v>45.874730021598275</v>
      </c>
      <c r="H41" s="173">
        <v>42</v>
      </c>
      <c r="I41" s="173">
        <f t="shared" si="61"/>
        <v>45.017211703958694</v>
      </c>
      <c r="J41" s="173">
        <f t="shared" si="62"/>
        <v>0</v>
      </c>
      <c r="K41" s="173">
        <v>32.67</v>
      </c>
      <c r="L41" s="202">
        <f t="shared" si="63"/>
        <v>43.462657613967025</v>
      </c>
      <c r="M41" s="173">
        <v>55</v>
      </c>
      <c r="N41" s="202">
        <f t="shared" si="64"/>
        <v>50.631254811393383</v>
      </c>
      <c r="O41" s="202">
        <f t="shared" si="65"/>
        <v>22.33</v>
      </c>
      <c r="P41" s="173">
        <v>27.08</v>
      </c>
      <c r="Q41" s="202">
        <f t="shared" si="66"/>
        <v>45.231343283582092</v>
      </c>
      <c r="R41" s="173">
        <v>35</v>
      </c>
      <c r="S41" s="202">
        <f t="shared" si="67"/>
        <v>47.960064759848891</v>
      </c>
      <c r="T41" s="202">
        <f t="shared" si="68"/>
        <v>7.9200000000000017</v>
      </c>
      <c r="U41" s="214">
        <v>43.33</v>
      </c>
      <c r="V41" s="202">
        <f t="shared" si="69"/>
        <v>48.392504930966467</v>
      </c>
      <c r="W41" s="173">
        <v>38.75</v>
      </c>
      <c r="X41" s="202">
        <f t="shared" si="70"/>
        <v>47.33438485804416</v>
      </c>
      <c r="Y41" s="202">
        <f t="shared" si="71"/>
        <v>-4.5799999999999983</v>
      </c>
      <c r="Z41" s="173">
        <v>44.58</v>
      </c>
      <c r="AA41" s="202">
        <f t="shared" si="72"/>
        <v>55.289186923721708</v>
      </c>
      <c r="AB41" s="173">
        <v>42.88</v>
      </c>
      <c r="AC41" s="202">
        <f t="shared" si="73"/>
        <v>47.706626954579299</v>
      </c>
      <c r="AD41" s="202">
        <f t="shared" si="74"/>
        <v>-1.6999999999999957</v>
      </c>
      <c r="AE41" s="203">
        <v>58.67</v>
      </c>
      <c r="AF41" s="204">
        <f t="shared" si="75"/>
        <v>44.115898959881129</v>
      </c>
      <c r="AG41" s="173">
        <v>55</v>
      </c>
      <c r="AH41" s="204">
        <f t="shared" si="76"/>
        <v>49.148418491484186</v>
      </c>
      <c r="AI41" s="202">
        <f t="shared" si="77"/>
        <v>-3.6700000000000017</v>
      </c>
      <c r="AJ41" s="173">
        <v>42.5</v>
      </c>
      <c r="AK41" s="202">
        <f t="shared" si="78"/>
        <v>45.273597811217513</v>
      </c>
      <c r="AL41" s="173">
        <v>53.75</v>
      </c>
      <c r="AM41" s="202">
        <f t="shared" si="79"/>
        <v>53.139367816091955</v>
      </c>
      <c r="AN41" s="202">
        <f t="shared" si="80"/>
        <v>11.25</v>
      </c>
      <c r="AO41" s="173">
        <v>52.67</v>
      </c>
      <c r="AP41" s="202">
        <f t="shared" si="81"/>
        <v>47.629937629937629</v>
      </c>
      <c r="AQ41" s="173">
        <v>57</v>
      </c>
      <c r="AR41" s="202">
        <f t="shared" si="82"/>
        <v>47.662921348314612</v>
      </c>
      <c r="AS41" s="202">
        <f t="shared" si="83"/>
        <v>4.3299999999999983</v>
      </c>
      <c r="AT41" s="202">
        <f t="shared" si="84"/>
        <v>42.9375</v>
      </c>
      <c r="AU41" s="202">
        <f t="shared" si="85"/>
        <v>46.908732146858988</v>
      </c>
      <c r="AV41" s="201">
        <f t="shared" si="86"/>
        <v>47.422499999999999</v>
      </c>
      <c r="AW41" s="205">
        <f t="shared" si="87"/>
        <v>48.575031342964401</v>
      </c>
      <c r="AX41" s="205">
        <f t="shared" si="88"/>
        <v>4.4849999999999994</v>
      </c>
      <c r="AY41" s="205">
        <f t="shared" si="89"/>
        <v>1.6662991961054132</v>
      </c>
      <c r="AZ41" s="206">
        <v>5</v>
      </c>
    </row>
    <row r="42" spans="1:52" ht="18.75">
      <c r="A42" s="181">
        <v>3</v>
      </c>
      <c r="B42" s="199">
        <v>13</v>
      </c>
      <c r="C42" s="199">
        <v>5</v>
      </c>
      <c r="D42" s="207" t="s">
        <v>141</v>
      </c>
      <c r="E42" s="172">
        <v>20</v>
      </c>
      <c r="F42" s="201">
        <v>46.564999999999998</v>
      </c>
      <c r="G42" s="173">
        <f t="shared" si="60"/>
        <v>49.161267098632109</v>
      </c>
      <c r="H42" s="173">
        <v>44.799500000000002</v>
      </c>
      <c r="I42" s="173">
        <f t="shared" si="61"/>
        <v>47.426419965576592</v>
      </c>
      <c r="J42" s="173">
        <f t="shared" si="62"/>
        <v>-1.7654999999999959</v>
      </c>
      <c r="K42" s="201">
        <v>32.284999999999997</v>
      </c>
      <c r="L42" s="202">
        <f t="shared" si="63"/>
        <v>43.089233753637245</v>
      </c>
      <c r="M42" s="173">
        <v>53.3035</v>
      </c>
      <c r="N42" s="202">
        <f t="shared" si="64"/>
        <v>49.325250192455734</v>
      </c>
      <c r="O42" s="202">
        <f t="shared" si="65"/>
        <v>21.018500000000003</v>
      </c>
      <c r="P42" s="201">
        <v>24.045000000000002</v>
      </c>
      <c r="Q42" s="202">
        <f t="shared" si="66"/>
        <v>42.966417910447767</v>
      </c>
      <c r="R42" s="173">
        <v>31.999500000000001</v>
      </c>
      <c r="S42" s="202">
        <f t="shared" si="67"/>
        <v>46.340798704803021</v>
      </c>
      <c r="T42" s="202">
        <f t="shared" si="68"/>
        <v>7.9544999999999995</v>
      </c>
      <c r="U42" s="215">
        <v>36.835000000000001</v>
      </c>
      <c r="V42" s="202">
        <f t="shared" si="69"/>
        <v>45.189842209072978</v>
      </c>
      <c r="W42" s="173">
        <v>37.996500000000005</v>
      </c>
      <c r="X42" s="202">
        <f t="shared" si="70"/>
        <v>46.938222923238698</v>
      </c>
      <c r="Y42" s="202">
        <f t="shared" si="71"/>
        <v>1.1615000000000038</v>
      </c>
      <c r="Z42" s="201">
        <v>39.965000000000003</v>
      </c>
      <c r="AA42" s="202">
        <f t="shared" si="72"/>
        <v>51.420787929589274</v>
      </c>
      <c r="AB42" s="173">
        <v>47.499499999999998</v>
      </c>
      <c r="AC42" s="202">
        <f t="shared" si="73"/>
        <v>51.146314221891288</v>
      </c>
      <c r="AD42" s="202">
        <f t="shared" si="74"/>
        <v>7.5344999999999942</v>
      </c>
      <c r="AE42" s="201">
        <v>65.319999999999993</v>
      </c>
      <c r="AF42" s="204">
        <f t="shared" si="75"/>
        <v>49.056463595839517</v>
      </c>
      <c r="AG42" s="173">
        <v>56.1965</v>
      </c>
      <c r="AH42" s="204">
        <f t="shared" si="76"/>
        <v>50.11881589618816</v>
      </c>
      <c r="AI42" s="202">
        <f t="shared" si="77"/>
        <v>-9.1234999999999928</v>
      </c>
      <c r="AJ42" s="201">
        <v>53.71</v>
      </c>
      <c r="AK42" s="202">
        <f t="shared" si="78"/>
        <v>52.941176470588239</v>
      </c>
      <c r="AL42" s="173">
        <v>49.503</v>
      </c>
      <c r="AM42" s="202">
        <f t="shared" si="79"/>
        <v>50.088362068965516</v>
      </c>
      <c r="AN42" s="202">
        <f t="shared" si="80"/>
        <v>-4.2070000000000007</v>
      </c>
      <c r="AO42" s="201">
        <v>54.034999999999997</v>
      </c>
      <c r="AP42" s="202">
        <f t="shared" si="81"/>
        <v>48.575883575883573</v>
      </c>
      <c r="AQ42" s="173">
        <v>59.403499999999994</v>
      </c>
      <c r="AR42" s="202">
        <f t="shared" si="82"/>
        <v>49.463295880149808</v>
      </c>
      <c r="AS42" s="202">
        <f t="shared" si="83"/>
        <v>5.3684999999999974</v>
      </c>
      <c r="AT42" s="202">
        <f t="shared" si="84"/>
        <v>44.094999999999999</v>
      </c>
      <c r="AU42" s="202">
        <f t="shared" si="85"/>
        <v>47.800134067961338</v>
      </c>
      <c r="AV42" s="201">
        <f t="shared" si="86"/>
        <v>47.587687500000001</v>
      </c>
      <c r="AW42" s="205">
        <f t="shared" si="87"/>
        <v>48.855934981658606</v>
      </c>
      <c r="AX42" s="205">
        <f t="shared" si="88"/>
        <v>3.4926875000000024</v>
      </c>
      <c r="AY42" s="205">
        <f t="shared" si="89"/>
        <v>1.0558009136972686</v>
      </c>
      <c r="AZ42" s="206">
        <v>5</v>
      </c>
    </row>
    <row r="43" spans="1:52" ht="18.75">
      <c r="A43" s="181">
        <v>3</v>
      </c>
      <c r="B43" s="199">
        <v>19</v>
      </c>
      <c r="C43" s="207">
        <v>6</v>
      </c>
      <c r="D43" s="207" t="s">
        <v>33</v>
      </c>
      <c r="E43" s="172">
        <v>2</v>
      </c>
      <c r="F43" s="173">
        <v>50.5</v>
      </c>
      <c r="G43" s="173">
        <f t="shared" si="60"/>
        <v>51.994240460763145</v>
      </c>
      <c r="H43" s="173">
        <v>42</v>
      </c>
      <c r="I43" s="173">
        <f t="shared" si="61"/>
        <v>45.017211703958694</v>
      </c>
      <c r="J43" s="173">
        <f t="shared" si="62"/>
        <v>-8.5</v>
      </c>
      <c r="K43" s="173">
        <v>43</v>
      </c>
      <c r="L43" s="202">
        <f t="shared" si="63"/>
        <v>53.48205625606208</v>
      </c>
      <c r="M43" s="173">
        <v>49</v>
      </c>
      <c r="N43" s="202">
        <f t="shared" si="64"/>
        <v>46.012317167051577</v>
      </c>
      <c r="O43" s="202">
        <f t="shared" si="65"/>
        <v>6</v>
      </c>
      <c r="P43" s="173">
        <v>31.25</v>
      </c>
      <c r="Q43" s="202">
        <f t="shared" si="66"/>
        <v>48.343283582089555</v>
      </c>
      <c r="R43" s="173">
        <v>32.5</v>
      </c>
      <c r="S43" s="202">
        <f t="shared" si="67"/>
        <v>46.610901241230437</v>
      </c>
      <c r="T43" s="202">
        <f t="shared" si="68"/>
        <v>1.25</v>
      </c>
      <c r="U43" s="214">
        <v>43.75</v>
      </c>
      <c r="V43" s="202">
        <f t="shared" si="69"/>
        <v>48.599605522682445</v>
      </c>
      <c r="W43" s="173">
        <v>45</v>
      </c>
      <c r="X43" s="202">
        <f t="shared" si="70"/>
        <v>50.620399579390117</v>
      </c>
      <c r="Y43" s="202">
        <f t="shared" si="71"/>
        <v>1.25</v>
      </c>
      <c r="Z43" s="173">
        <v>41.13</v>
      </c>
      <c r="AA43" s="202">
        <f t="shared" si="72"/>
        <v>52.397317686504607</v>
      </c>
      <c r="AB43" s="173">
        <v>39.5</v>
      </c>
      <c r="AC43" s="202">
        <f t="shared" si="73"/>
        <v>45.189873417721515</v>
      </c>
      <c r="AD43" s="202">
        <f t="shared" si="74"/>
        <v>-1.6300000000000026</v>
      </c>
      <c r="AE43" s="203">
        <v>63</v>
      </c>
      <c r="AF43" s="204">
        <f t="shared" si="75"/>
        <v>47.332838038632985</v>
      </c>
      <c r="AG43" s="173">
        <v>54</v>
      </c>
      <c r="AH43" s="204">
        <f t="shared" si="76"/>
        <v>48.337388483373886</v>
      </c>
      <c r="AI43" s="202">
        <f t="shared" si="77"/>
        <v>-9</v>
      </c>
      <c r="AJ43" s="173">
        <v>47.5</v>
      </c>
      <c r="AK43" s="202">
        <f t="shared" si="78"/>
        <v>48.693570451436393</v>
      </c>
      <c r="AL43" s="173">
        <v>42.5</v>
      </c>
      <c r="AM43" s="202">
        <f t="shared" si="79"/>
        <v>45.057471264367813</v>
      </c>
      <c r="AN43" s="202">
        <f t="shared" si="80"/>
        <v>-5</v>
      </c>
      <c r="AO43" s="173">
        <v>50</v>
      </c>
      <c r="AP43" s="202">
        <f t="shared" si="81"/>
        <v>45.779625779625775</v>
      </c>
      <c r="AQ43" s="173">
        <v>68</v>
      </c>
      <c r="AR43" s="202">
        <f t="shared" si="82"/>
        <v>55.902621722846447</v>
      </c>
      <c r="AS43" s="202">
        <f t="shared" si="83"/>
        <v>18</v>
      </c>
      <c r="AT43" s="202">
        <f t="shared" si="84"/>
        <v>46.266249999999999</v>
      </c>
      <c r="AU43" s="202">
        <f t="shared" si="85"/>
        <v>49.577817222224624</v>
      </c>
      <c r="AV43" s="201">
        <f t="shared" si="86"/>
        <v>46.5625</v>
      </c>
      <c r="AW43" s="205">
        <f t="shared" si="87"/>
        <v>47.843523072492559</v>
      </c>
      <c r="AX43" s="205">
        <f t="shared" si="88"/>
        <v>0.29625000000000057</v>
      </c>
      <c r="AY43" s="205">
        <f t="shared" si="89"/>
        <v>-1.7342941497320652</v>
      </c>
      <c r="AZ43" s="206">
        <v>4</v>
      </c>
    </row>
    <row r="44" spans="1:52" ht="18.75">
      <c r="A44" s="181">
        <v>3</v>
      </c>
      <c r="B44" s="199">
        <v>11</v>
      </c>
      <c r="C44" s="199">
        <v>7</v>
      </c>
      <c r="D44" s="207" t="s">
        <v>24</v>
      </c>
      <c r="E44" s="172">
        <v>28</v>
      </c>
      <c r="F44" s="173">
        <v>40.53</v>
      </c>
      <c r="G44" s="173">
        <f t="shared" si="60"/>
        <v>44.816414686825055</v>
      </c>
      <c r="H44" s="173">
        <v>43.71</v>
      </c>
      <c r="I44" s="173">
        <f t="shared" si="61"/>
        <v>46.488812392426851</v>
      </c>
      <c r="J44" s="173">
        <f t="shared" si="62"/>
        <v>3.1799999999999997</v>
      </c>
      <c r="K44" s="173">
        <v>35.26</v>
      </c>
      <c r="L44" s="202">
        <f t="shared" si="63"/>
        <v>45.974781765276433</v>
      </c>
      <c r="M44" s="173">
        <v>46.57</v>
      </c>
      <c r="N44" s="202">
        <f t="shared" si="64"/>
        <v>44.141647421093147</v>
      </c>
      <c r="O44" s="202">
        <f t="shared" si="65"/>
        <v>11.310000000000002</v>
      </c>
      <c r="P44" s="173">
        <v>29.74</v>
      </c>
      <c r="Q44" s="202">
        <f t="shared" si="66"/>
        <v>47.21641791044776</v>
      </c>
      <c r="R44" s="173">
        <v>33.75</v>
      </c>
      <c r="S44" s="202">
        <f t="shared" si="67"/>
        <v>47.285483000539664</v>
      </c>
      <c r="T44" s="202">
        <f t="shared" si="68"/>
        <v>4.0100000000000016</v>
      </c>
      <c r="U44" s="214">
        <v>30.53</v>
      </c>
      <c r="V44" s="202">
        <f t="shared" si="69"/>
        <v>42.08086785009862</v>
      </c>
      <c r="W44" s="173">
        <v>35.18</v>
      </c>
      <c r="X44" s="202">
        <f t="shared" si="70"/>
        <v>45.457413249211356</v>
      </c>
      <c r="Y44" s="202">
        <f t="shared" si="71"/>
        <v>4.6499999999999986</v>
      </c>
      <c r="Z44" s="173">
        <v>33.659999999999997</v>
      </c>
      <c r="AA44" s="202">
        <f t="shared" si="72"/>
        <v>46.135792120704103</v>
      </c>
      <c r="AB44" s="173">
        <v>37.729999999999997</v>
      </c>
      <c r="AC44" s="202">
        <f t="shared" si="73"/>
        <v>43.87192851824274</v>
      </c>
      <c r="AD44" s="202">
        <f t="shared" si="74"/>
        <v>4.07</v>
      </c>
      <c r="AE44" s="203">
        <v>70.11</v>
      </c>
      <c r="AF44" s="204">
        <f t="shared" si="75"/>
        <v>52.615156017830607</v>
      </c>
      <c r="AG44" s="173">
        <v>49.29</v>
      </c>
      <c r="AH44" s="204">
        <f t="shared" si="76"/>
        <v>44.51743714517437</v>
      </c>
      <c r="AI44" s="202">
        <f t="shared" si="77"/>
        <v>-20.82</v>
      </c>
      <c r="AJ44" s="173">
        <v>50.79</v>
      </c>
      <c r="AK44" s="202">
        <f t="shared" si="78"/>
        <v>50.943912448700409</v>
      </c>
      <c r="AL44" s="173">
        <v>45.71</v>
      </c>
      <c r="AM44" s="202">
        <f t="shared" si="79"/>
        <v>47.363505747126439</v>
      </c>
      <c r="AN44" s="202">
        <f t="shared" si="80"/>
        <v>-5.0799999999999983</v>
      </c>
      <c r="AO44" s="173">
        <v>56</v>
      </c>
      <c r="AP44" s="202">
        <f t="shared" si="81"/>
        <v>49.937629937629936</v>
      </c>
      <c r="AQ44" s="173">
        <v>52.29</v>
      </c>
      <c r="AR44" s="202">
        <f t="shared" si="82"/>
        <v>44.134831460674157</v>
      </c>
      <c r="AS44" s="202">
        <f t="shared" si="83"/>
        <v>-3.7100000000000009</v>
      </c>
      <c r="AT44" s="202">
        <f t="shared" si="84"/>
        <v>43.327500000000001</v>
      </c>
      <c r="AU44" s="202">
        <f t="shared" si="85"/>
        <v>47.465121592189121</v>
      </c>
      <c r="AV44" s="201">
        <f t="shared" si="86"/>
        <v>43.028750000000002</v>
      </c>
      <c r="AW44" s="205">
        <f t="shared" si="87"/>
        <v>45.407632366811093</v>
      </c>
      <c r="AX44" s="205">
        <f t="shared" si="88"/>
        <v>-0.29874999999999829</v>
      </c>
      <c r="AY44" s="205">
        <f t="shared" si="89"/>
        <v>-2.0574892253780277</v>
      </c>
      <c r="AZ44" s="206">
        <v>5</v>
      </c>
    </row>
    <row r="45" spans="1:52" ht="18.75">
      <c r="A45" s="181">
        <v>3</v>
      </c>
      <c r="B45" s="199">
        <v>8</v>
      </c>
      <c r="C45" s="207">
        <v>8</v>
      </c>
      <c r="D45" s="207" t="s">
        <v>187</v>
      </c>
      <c r="E45" s="172">
        <v>37</v>
      </c>
      <c r="F45" s="201">
        <v>44.725000000000001</v>
      </c>
      <c r="G45" s="173">
        <f t="shared" si="60"/>
        <v>47.836573074154074</v>
      </c>
      <c r="H45" s="173">
        <v>42.216216216216218</v>
      </c>
      <c r="I45" s="173">
        <f t="shared" si="61"/>
        <v>45.203284179187797</v>
      </c>
      <c r="J45" s="173">
        <f t="shared" si="62"/>
        <v>-2.5087837837837839</v>
      </c>
      <c r="K45" s="201">
        <v>41.225000000000001</v>
      </c>
      <c r="L45" s="202">
        <f t="shared" si="63"/>
        <v>51.760426770126095</v>
      </c>
      <c r="M45" s="173">
        <v>49.780810810810813</v>
      </c>
      <c r="N45" s="202">
        <f t="shared" si="64"/>
        <v>46.613403241578766</v>
      </c>
      <c r="O45" s="202">
        <f t="shared" si="65"/>
        <v>8.5558108108108115</v>
      </c>
      <c r="P45" s="201">
        <v>36.47</v>
      </c>
      <c r="Q45" s="202">
        <f t="shared" si="66"/>
        <v>52.238805970149251</v>
      </c>
      <c r="R45" s="173">
        <v>32.976486486486486</v>
      </c>
      <c r="S45" s="202">
        <f t="shared" si="67"/>
        <v>46.868044515103335</v>
      </c>
      <c r="T45" s="202">
        <f t="shared" si="68"/>
        <v>-3.4935135135135127</v>
      </c>
      <c r="U45" s="215">
        <v>41.064999999999998</v>
      </c>
      <c r="V45" s="202">
        <f t="shared" si="69"/>
        <v>47.275641025641022</v>
      </c>
      <c r="W45" s="173">
        <v>36.891081081081083</v>
      </c>
      <c r="X45" s="202">
        <f t="shared" si="70"/>
        <v>46.357035268707193</v>
      </c>
      <c r="Y45" s="202">
        <f t="shared" si="71"/>
        <v>-4.1739189189189148</v>
      </c>
      <c r="Z45" s="201">
        <v>34.79</v>
      </c>
      <c r="AA45" s="202">
        <f t="shared" si="72"/>
        <v>47.082984073763619</v>
      </c>
      <c r="AB45" s="173">
        <v>42.279999999999994</v>
      </c>
      <c r="AC45" s="202">
        <f t="shared" si="73"/>
        <v>47.259865971705132</v>
      </c>
      <c r="AD45" s="202">
        <f t="shared" si="74"/>
        <v>7.4899999999999949</v>
      </c>
      <c r="AE45" s="201">
        <v>78.7</v>
      </c>
      <c r="AF45" s="204">
        <f t="shared" si="75"/>
        <v>58.99702823179792</v>
      </c>
      <c r="AG45" s="173">
        <v>53.403783783783787</v>
      </c>
      <c r="AH45" s="204">
        <f t="shared" si="76"/>
        <v>47.853839240700559</v>
      </c>
      <c r="AI45" s="202">
        <f t="shared" si="77"/>
        <v>-25.296216216216216</v>
      </c>
      <c r="AJ45" s="201">
        <v>48.064999999999998</v>
      </c>
      <c r="AK45" s="202">
        <f t="shared" si="78"/>
        <v>49.08002735978112</v>
      </c>
      <c r="AL45" s="173">
        <v>45.8154054054054</v>
      </c>
      <c r="AM45" s="202">
        <f t="shared" si="79"/>
        <v>47.439228021124563</v>
      </c>
      <c r="AN45" s="202">
        <f t="shared" si="80"/>
        <v>-2.2495945945945977</v>
      </c>
      <c r="AO45" s="201">
        <v>58.05</v>
      </c>
      <c r="AP45" s="202">
        <f t="shared" si="81"/>
        <v>51.358281358281353</v>
      </c>
      <c r="AQ45" s="173">
        <v>55.027837837837836</v>
      </c>
      <c r="AR45" s="202">
        <f t="shared" si="82"/>
        <v>46.18564632047778</v>
      </c>
      <c r="AS45" s="205">
        <v>-3.125</v>
      </c>
      <c r="AT45" s="202">
        <f t="shared" si="84"/>
        <v>47.886250000000004</v>
      </c>
      <c r="AU45" s="202">
        <f t="shared" si="85"/>
        <v>50.703720982961812</v>
      </c>
      <c r="AV45" s="201">
        <f t="shared" si="86"/>
        <v>44.798952702702707</v>
      </c>
      <c r="AW45" s="205">
        <f t="shared" si="87"/>
        <v>46.722543344823137</v>
      </c>
      <c r="AX45" s="205">
        <f t="shared" si="88"/>
        <v>-3.0872972972972974</v>
      </c>
      <c r="AY45" s="205">
        <f t="shared" si="89"/>
        <v>-3.981177638138675</v>
      </c>
      <c r="AZ45" s="206">
        <v>2</v>
      </c>
    </row>
    <row r="46" spans="1:52" ht="18.75">
      <c r="A46" s="181">
        <v>3</v>
      </c>
      <c r="B46" s="207">
        <v>32</v>
      </c>
      <c r="C46" s="199">
        <v>9</v>
      </c>
      <c r="D46" s="207" t="s">
        <v>50</v>
      </c>
      <c r="E46" s="172">
        <v>10</v>
      </c>
      <c r="F46" s="173">
        <v>52.22</v>
      </c>
      <c r="G46" s="173">
        <f t="shared" si="60"/>
        <v>53.232541396688269</v>
      </c>
      <c r="H46" s="173">
        <v>50.2</v>
      </c>
      <c r="I46" s="173">
        <f t="shared" si="61"/>
        <v>52.074010327022378</v>
      </c>
      <c r="J46" s="173">
        <f t="shared" si="62"/>
        <v>-2.019999999999996</v>
      </c>
      <c r="K46" s="173">
        <v>46.22</v>
      </c>
      <c r="L46" s="202">
        <f t="shared" si="63"/>
        <v>56.605237633365668</v>
      </c>
      <c r="M46" s="173">
        <v>67.8</v>
      </c>
      <c r="N46" s="202">
        <f t="shared" si="64"/>
        <v>60.484988452655884</v>
      </c>
      <c r="O46" s="202">
        <f t="shared" si="65"/>
        <v>21.58</v>
      </c>
      <c r="P46" s="173">
        <v>31.94</v>
      </c>
      <c r="Q46" s="202">
        <f t="shared" si="66"/>
        <v>48.85820895522388</v>
      </c>
      <c r="R46" s="173">
        <v>32</v>
      </c>
      <c r="S46" s="202">
        <f t="shared" si="67"/>
        <v>46.341068537506743</v>
      </c>
      <c r="T46" s="202">
        <f t="shared" si="68"/>
        <v>5.9999999999998721E-2</v>
      </c>
      <c r="U46" s="214">
        <v>53.89</v>
      </c>
      <c r="V46" s="202">
        <f t="shared" si="69"/>
        <v>53.599605522682445</v>
      </c>
      <c r="W46" s="173">
        <v>37</v>
      </c>
      <c r="X46" s="202">
        <f t="shared" si="70"/>
        <v>46.414300736067297</v>
      </c>
      <c r="Y46" s="202">
        <f t="shared" si="71"/>
        <v>-16.89</v>
      </c>
      <c r="Z46" s="173">
        <v>47.44</v>
      </c>
      <c r="AA46" s="202">
        <f t="shared" si="72"/>
        <v>57.686504610226315</v>
      </c>
      <c r="AB46" s="173">
        <v>42.75</v>
      </c>
      <c r="AC46" s="202">
        <f t="shared" si="73"/>
        <v>47.609828741623232</v>
      </c>
      <c r="AD46" s="202">
        <f t="shared" si="74"/>
        <v>-4.6899999999999977</v>
      </c>
      <c r="AE46" s="203">
        <v>72.89</v>
      </c>
      <c r="AF46" s="204">
        <f t="shared" si="75"/>
        <v>54.680534918276372</v>
      </c>
      <c r="AG46" s="173">
        <v>55.2</v>
      </c>
      <c r="AH46" s="204">
        <f t="shared" si="76"/>
        <v>49.310624493106246</v>
      </c>
      <c r="AI46" s="202">
        <f t="shared" si="77"/>
        <v>-17.689999999999998</v>
      </c>
      <c r="AJ46" s="173">
        <v>55.56</v>
      </c>
      <c r="AK46" s="202">
        <f t="shared" si="78"/>
        <v>54.206566347469227</v>
      </c>
      <c r="AL46" s="173">
        <v>47</v>
      </c>
      <c r="AM46" s="202">
        <f t="shared" si="79"/>
        <v>48.290229885057471</v>
      </c>
      <c r="AN46" s="202">
        <f t="shared" si="80"/>
        <v>-8.5600000000000023</v>
      </c>
      <c r="AO46" s="173">
        <v>66.67</v>
      </c>
      <c r="AP46" s="202">
        <f t="shared" si="81"/>
        <v>57.331947331947333</v>
      </c>
      <c r="AQ46" s="173">
        <v>63.6</v>
      </c>
      <c r="AR46" s="202">
        <f t="shared" si="82"/>
        <v>52.606741573033709</v>
      </c>
      <c r="AS46" s="202">
        <f>AQ46-AO46</f>
        <v>-3.0700000000000003</v>
      </c>
      <c r="AT46" s="202">
        <f t="shared" si="84"/>
        <v>53.353749999999998</v>
      </c>
      <c r="AU46" s="202">
        <f t="shared" si="85"/>
        <v>54.525143339484934</v>
      </c>
      <c r="AV46" s="201">
        <f t="shared" si="86"/>
        <v>49.443750000000001</v>
      </c>
      <c r="AW46" s="205">
        <f t="shared" si="87"/>
        <v>50.391474093259127</v>
      </c>
      <c r="AX46" s="205">
        <f t="shared" si="88"/>
        <v>-3.9099999999999966</v>
      </c>
      <c r="AY46" s="205">
        <f t="shared" si="89"/>
        <v>-4.1336692462258071</v>
      </c>
      <c r="AZ46" s="206">
        <v>2</v>
      </c>
    </row>
    <row r="47" spans="1:52" ht="18.75">
      <c r="A47" s="181">
        <v>3</v>
      </c>
      <c r="B47" s="199">
        <v>63</v>
      </c>
      <c r="C47" s="207">
        <v>10</v>
      </c>
      <c r="D47" s="207" t="s">
        <v>83</v>
      </c>
      <c r="E47" s="172">
        <v>11</v>
      </c>
      <c r="F47" s="173">
        <v>42</v>
      </c>
      <c r="G47" s="173">
        <f t="shared" si="60"/>
        <v>45.874730021598275</v>
      </c>
      <c r="H47" s="173">
        <v>40.909999999999997</v>
      </c>
      <c r="I47" s="173">
        <f t="shared" si="61"/>
        <v>44.079173838209982</v>
      </c>
      <c r="J47" s="173">
        <f t="shared" si="62"/>
        <v>-1.0900000000000034</v>
      </c>
      <c r="K47" s="173">
        <v>36.33</v>
      </c>
      <c r="L47" s="202">
        <f t="shared" si="63"/>
        <v>47.012609117361784</v>
      </c>
      <c r="M47" s="173">
        <v>51.45</v>
      </c>
      <c r="N47" s="202">
        <f t="shared" si="64"/>
        <v>47.89838337182448</v>
      </c>
      <c r="O47" s="202">
        <f t="shared" si="65"/>
        <v>15.120000000000005</v>
      </c>
      <c r="P47" s="173">
        <v>32.29</v>
      </c>
      <c r="Q47" s="202">
        <f t="shared" si="66"/>
        <v>49.119402985074629</v>
      </c>
      <c r="R47" s="173">
        <v>30</v>
      </c>
      <c r="S47" s="202">
        <f t="shared" si="67"/>
        <v>45.261737722611983</v>
      </c>
      <c r="T47" s="202">
        <f t="shared" si="68"/>
        <v>-2.2899999999999991</v>
      </c>
      <c r="U47" s="214">
        <v>47.92</v>
      </c>
      <c r="V47" s="202">
        <f t="shared" si="69"/>
        <v>50.655818540433927</v>
      </c>
      <c r="W47" s="173">
        <v>34.090000000000003</v>
      </c>
      <c r="X47" s="202">
        <f t="shared" si="70"/>
        <v>44.884332281808625</v>
      </c>
      <c r="Y47" s="202">
        <f t="shared" si="71"/>
        <v>-13.829999999999998</v>
      </c>
      <c r="Z47" s="173">
        <v>32.880000000000003</v>
      </c>
      <c r="AA47" s="202">
        <f t="shared" si="72"/>
        <v>45.481978206202847</v>
      </c>
      <c r="AB47" s="173">
        <v>39.68</v>
      </c>
      <c r="AC47" s="202">
        <f t="shared" si="73"/>
        <v>45.323901712583769</v>
      </c>
      <c r="AD47" s="202">
        <f t="shared" si="74"/>
        <v>6.7999999999999972</v>
      </c>
      <c r="AE47" s="203">
        <v>64.67</v>
      </c>
      <c r="AF47" s="204">
        <f t="shared" si="75"/>
        <v>48.573551263001484</v>
      </c>
      <c r="AG47" s="173">
        <v>48.73</v>
      </c>
      <c r="AH47" s="204">
        <f t="shared" si="76"/>
        <v>44.063260340632603</v>
      </c>
      <c r="AI47" s="202">
        <f t="shared" si="77"/>
        <v>-15.940000000000005</v>
      </c>
      <c r="AJ47" s="173">
        <v>47.5</v>
      </c>
      <c r="AK47" s="202">
        <f t="shared" si="78"/>
        <v>48.693570451436393</v>
      </c>
      <c r="AL47" s="173">
        <v>36.36</v>
      </c>
      <c r="AM47" s="202">
        <f t="shared" si="79"/>
        <v>40.646551724137929</v>
      </c>
      <c r="AN47" s="202">
        <f t="shared" si="80"/>
        <v>-11.14</v>
      </c>
      <c r="AO47" s="173">
        <v>61.33</v>
      </c>
      <c r="AP47" s="202">
        <f t="shared" si="81"/>
        <v>53.631323631323625</v>
      </c>
      <c r="AQ47" s="173">
        <v>49.82</v>
      </c>
      <c r="AR47" s="202">
        <f t="shared" si="82"/>
        <v>42.284644194756559</v>
      </c>
      <c r="AS47" s="202">
        <f>AQ47-AO47</f>
        <v>-11.509999999999998</v>
      </c>
      <c r="AT47" s="202">
        <f t="shared" si="84"/>
        <v>45.615000000000002</v>
      </c>
      <c r="AU47" s="202">
        <f t="shared" si="85"/>
        <v>48.630373027054119</v>
      </c>
      <c r="AV47" s="201">
        <f t="shared" si="86"/>
        <v>41.379999999999995</v>
      </c>
      <c r="AW47" s="205">
        <f t="shared" si="87"/>
        <v>44.305248148320729</v>
      </c>
      <c r="AX47" s="205">
        <f t="shared" si="88"/>
        <v>-4.2350000000000065</v>
      </c>
      <c r="AY47" s="205">
        <f t="shared" si="89"/>
        <v>-4.3251248787333907</v>
      </c>
      <c r="AZ47" s="206">
        <v>2</v>
      </c>
    </row>
    <row r="48" spans="1:52" ht="18.75">
      <c r="A48" s="181">
        <v>3</v>
      </c>
      <c r="B48" s="199">
        <v>35</v>
      </c>
      <c r="C48" s="199">
        <v>11</v>
      </c>
      <c r="D48" s="207" t="s">
        <v>53</v>
      </c>
      <c r="E48" s="172">
        <v>5</v>
      </c>
      <c r="F48" s="173">
        <v>50.83</v>
      </c>
      <c r="G48" s="173">
        <f t="shared" si="60"/>
        <v>52.231821454283661</v>
      </c>
      <c r="H48" s="173">
        <v>38</v>
      </c>
      <c r="I48" s="173">
        <f t="shared" si="61"/>
        <v>41.574870912220305</v>
      </c>
      <c r="J48" s="173">
        <f t="shared" si="62"/>
        <v>-12.829999999999998</v>
      </c>
      <c r="K48" s="173">
        <v>47.17</v>
      </c>
      <c r="L48" s="202">
        <f t="shared" si="63"/>
        <v>57.526673132880703</v>
      </c>
      <c r="M48" s="173">
        <v>49.6</v>
      </c>
      <c r="N48" s="202">
        <f t="shared" si="64"/>
        <v>46.474210931485757</v>
      </c>
      <c r="O48" s="202">
        <f t="shared" si="65"/>
        <v>2.4299999999999997</v>
      </c>
      <c r="P48" s="173">
        <v>28.96</v>
      </c>
      <c r="Q48" s="202">
        <f t="shared" si="66"/>
        <v>46.634328358208954</v>
      </c>
      <c r="R48" s="173">
        <v>27</v>
      </c>
      <c r="S48" s="202">
        <f t="shared" si="67"/>
        <v>43.642741500269835</v>
      </c>
      <c r="T48" s="202">
        <f t="shared" si="68"/>
        <v>-1.9600000000000009</v>
      </c>
      <c r="U48" s="214">
        <v>36.67</v>
      </c>
      <c r="V48" s="202">
        <f t="shared" si="69"/>
        <v>45.108481262327416</v>
      </c>
      <c r="W48" s="173">
        <v>36</v>
      </c>
      <c r="X48" s="202">
        <f t="shared" si="70"/>
        <v>45.888538380651944</v>
      </c>
      <c r="Y48" s="202">
        <f t="shared" si="71"/>
        <v>-0.67000000000000171</v>
      </c>
      <c r="Z48" s="173">
        <v>42.96</v>
      </c>
      <c r="AA48" s="202">
        <f t="shared" si="72"/>
        <v>53.931265716680635</v>
      </c>
      <c r="AB48" s="173">
        <v>39.799999999999997</v>
      </c>
      <c r="AC48" s="202">
        <f t="shared" si="73"/>
        <v>45.413253909158598</v>
      </c>
      <c r="AD48" s="202">
        <f t="shared" si="74"/>
        <v>-3.1600000000000037</v>
      </c>
      <c r="AE48" s="203">
        <v>68</v>
      </c>
      <c r="AF48" s="204">
        <f t="shared" si="75"/>
        <v>51.047548291233284</v>
      </c>
      <c r="AG48" s="173">
        <v>52.8</v>
      </c>
      <c r="AH48" s="204">
        <f t="shared" si="76"/>
        <v>47.364152473641525</v>
      </c>
      <c r="AI48" s="202">
        <f t="shared" si="77"/>
        <v>-15.200000000000003</v>
      </c>
      <c r="AJ48" s="173">
        <v>53.33</v>
      </c>
      <c r="AK48" s="202">
        <f t="shared" si="78"/>
        <v>52.681258549931599</v>
      </c>
      <c r="AL48" s="173">
        <v>44</v>
      </c>
      <c r="AM48" s="202">
        <f t="shared" si="79"/>
        <v>46.135057471264368</v>
      </c>
      <c r="AN48" s="202">
        <f t="shared" si="80"/>
        <v>-9.3299999999999983</v>
      </c>
      <c r="AO48" s="173">
        <v>58.33</v>
      </c>
      <c r="AP48" s="202">
        <f t="shared" si="81"/>
        <v>51.552321552321551</v>
      </c>
      <c r="AQ48" s="173">
        <v>56.8</v>
      </c>
      <c r="AR48" s="202">
        <f t="shared" si="82"/>
        <v>47.513108614232209</v>
      </c>
      <c r="AS48" s="202">
        <f>AQ48-AO48</f>
        <v>-1.5300000000000011</v>
      </c>
      <c r="AT48" s="202">
        <f t="shared" si="84"/>
        <v>48.28125</v>
      </c>
      <c r="AU48" s="202">
        <f t="shared" si="85"/>
        <v>51.339212289733474</v>
      </c>
      <c r="AV48" s="201">
        <f t="shared" si="86"/>
        <v>43</v>
      </c>
      <c r="AW48" s="205">
        <f t="shared" si="87"/>
        <v>45.500741774115568</v>
      </c>
      <c r="AX48" s="205">
        <f t="shared" si="88"/>
        <v>-5.28125</v>
      </c>
      <c r="AY48" s="205">
        <f t="shared" si="89"/>
        <v>-5.8384705156179066</v>
      </c>
      <c r="AZ48" s="206">
        <v>1</v>
      </c>
    </row>
    <row r="49" spans="1:52" ht="18.75">
      <c r="A49" s="181"/>
      <c r="B49" s="199"/>
      <c r="C49" s="199"/>
      <c r="D49" s="233" t="s">
        <v>183</v>
      </c>
      <c r="E49" s="172"/>
      <c r="F49" s="173"/>
      <c r="G49" s="173"/>
      <c r="H49" s="173"/>
      <c r="I49" s="173"/>
      <c r="J49" s="173"/>
      <c r="K49" s="173"/>
      <c r="L49" s="202"/>
      <c r="M49" s="173"/>
      <c r="N49" s="202"/>
      <c r="O49" s="202"/>
      <c r="P49" s="173"/>
      <c r="Q49" s="202"/>
      <c r="R49" s="173"/>
      <c r="S49" s="202"/>
      <c r="T49" s="202"/>
      <c r="U49" s="214"/>
      <c r="V49" s="202"/>
      <c r="W49" s="173"/>
      <c r="X49" s="202"/>
      <c r="Y49" s="202"/>
      <c r="Z49" s="173"/>
      <c r="AA49" s="202"/>
      <c r="AB49" s="173"/>
      <c r="AC49" s="202"/>
      <c r="AD49" s="202"/>
      <c r="AE49" s="203"/>
      <c r="AF49" s="204"/>
      <c r="AG49" s="173"/>
      <c r="AH49" s="204"/>
      <c r="AI49" s="202"/>
      <c r="AJ49" s="173"/>
      <c r="AK49" s="202"/>
      <c r="AL49" s="173"/>
      <c r="AM49" s="202"/>
      <c r="AN49" s="202"/>
      <c r="AO49" s="173"/>
      <c r="AP49" s="202"/>
      <c r="AQ49" s="173"/>
      <c r="AR49" s="202"/>
      <c r="AS49" s="202"/>
      <c r="AT49" s="202"/>
      <c r="AU49" s="202"/>
      <c r="AV49" s="201"/>
      <c r="AW49" s="205"/>
      <c r="AX49" s="205"/>
      <c r="AY49" s="205"/>
      <c r="AZ49" s="206"/>
    </row>
    <row r="50" spans="1:52" ht="18.75">
      <c r="A50" s="181">
        <v>4</v>
      </c>
      <c r="B50" s="199">
        <v>84</v>
      </c>
      <c r="C50" s="199">
        <v>1</v>
      </c>
      <c r="D50" s="207" t="s">
        <v>105</v>
      </c>
      <c r="E50" s="172">
        <v>4</v>
      </c>
      <c r="F50" s="173">
        <v>35.83</v>
      </c>
      <c r="G50" s="173">
        <f t="shared" ref="G50:G63" si="90">10*((F50-47.73)/13.89)+50</f>
        <v>41.432685385169187</v>
      </c>
      <c r="H50" s="173">
        <v>55</v>
      </c>
      <c r="I50" s="173">
        <f t="shared" ref="I50:I63" si="91">10*((H50-47.79)/11.62)+50</f>
        <v>56.204819277108435</v>
      </c>
      <c r="J50" s="173">
        <f t="shared" ref="J50:J63" si="92">H50-F50</f>
        <v>19.170000000000002</v>
      </c>
      <c r="K50" s="173">
        <v>37.17</v>
      </c>
      <c r="L50" s="202">
        <f t="shared" ref="L50:L63" si="93">10*((K50-39.41)/10.31)+50</f>
        <v>47.827352085354029</v>
      </c>
      <c r="M50" s="173">
        <v>56</v>
      </c>
      <c r="N50" s="202">
        <f t="shared" ref="N50:N63" si="94">10*((M50-54.18)/12.99)+50</f>
        <v>51.401077752117011</v>
      </c>
      <c r="O50" s="202">
        <f t="shared" ref="O50:O63" si="95">M50-K50</f>
        <v>18.829999999999998</v>
      </c>
      <c r="P50" s="173">
        <v>27.29</v>
      </c>
      <c r="Q50" s="202">
        <f t="shared" ref="Q50:Q63" si="96">10*((P50-33.47)/13.4)+50</f>
        <v>45.388059701492537</v>
      </c>
      <c r="R50" s="173">
        <v>28.13</v>
      </c>
      <c r="S50" s="202">
        <f t="shared" ref="S50:S63" si="97">10*((R50-38.78)/18.53)+50</f>
        <v>44.252563410685376</v>
      </c>
      <c r="T50" s="202">
        <f t="shared" ref="T50:T63" si="98">R50-P50</f>
        <v>0.83999999999999986</v>
      </c>
      <c r="U50" s="214">
        <v>27.08</v>
      </c>
      <c r="V50" s="202">
        <f t="shared" ref="V50:V63" si="99">10*((U50-46.59)/20.28)+50</f>
        <v>40.379684418145956</v>
      </c>
      <c r="W50" s="173">
        <v>40</v>
      </c>
      <c r="X50" s="202">
        <f t="shared" ref="X50:X63" si="100">10*((W50-43.82)/19.02)+50</f>
        <v>47.991587802313354</v>
      </c>
      <c r="Y50" s="202">
        <f t="shared" ref="Y50:Y63" si="101">W50-U50</f>
        <v>12.920000000000002</v>
      </c>
      <c r="Z50" s="173">
        <v>31</v>
      </c>
      <c r="AA50" s="202">
        <f t="shared" ref="AA50:AA63" si="102">10*((Z50-38.27)/11.93)+50</f>
        <v>43.906119027661354</v>
      </c>
      <c r="AB50" s="173">
        <v>48.63</v>
      </c>
      <c r="AC50" s="202">
        <f t="shared" ref="AC50:AC63" si="103">10*((AB50-45.96)/13.43)+50</f>
        <v>51.988086373790026</v>
      </c>
      <c r="AD50" s="202">
        <f t="shared" ref="AD50:AD63" si="104">AB50-Z50</f>
        <v>17.630000000000003</v>
      </c>
      <c r="AE50" s="203">
        <v>55</v>
      </c>
      <c r="AF50" s="204">
        <f t="shared" ref="AF50:AF63" si="105">10*((AE50-66.59)/13.46)+50</f>
        <v>41.38930163447251</v>
      </c>
      <c r="AG50" s="173">
        <v>59</v>
      </c>
      <c r="AH50" s="204">
        <f t="shared" ref="AH50:AH63" si="106">10*((AG50-56.05)/12.33)+50</f>
        <v>52.392538523925388</v>
      </c>
      <c r="AI50" s="202">
        <f t="shared" ref="AI50:AI63" si="107">AG50-AE50</f>
        <v>4</v>
      </c>
      <c r="AJ50" s="173">
        <v>40</v>
      </c>
      <c r="AK50" s="202">
        <f t="shared" ref="AK50:AK63" si="108">10*((AJ50-49.41)/14.62)+50</f>
        <v>43.563611491108077</v>
      </c>
      <c r="AL50" s="173">
        <v>50</v>
      </c>
      <c r="AM50" s="202">
        <f t="shared" ref="AM50:AM63" si="109">10*((AL50-49.38)/13.92)+50</f>
        <v>50.445402298850574</v>
      </c>
      <c r="AN50" s="202">
        <f t="shared" ref="AN50:AN63" si="110">AL50-AJ50</f>
        <v>10</v>
      </c>
      <c r="AO50" s="173">
        <v>37.33</v>
      </c>
      <c r="AP50" s="202">
        <f t="shared" ref="AP50:AP63" si="111">10*((AO50-56.09)/14.43)+50</f>
        <v>36.999306999306995</v>
      </c>
      <c r="AQ50" s="173">
        <v>60</v>
      </c>
      <c r="AR50" s="202">
        <f t="shared" ref="AR50:AR63" si="112">10*((AQ50-60.12)/13.35)+50</f>
        <v>49.910112359550567</v>
      </c>
      <c r="AS50" s="202">
        <f t="shared" ref="AS50:AS63" si="113">AQ50-AO50</f>
        <v>22.67</v>
      </c>
      <c r="AT50" s="202">
        <f t="shared" ref="AT50:AT63" si="114">(F50+K50+P50+U50+Z50+AE50+AJ50+AO50)/8</f>
        <v>36.337499999999999</v>
      </c>
      <c r="AU50" s="202">
        <f t="shared" ref="AU50:AU63" si="115">(G50+L50+Q50+V50+AA50+AF50+AK50+AP50)/8</f>
        <v>42.610765092838832</v>
      </c>
      <c r="AV50" s="201">
        <f t="shared" ref="AV50:AV63" si="116">(H50+M50+R50+W50+AB50+AG50+AL50+AQ50)/8</f>
        <v>49.594999999999999</v>
      </c>
      <c r="AW50" s="205">
        <f t="shared" ref="AW50:AW63" si="117">(I50+N50+S50+X50+AC50+AH50+AM50+AR50)/8</f>
        <v>50.573273474792593</v>
      </c>
      <c r="AX50" s="205">
        <f t="shared" ref="AX50:AX63" si="118">AV50-AT50</f>
        <v>13.2575</v>
      </c>
      <c r="AY50" s="205">
        <f t="shared" ref="AY50:AY63" si="119">AW50-AU50</f>
        <v>7.9625083819537608</v>
      </c>
      <c r="AZ50" s="206">
        <v>8</v>
      </c>
    </row>
    <row r="51" spans="1:52" ht="18.75">
      <c r="A51" s="181">
        <v>4</v>
      </c>
      <c r="B51" s="199">
        <v>34</v>
      </c>
      <c r="C51" s="199">
        <v>2</v>
      </c>
      <c r="D51" s="207" t="s">
        <v>52</v>
      </c>
      <c r="E51" s="172">
        <v>4</v>
      </c>
      <c r="F51" s="173">
        <v>38.799999999999997</v>
      </c>
      <c r="G51" s="173">
        <f t="shared" si="90"/>
        <v>43.570914326853853</v>
      </c>
      <c r="H51" s="173">
        <v>51</v>
      </c>
      <c r="I51" s="173">
        <f t="shared" si="91"/>
        <v>52.762478485370053</v>
      </c>
      <c r="J51" s="173">
        <f t="shared" si="92"/>
        <v>12.200000000000003</v>
      </c>
      <c r="K51" s="173">
        <v>32.799999999999997</v>
      </c>
      <c r="L51" s="202">
        <f t="shared" si="93"/>
        <v>43.588748787584869</v>
      </c>
      <c r="M51" s="173">
        <v>53</v>
      </c>
      <c r="N51" s="202">
        <f t="shared" si="94"/>
        <v>49.091608929946112</v>
      </c>
      <c r="O51" s="202">
        <f t="shared" si="95"/>
        <v>20.200000000000003</v>
      </c>
      <c r="P51" s="173">
        <v>38</v>
      </c>
      <c r="Q51" s="202">
        <f t="shared" si="96"/>
        <v>53.380597014925371</v>
      </c>
      <c r="R51" s="173">
        <v>34.380000000000003</v>
      </c>
      <c r="S51" s="202">
        <f t="shared" si="97"/>
        <v>47.625472207231518</v>
      </c>
      <c r="T51" s="202">
        <f t="shared" si="98"/>
        <v>-3.6199999999999974</v>
      </c>
      <c r="U51" s="214">
        <v>38</v>
      </c>
      <c r="V51" s="202">
        <f t="shared" si="99"/>
        <v>45.764299802761343</v>
      </c>
      <c r="W51" s="173">
        <v>43.75</v>
      </c>
      <c r="X51" s="202">
        <f t="shared" si="100"/>
        <v>49.963196635120923</v>
      </c>
      <c r="Y51" s="202">
        <f t="shared" si="101"/>
        <v>5.75</v>
      </c>
      <c r="Z51" s="173">
        <v>36.799999999999997</v>
      </c>
      <c r="AA51" s="202">
        <f t="shared" si="102"/>
        <v>48.767812238055321</v>
      </c>
      <c r="AB51" s="173">
        <v>56</v>
      </c>
      <c r="AC51" s="202">
        <f t="shared" si="103"/>
        <v>57.475800446760985</v>
      </c>
      <c r="AD51" s="202">
        <f t="shared" si="104"/>
        <v>19.200000000000003</v>
      </c>
      <c r="AE51" s="203">
        <v>63.2</v>
      </c>
      <c r="AF51" s="204">
        <f t="shared" si="105"/>
        <v>47.481426448736997</v>
      </c>
      <c r="AG51" s="173">
        <v>52</v>
      </c>
      <c r="AH51" s="204">
        <f t="shared" si="106"/>
        <v>46.715328467153284</v>
      </c>
      <c r="AI51" s="202">
        <f t="shared" si="107"/>
        <v>-11.200000000000003</v>
      </c>
      <c r="AJ51" s="173">
        <v>40</v>
      </c>
      <c r="AK51" s="202">
        <f t="shared" si="108"/>
        <v>43.563611491108077</v>
      </c>
      <c r="AL51" s="173">
        <v>42.5</v>
      </c>
      <c r="AM51" s="202">
        <f t="shared" si="109"/>
        <v>45.057471264367813</v>
      </c>
      <c r="AN51" s="202">
        <f t="shared" si="110"/>
        <v>2.5</v>
      </c>
      <c r="AO51" s="173">
        <v>47.2</v>
      </c>
      <c r="AP51" s="202">
        <f t="shared" si="111"/>
        <v>43.839223839223841</v>
      </c>
      <c r="AQ51" s="173">
        <v>65</v>
      </c>
      <c r="AR51" s="202">
        <f t="shared" si="112"/>
        <v>53.655430711610492</v>
      </c>
      <c r="AS51" s="202">
        <f t="shared" si="113"/>
        <v>17.799999999999997</v>
      </c>
      <c r="AT51" s="202">
        <f t="shared" si="114"/>
        <v>41.849999999999994</v>
      </c>
      <c r="AU51" s="202">
        <f t="shared" si="115"/>
        <v>46.244579243656212</v>
      </c>
      <c r="AV51" s="201">
        <f t="shared" si="116"/>
        <v>49.703749999999999</v>
      </c>
      <c r="AW51" s="205">
        <f t="shared" si="117"/>
        <v>50.293348393445157</v>
      </c>
      <c r="AX51" s="205">
        <f t="shared" si="118"/>
        <v>7.8537500000000051</v>
      </c>
      <c r="AY51" s="205">
        <f t="shared" si="119"/>
        <v>4.0487691497889458</v>
      </c>
      <c r="AZ51" s="206">
        <v>6</v>
      </c>
    </row>
    <row r="52" spans="1:52" ht="18.75">
      <c r="A52" s="181">
        <v>4</v>
      </c>
      <c r="B52" s="199">
        <v>30</v>
      </c>
      <c r="C52" s="199">
        <v>3</v>
      </c>
      <c r="D52" s="207" t="s">
        <v>47</v>
      </c>
      <c r="E52" s="172">
        <v>22</v>
      </c>
      <c r="F52" s="173">
        <v>43</v>
      </c>
      <c r="G52" s="173">
        <f t="shared" si="90"/>
        <v>46.594672426205904</v>
      </c>
      <c r="H52" s="173">
        <v>48.82</v>
      </c>
      <c r="I52" s="173">
        <f t="shared" si="91"/>
        <v>50.886402753872638</v>
      </c>
      <c r="J52" s="173">
        <f t="shared" si="92"/>
        <v>5.82</v>
      </c>
      <c r="K52" s="173">
        <v>37.67</v>
      </c>
      <c r="L52" s="202">
        <f t="shared" si="93"/>
        <v>48.312318137730365</v>
      </c>
      <c r="M52" s="173">
        <v>51.82</v>
      </c>
      <c r="N52" s="202">
        <f t="shared" si="94"/>
        <v>48.183217859892224</v>
      </c>
      <c r="O52" s="202">
        <f t="shared" si="95"/>
        <v>14.149999999999999</v>
      </c>
      <c r="P52" s="173">
        <v>31.08</v>
      </c>
      <c r="Q52" s="202">
        <f t="shared" si="96"/>
        <v>48.21641791044776</v>
      </c>
      <c r="R52" s="173">
        <v>41.82</v>
      </c>
      <c r="S52" s="202">
        <f t="shared" si="97"/>
        <v>51.640582838640043</v>
      </c>
      <c r="T52" s="202">
        <f t="shared" si="98"/>
        <v>10.740000000000002</v>
      </c>
      <c r="U52" s="214">
        <v>43.33</v>
      </c>
      <c r="V52" s="202">
        <f t="shared" si="99"/>
        <v>48.392504930966467</v>
      </c>
      <c r="W52" s="173">
        <v>41.36</v>
      </c>
      <c r="X52" s="202">
        <f t="shared" si="100"/>
        <v>48.706624605678236</v>
      </c>
      <c r="Y52" s="202">
        <f t="shared" si="101"/>
        <v>-1.9699999999999989</v>
      </c>
      <c r="Z52" s="173">
        <v>43.98</v>
      </c>
      <c r="AA52" s="202">
        <f t="shared" si="102"/>
        <v>54.786253143336126</v>
      </c>
      <c r="AB52" s="173">
        <v>51.43</v>
      </c>
      <c r="AC52" s="202">
        <f t="shared" si="103"/>
        <v>54.072970960536111</v>
      </c>
      <c r="AD52" s="202">
        <f t="shared" si="104"/>
        <v>7.4500000000000028</v>
      </c>
      <c r="AE52" s="203">
        <v>58.8</v>
      </c>
      <c r="AF52" s="204">
        <f t="shared" si="105"/>
        <v>44.212481426448733</v>
      </c>
      <c r="AG52" s="173">
        <v>54.36</v>
      </c>
      <c r="AH52" s="204">
        <f t="shared" si="106"/>
        <v>48.629359286293592</v>
      </c>
      <c r="AI52" s="202">
        <f t="shared" si="107"/>
        <v>-4.4399999999999977</v>
      </c>
      <c r="AJ52" s="173">
        <v>47</v>
      </c>
      <c r="AK52" s="202">
        <f t="shared" si="108"/>
        <v>48.351573187414502</v>
      </c>
      <c r="AL52" s="173">
        <v>52.73</v>
      </c>
      <c r="AM52" s="202">
        <f t="shared" si="109"/>
        <v>52.406609195402297</v>
      </c>
      <c r="AN52" s="202">
        <f t="shared" si="110"/>
        <v>5.7299999999999969</v>
      </c>
      <c r="AO52" s="173">
        <v>46.8</v>
      </c>
      <c r="AP52" s="202">
        <f t="shared" si="111"/>
        <v>43.562023562023555</v>
      </c>
      <c r="AQ52" s="173">
        <v>57.82</v>
      </c>
      <c r="AR52" s="202">
        <f t="shared" si="112"/>
        <v>48.27715355805244</v>
      </c>
      <c r="AS52" s="202">
        <f t="shared" si="113"/>
        <v>11.020000000000003</v>
      </c>
      <c r="AT52" s="202">
        <f t="shared" si="114"/>
        <v>43.957499999999996</v>
      </c>
      <c r="AU52" s="202">
        <f t="shared" si="115"/>
        <v>47.803530590571675</v>
      </c>
      <c r="AV52" s="201">
        <f t="shared" si="116"/>
        <v>50.02</v>
      </c>
      <c r="AW52" s="205">
        <f t="shared" si="117"/>
        <v>50.350365132295948</v>
      </c>
      <c r="AX52" s="205">
        <f t="shared" si="118"/>
        <v>6.0625000000000071</v>
      </c>
      <c r="AY52" s="205">
        <f t="shared" si="119"/>
        <v>2.546834541724273</v>
      </c>
      <c r="AZ52" s="206">
        <v>6</v>
      </c>
    </row>
    <row r="53" spans="1:52" ht="18.75">
      <c r="A53" s="181">
        <v>4</v>
      </c>
      <c r="B53" s="199">
        <v>46</v>
      </c>
      <c r="C53" s="199">
        <v>4</v>
      </c>
      <c r="D53" s="207" t="s">
        <v>65</v>
      </c>
      <c r="E53" s="172">
        <v>6</v>
      </c>
      <c r="F53" s="173">
        <v>44</v>
      </c>
      <c r="G53" s="173">
        <f t="shared" si="90"/>
        <v>47.314614830813539</v>
      </c>
      <c r="H53" s="173">
        <v>51</v>
      </c>
      <c r="I53" s="173">
        <f t="shared" si="91"/>
        <v>52.762478485370053</v>
      </c>
      <c r="J53" s="173">
        <f t="shared" si="92"/>
        <v>7</v>
      </c>
      <c r="K53" s="173">
        <v>31</v>
      </c>
      <c r="L53" s="202">
        <f t="shared" si="93"/>
        <v>41.842870999030069</v>
      </c>
      <c r="M53" s="173">
        <v>50.33</v>
      </c>
      <c r="N53" s="202">
        <f t="shared" si="94"/>
        <v>47.036181678214007</v>
      </c>
      <c r="O53" s="202">
        <f t="shared" si="95"/>
        <v>19.329999999999998</v>
      </c>
      <c r="P53" s="173">
        <v>20</v>
      </c>
      <c r="Q53" s="202">
        <f t="shared" si="96"/>
        <v>39.947761194029852</v>
      </c>
      <c r="R53" s="173">
        <v>25.42</v>
      </c>
      <c r="S53" s="202">
        <f t="shared" si="97"/>
        <v>42.790070156502971</v>
      </c>
      <c r="T53" s="202">
        <f t="shared" si="98"/>
        <v>5.4200000000000017</v>
      </c>
      <c r="U53" s="214">
        <v>22.5</v>
      </c>
      <c r="V53" s="202">
        <f t="shared" si="99"/>
        <v>38.121301775147927</v>
      </c>
      <c r="W53" s="173">
        <v>32.5</v>
      </c>
      <c r="X53" s="202">
        <f t="shared" si="100"/>
        <v>44.04837013669821</v>
      </c>
      <c r="Y53" s="202">
        <f t="shared" si="101"/>
        <v>10</v>
      </c>
      <c r="Z53" s="173">
        <v>37</v>
      </c>
      <c r="AA53" s="202">
        <f t="shared" si="102"/>
        <v>48.935456831517179</v>
      </c>
      <c r="AB53" s="173">
        <v>43.25</v>
      </c>
      <c r="AC53" s="202">
        <f t="shared" si="103"/>
        <v>47.982129560685031</v>
      </c>
      <c r="AD53" s="202">
        <f t="shared" si="104"/>
        <v>6.25</v>
      </c>
      <c r="AE53" s="203">
        <v>60</v>
      </c>
      <c r="AF53" s="204">
        <f t="shared" si="105"/>
        <v>45.104011887072808</v>
      </c>
      <c r="AG53" s="173">
        <v>46.67</v>
      </c>
      <c r="AH53" s="204">
        <f t="shared" si="106"/>
        <v>42.392538523925388</v>
      </c>
      <c r="AI53" s="202">
        <f t="shared" si="107"/>
        <v>-13.329999999999998</v>
      </c>
      <c r="AJ53" s="173">
        <v>45</v>
      </c>
      <c r="AK53" s="202">
        <f t="shared" si="108"/>
        <v>46.98358413132695</v>
      </c>
      <c r="AL53" s="173">
        <v>45</v>
      </c>
      <c r="AM53" s="202">
        <f t="shared" si="109"/>
        <v>46.853448275862064</v>
      </c>
      <c r="AN53" s="202">
        <f t="shared" si="110"/>
        <v>0</v>
      </c>
      <c r="AO53" s="173">
        <v>68</v>
      </c>
      <c r="AP53" s="202">
        <f t="shared" si="111"/>
        <v>58.25363825363825</v>
      </c>
      <c r="AQ53" s="173">
        <v>58.67</v>
      </c>
      <c r="AR53" s="202">
        <f t="shared" si="112"/>
        <v>48.913857677902627</v>
      </c>
      <c r="AS53" s="202">
        <f t="shared" si="113"/>
        <v>-9.3299999999999983</v>
      </c>
      <c r="AT53" s="202">
        <f t="shared" si="114"/>
        <v>40.9375</v>
      </c>
      <c r="AU53" s="202">
        <f t="shared" si="115"/>
        <v>45.812904987822073</v>
      </c>
      <c r="AV53" s="201">
        <f t="shared" si="116"/>
        <v>44.105000000000004</v>
      </c>
      <c r="AW53" s="205">
        <f t="shared" si="117"/>
        <v>46.597384311895034</v>
      </c>
      <c r="AX53" s="205">
        <f t="shared" si="118"/>
        <v>3.167500000000004</v>
      </c>
      <c r="AY53" s="205">
        <f t="shared" si="119"/>
        <v>0.7844793240729615</v>
      </c>
      <c r="AZ53" s="206">
        <v>6</v>
      </c>
    </row>
    <row r="54" spans="1:52" ht="18.75">
      <c r="A54" s="181">
        <v>4</v>
      </c>
      <c r="B54" s="207">
        <v>48</v>
      </c>
      <c r="C54" s="199">
        <v>5</v>
      </c>
      <c r="D54" s="207" t="s">
        <v>137</v>
      </c>
      <c r="E54" s="172">
        <v>4</v>
      </c>
      <c r="F54" s="201">
        <v>48</v>
      </c>
      <c r="G54" s="173">
        <f t="shared" si="90"/>
        <v>50.194384449244062</v>
      </c>
      <c r="H54" s="173">
        <v>48.5</v>
      </c>
      <c r="I54" s="173">
        <f t="shared" si="91"/>
        <v>50.611015490533561</v>
      </c>
      <c r="J54" s="173">
        <f t="shared" si="92"/>
        <v>0.5</v>
      </c>
      <c r="K54" s="201">
        <v>37.5</v>
      </c>
      <c r="L54" s="202">
        <f t="shared" si="93"/>
        <v>48.147429679922411</v>
      </c>
      <c r="M54" s="173">
        <v>55</v>
      </c>
      <c r="N54" s="202">
        <f t="shared" si="94"/>
        <v>50.631254811393383</v>
      </c>
      <c r="O54" s="202">
        <f t="shared" si="95"/>
        <v>17.5</v>
      </c>
      <c r="P54" s="201">
        <v>27.5</v>
      </c>
      <c r="Q54" s="202">
        <f t="shared" si="96"/>
        <v>45.544776119402982</v>
      </c>
      <c r="R54" s="173">
        <v>36.25</v>
      </c>
      <c r="S54" s="202">
        <f t="shared" si="97"/>
        <v>48.634646519158125</v>
      </c>
      <c r="T54" s="202">
        <f t="shared" si="98"/>
        <v>8.75</v>
      </c>
      <c r="U54" s="215">
        <v>55.625</v>
      </c>
      <c r="V54" s="202">
        <f t="shared" si="99"/>
        <v>54.455128205128204</v>
      </c>
      <c r="W54" s="173">
        <v>45</v>
      </c>
      <c r="X54" s="202">
        <f t="shared" si="100"/>
        <v>50.620399579390117</v>
      </c>
      <c r="Y54" s="202">
        <f t="shared" si="101"/>
        <v>-10.625</v>
      </c>
      <c r="Z54" s="201">
        <v>48.25</v>
      </c>
      <c r="AA54" s="202">
        <f t="shared" si="102"/>
        <v>58.365465213746859</v>
      </c>
      <c r="AB54" s="173">
        <v>55.38</v>
      </c>
      <c r="AC54" s="202">
        <f t="shared" si="103"/>
        <v>57.01414743112435</v>
      </c>
      <c r="AD54" s="202">
        <f t="shared" si="104"/>
        <v>7.1300000000000026</v>
      </c>
      <c r="AE54" s="201">
        <v>68.5</v>
      </c>
      <c r="AF54" s="204">
        <f t="shared" si="105"/>
        <v>51.419019316493312</v>
      </c>
      <c r="AG54" s="173">
        <v>56</v>
      </c>
      <c r="AH54" s="204">
        <f t="shared" si="106"/>
        <v>49.959448499594487</v>
      </c>
      <c r="AI54" s="202">
        <f t="shared" si="107"/>
        <v>-12.5</v>
      </c>
      <c r="AJ54" s="201">
        <v>54.375</v>
      </c>
      <c r="AK54" s="202">
        <f t="shared" si="108"/>
        <v>53.396032831737351</v>
      </c>
      <c r="AL54" s="173">
        <v>53.75</v>
      </c>
      <c r="AM54" s="202">
        <f t="shared" si="109"/>
        <v>53.139367816091955</v>
      </c>
      <c r="AN54" s="202">
        <f t="shared" si="110"/>
        <v>-0.625</v>
      </c>
      <c r="AO54" s="201">
        <v>57</v>
      </c>
      <c r="AP54" s="202">
        <f t="shared" si="111"/>
        <v>50.630630630630627</v>
      </c>
      <c r="AQ54" s="173">
        <v>70</v>
      </c>
      <c r="AR54" s="202">
        <f t="shared" si="112"/>
        <v>57.400749063670418</v>
      </c>
      <c r="AS54" s="202">
        <f t="shared" si="113"/>
        <v>13</v>
      </c>
      <c r="AT54" s="202">
        <f t="shared" si="114"/>
        <v>49.59375</v>
      </c>
      <c r="AU54" s="202">
        <f t="shared" si="115"/>
        <v>51.519108305788215</v>
      </c>
      <c r="AV54" s="201">
        <f t="shared" si="116"/>
        <v>52.484999999999999</v>
      </c>
      <c r="AW54" s="205">
        <f t="shared" si="117"/>
        <v>52.251378651369549</v>
      </c>
      <c r="AX54" s="205">
        <f t="shared" si="118"/>
        <v>2.8912499999999994</v>
      </c>
      <c r="AY54" s="205">
        <f t="shared" si="119"/>
        <v>0.73227034558133397</v>
      </c>
      <c r="AZ54" s="206">
        <v>5</v>
      </c>
    </row>
    <row r="55" spans="1:52" ht="18.75">
      <c r="A55" s="181">
        <v>4</v>
      </c>
      <c r="B55" s="199">
        <v>73</v>
      </c>
      <c r="C55" s="199">
        <v>6</v>
      </c>
      <c r="D55" s="207" t="s">
        <v>93</v>
      </c>
      <c r="E55" s="172">
        <v>8</v>
      </c>
      <c r="F55" s="173">
        <v>41.8</v>
      </c>
      <c r="G55" s="173">
        <f t="shared" si="90"/>
        <v>45.730741540676746</v>
      </c>
      <c r="H55" s="173">
        <v>48.5</v>
      </c>
      <c r="I55" s="173">
        <f t="shared" si="91"/>
        <v>50.611015490533561</v>
      </c>
      <c r="J55" s="173">
        <f t="shared" si="92"/>
        <v>6.7000000000000028</v>
      </c>
      <c r="K55" s="173">
        <v>41.2</v>
      </c>
      <c r="L55" s="202">
        <f t="shared" si="93"/>
        <v>51.73617846750728</v>
      </c>
      <c r="M55" s="173">
        <v>46.75</v>
      </c>
      <c r="N55" s="202">
        <f t="shared" si="94"/>
        <v>44.280215550423407</v>
      </c>
      <c r="O55" s="202">
        <f t="shared" si="95"/>
        <v>5.5499999999999972</v>
      </c>
      <c r="P55" s="173">
        <v>30.25</v>
      </c>
      <c r="Q55" s="202">
        <f t="shared" si="96"/>
        <v>47.597014925373138</v>
      </c>
      <c r="R55" s="173">
        <v>38.75</v>
      </c>
      <c r="S55" s="202">
        <f t="shared" si="97"/>
        <v>49.983810037776578</v>
      </c>
      <c r="T55" s="202">
        <f t="shared" si="98"/>
        <v>8.5</v>
      </c>
      <c r="U55" s="214">
        <v>48</v>
      </c>
      <c r="V55" s="202">
        <f t="shared" si="99"/>
        <v>50.69526627218935</v>
      </c>
      <c r="W55" s="173">
        <v>60.63</v>
      </c>
      <c r="X55" s="202">
        <f t="shared" si="100"/>
        <v>58.838065194532071</v>
      </c>
      <c r="Y55" s="202">
        <f t="shared" si="101"/>
        <v>12.630000000000003</v>
      </c>
      <c r="Z55" s="173">
        <v>41</v>
      </c>
      <c r="AA55" s="202">
        <f t="shared" si="102"/>
        <v>52.288348700754398</v>
      </c>
      <c r="AB55" s="173">
        <v>40.75</v>
      </c>
      <c r="AC55" s="202">
        <f t="shared" si="103"/>
        <v>46.120625465376023</v>
      </c>
      <c r="AD55" s="202">
        <f t="shared" si="104"/>
        <v>-0.25</v>
      </c>
      <c r="AE55" s="203">
        <v>74.400000000000006</v>
      </c>
      <c r="AF55" s="204">
        <f t="shared" si="105"/>
        <v>55.802377414561668</v>
      </c>
      <c r="AG55" s="173">
        <v>53</v>
      </c>
      <c r="AH55" s="204">
        <f t="shared" si="106"/>
        <v>47.526358475263585</v>
      </c>
      <c r="AI55" s="202">
        <f t="shared" si="107"/>
        <v>-21.400000000000006</v>
      </c>
      <c r="AJ55" s="173">
        <v>48</v>
      </c>
      <c r="AK55" s="202">
        <f t="shared" si="108"/>
        <v>49.035567715458278</v>
      </c>
      <c r="AL55" s="173">
        <v>51.88</v>
      </c>
      <c r="AM55" s="202">
        <f t="shared" si="109"/>
        <v>51.795977011494251</v>
      </c>
      <c r="AN55" s="202">
        <f t="shared" si="110"/>
        <v>3.8800000000000026</v>
      </c>
      <c r="AO55" s="173">
        <v>55.2</v>
      </c>
      <c r="AP55" s="202">
        <f t="shared" si="111"/>
        <v>49.383229383229384</v>
      </c>
      <c r="AQ55" s="173">
        <v>66.5</v>
      </c>
      <c r="AR55" s="202">
        <f t="shared" si="112"/>
        <v>54.779026217228463</v>
      </c>
      <c r="AS55" s="202">
        <f t="shared" si="113"/>
        <v>11.299999999999997</v>
      </c>
      <c r="AT55" s="202">
        <f t="shared" si="114"/>
        <v>47.481249999999996</v>
      </c>
      <c r="AU55" s="202">
        <f t="shared" si="115"/>
        <v>50.28359055246878</v>
      </c>
      <c r="AV55" s="201">
        <f t="shared" si="116"/>
        <v>50.844999999999999</v>
      </c>
      <c r="AW55" s="205">
        <f t="shared" si="117"/>
        <v>50.491886680328491</v>
      </c>
      <c r="AX55" s="205">
        <f t="shared" si="118"/>
        <v>3.3637500000000031</v>
      </c>
      <c r="AY55" s="205">
        <f t="shared" si="119"/>
        <v>0.20829612785971108</v>
      </c>
      <c r="AZ55" s="206">
        <v>6</v>
      </c>
    </row>
    <row r="56" spans="1:52" ht="18.75">
      <c r="A56" s="181">
        <v>4</v>
      </c>
      <c r="B56" s="199">
        <v>39</v>
      </c>
      <c r="C56" s="199">
        <v>7</v>
      </c>
      <c r="D56" s="207" t="s">
        <v>57</v>
      </c>
      <c r="E56" s="172">
        <v>5</v>
      </c>
      <c r="F56" s="173">
        <v>35.56</v>
      </c>
      <c r="G56" s="173">
        <f t="shared" si="90"/>
        <v>41.238300935925132</v>
      </c>
      <c r="H56" s="173">
        <v>37.6</v>
      </c>
      <c r="I56" s="173">
        <f t="shared" si="91"/>
        <v>41.230636833046475</v>
      </c>
      <c r="J56" s="173">
        <f t="shared" si="92"/>
        <v>2.0399999999999991</v>
      </c>
      <c r="K56" s="173">
        <v>32</v>
      </c>
      <c r="L56" s="202">
        <f t="shared" si="93"/>
        <v>42.812803103782741</v>
      </c>
      <c r="M56" s="173">
        <v>44</v>
      </c>
      <c r="N56" s="202">
        <f t="shared" si="94"/>
        <v>42.163202463433407</v>
      </c>
      <c r="O56" s="202">
        <f t="shared" si="95"/>
        <v>12</v>
      </c>
      <c r="P56" s="173">
        <v>31.39</v>
      </c>
      <c r="Q56" s="202">
        <f t="shared" si="96"/>
        <v>48.447761194029852</v>
      </c>
      <c r="R56" s="173">
        <v>25</v>
      </c>
      <c r="S56" s="202">
        <f t="shared" si="97"/>
        <v>42.563410685375068</v>
      </c>
      <c r="T56" s="202">
        <f t="shared" si="98"/>
        <v>-6.3900000000000006</v>
      </c>
      <c r="U56" s="214">
        <v>30.56</v>
      </c>
      <c r="V56" s="202">
        <f t="shared" si="99"/>
        <v>42.095660749506905</v>
      </c>
      <c r="W56" s="173">
        <v>38</v>
      </c>
      <c r="X56" s="202">
        <f t="shared" si="100"/>
        <v>46.940063091482649</v>
      </c>
      <c r="Y56" s="202">
        <f t="shared" si="101"/>
        <v>7.4400000000000013</v>
      </c>
      <c r="Z56" s="173">
        <v>25.5</v>
      </c>
      <c r="AA56" s="202">
        <f t="shared" si="102"/>
        <v>39.295892707460183</v>
      </c>
      <c r="AB56" s="173">
        <v>39</v>
      </c>
      <c r="AC56" s="202">
        <f t="shared" si="103"/>
        <v>44.817572598659716</v>
      </c>
      <c r="AD56" s="202">
        <f t="shared" si="104"/>
        <v>13.5</v>
      </c>
      <c r="AE56" s="203">
        <v>55.11</v>
      </c>
      <c r="AF56" s="204">
        <f t="shared" si="105"/>
        <v>41.47102526002972</v>
      </c>
      <c r="AG56" s="173">
        <v>48.8</v>
      </c>
      <c r="AH56" s="204">
        <f t="shared" si="106"/>
        <v>44.120032441200323</v>
      </c>
      <c r="AI56" s="202">
        <f t="shared" si="107"/>
        <v>-6.3100000000000023</v>
      </c>
      <c r="AJ56" s="173">
        <v>37.78</v>
      </c>
      <c r="AK56" s="202">
        <f t="shared" si="108"/>
        <v>42.045143638850888</v>
      </c>
      <c r="AL56" s="173">
        <v>30</v>
      </c>
      <c r="AM56" s="202">
        <f t="shared" si="109"/>
        <v>36.077586206896548</v>
      </c>
      <c r="AN56" s="202">
        <f t="shared" si="110"/>
        <v>-7.7800000000000011</v>
      </c>
      <c r="AO56" s="173">
        <v>49.78</v>
      </c>
      <c r="AP56" s="202">
        <f t="shared" si="111"/>
        <v>45.627165627165624</v>
      </c>
      <c r="AQ56" s="173">
        <v>53.6</v>
      </c>
      <c r="AR56" s="202">
        <f t="shared" si="112"/>
        <v>45.116104868913858</v>
      </c>
      <c r="AS56" s="202">
        <f t="shared" si="113"/>
        <v>3.8200000000000003</v>
      </c>
      <c r="AT56" s="202">
        <f t="shared" si="114"/>
        <v>37.21</v>
      </c>
      <c r="AU56" s="202">
        <f t="shared" si="115"/>
        <v>42.879219152093881</v>
      </c>
      <c r="AV56" s="201">
        <f t="shared" si="116"/>
        <v>39.5</v>
      </c>
      <c r="AW56" s="205">
        <f t="shared" si="117"/>
        <v>42.87857614862601</v>
      </c>
      <c r="AX56" s="205">
        <f t="shared" si="118"/>
        <v>2.2899999999999991</v>
      </c>
      <c r="AY56" s="205">
        <f t="shared" si="119"/>
        <v>-6.4300346787149465E-4</v>
      </c>
      <c r="AZ56" s="206">
        <v>5</v>
      </c>
    </row>
    <row r="57" spans="1:52" ht="18.75">
      <c r="A57" s="208">
        <v>4</v>
      </c>
      <c r="B57" s="199">
        <v>37</v>
      </c>
      <c r="C57" s="199">
        <v>8</v>
      </c>
      <c r="D57" s="209" t="s">
        <v>55</v>
      </c>
      <c r="E57" s="208">
        <v>8</v>
      </c>
      <c r="F57" s="210">
        <v>38.75</v>
      </c>
      <c r="G57" s="173">
        <f t="shared" si="90"/>
        <v>43.534917206623476</v>
      </c>
      <c r="H57" s="173">
        <v>43.25</v>
      </c>
      <c r="I57" s="173">
        <f t="shared" si="91"/>
        <v>46.09294320137694</v>
      </c>
      <c r="J57" s="173">
        <f t="shared" si="92"/>
        <v>4.5</v>
      </c>
      <c r="K57" s="210">
        <v>31.75</v>
      </c>
      <c r="L57" s="202">
        <f t="shared" si="93"/>
        <v>42.570320077594573</v>
      </c>
      <c r="M57" s="173">
        <v>46.5</v>
      </c>
      <c r="N57" s="202">
        <f t="shared" si="94"/>
        <v>44.087759815242492</v>
      </c>
      <c r="O57" s="202">
        <f t="shared" si="95"/>
        <v>14.75</v>
      </c>
      <c r="P57" s="210">
        <v>26.88</v>
      </c>
      <c r="Q57" s="202">
        <f t="shared" si="96"/>
        <v>45.082089552238806</v>
      </c>
      <c r="R57" s="173">
        <v>33.44</v>
      </c>
      <c r="S57" s="202">
        <f t="shared" si="97"/>
        <v>47.118186724230974</v>
      </c>
      <c r="T57" s="202">
        <f t="shared" si="98"/>
        <v>6.5599999999999987</v>
      </c>
      <c r="U57" s="216">
        <v>41.88</v>
      </c>
      <c r="V57" s="202">
        <f t="shared" si="99"/>
        <v>47.677514792899409</v>
      </c>
      <c r="W57" s="173">
        <v>28.75</v>
      </c>
      <c r="X57" s="202">
        <f t="shared" si="100"/>
        <v>42.076761303890642</v>
      </c>
      <c r="Y57" s="202">
        <f t="shared" si="101"/>
        <v>-13.130000000000003</v>
      </c>
      <c r="Z57" s="210">
        <v>27.31</v>
      </c>
      <c r="AA57" s="202">
        <f t="shared" si="102"/>
        <v>40.813076278290019</v>
      </c>
      <c r="AB57" s="173">
        <v>39.630000000000003</v>
      </c>
      <c r="AC57" s="202">
        <f t="shared" si="103"/>
        <v>45.286671630677588</v>
      </c>
      <c r="AD57" s="202">
        <f t="shared" si="104"/>
        <v>12.320000000000004</v>
      </c>
      <c r="AE57" s="211">
        <v>60</v>
      </c>
      <c r="AF57" s="204">
        <f t="shared" si="105"/>
        <v>45.104011887072808</v>
      </c>
      <c r="AG57" s="173">
        <v>49.5</v>
      </c>
      <c r="AH57" s="204">
        <f t="shared" si="106"/>
        <v>44.687753446877537</v>
      </c>
      <c r="AI57" s="202">
        <f t="shared" si="107"/>
        <v>-10.5</v>
      </c>
      <c r="AJ57" s="210">
        <v>49.38</v>
      </c>
      <c r="AK57" s="202">
        <f t="shared" si="108"/>
        <v>49.979480164158694</v>
      </c>
      <c r="AL57" s="173">
        <v>39.380000000000003</v>
      </c>
      <c r="AM57" s="202">
        <f t="shared" si="109"/>
        <v>42.816091954022987</v>
      </c>
      <c r="AN57" s="202">
        <f t="shared" si="110"/>
        <v>-10</v>
      </c>
      <c r="AO57" s="210">
        <v>50.5</v>
      </c>
      <c r="AP57" s="202">
        <f t="shared" si="111"/>
        <v>46.126126126126124</v>
      </c>
      <c r="AQ57" s="173">
        <v>43.5</v>
      </c>
      <c r="AR57" s="202">
        <f t="shared" si="112"/>
        <v>37.550561797752806</v>
      </c>
      <c r="AS57" s="202">
        <f t="shared" si="113"/>
        <v>-7</v>
      </c>
      <c r="AT57" s="202">
        <f t="shared" si="114"/>
        <v>40.806249999999999</v>
      </c>
      <c r="AU57" s="202">
        <f t="shared" si="115"/>
        <v>45.110942010625493</v>
      </c>
      <c r="AV57" s="201">
        <f t="shared" si="116"/>
        <v>40.493749999999999</v>
      </c>
      <c r="AW57" s="205">
        <f t="shared" si="117"/>
        <v>43.71459123425899</v>
      </c>
      <c r="AX57" s="205">
        <f t="shared" si="118"/>
        <v>-0.3125</v>
      </c>
      <c r="AY57" s="205">
        <f t="shared" si="119"/>
        <v>-1.3963507763665035</v>
      </c>
      <c r="AZ57" s="206">
        <v>4</v>
      </c>
    </row>
    <row r="58" spans="1:52" ht="18.75">
      <c r="A58" s="181">
        <v>4</v>
      </c>
      <c r="B58" s="199">
        <v>45</v>
      </c>
      <c r="C58" s="199">
        <v>9</v>
      </c>
      <c r="D58" s="207" t="s">
        <v>64</v>
      </c>
      <c r="E58" s="172">
        <v>12</v>
      </c>
      <c r="F58" s="173">
        <v>43.9</v>
      </c>
      <c r="G58" s="173">
        <f t="shared" si="90"/>
        <v>47.242620590352772</v>
      </c>
      <c r="H58" s="173">
        <v>44.67</v>
      </c>
      <c r="I58" s="173">
        <f t="shared" si="91"/>
        <v>47.314974182444061</v>
      </c>
      <c r="J58" s="173">
        <f t="shared" si="92"/>
        <v>0.77000000000000313</v>
      </c>
      <c r="K58" s="173">
        <v>33.1</v>
      </c>
      <c r="L58" s="202">
        <f t="shared" si="93"/>
        <v>43.879728419010675</v>
      </c>
      <c r="M58" s="173">
        <v>48.17</v>
      </c>
      <c r="N58" s="202">
        <f t="shared" si="94"/>
        <v>45.373364126250962</v>
      </c>
      <c r="O58" s="202">
        <f t="shared" si="95"/>
        <v>15.07</v>
      </c>
      <c r="P58" s="173">
        <v>33.880000000000003</v>
      </c>
      <c r="Q58" s="202">
        <f t="shared" si="96"/>
        <v>50.305970149253731</v>
      </c>
      <c r="R58" s="173">
        <v>32.29</v>
      </c>
      <c r="S58" s="202">
        <f t="shared" si="97"/>
        <v>46.497571505666485</v>
      </c>
      <c r="T58" s="202">
        <f t="shared" si="98"/>
        <v>-1.5900000000000034</v>
      </c>
      <c r="U58" s="214">
        <v>37.5</v>
      </c>
      <c r="V58" s="202">
        <f t="shared" si="99"/>
        <v>45.517751479289942</v>
      </c>
      <c r="W58" s="173">
        <v>30.83</v>
      </c>
      <c r="X58" s="202">
        <f t="shared" si="100"/>
        <v>43.170347003154575</v>
      </c>
      <c r="Y58" s="202">
        <f t="shared" si="101"/>
        <v>-6.6700000000000017</v>
      </c>
      <c r="Z58" s="173">
        <v>36.53</v>
      </c>
      <c r="AA58" s="202">
        <f t="shared" si="102"/>
        <v>48.541492036881806</v>
      </c>
      <c r="AB58" s="173">
        <v>36.46</v>
      </c>
      <c r="AC58" s="202">
        <f t="shared" si="103"/>
        <v>42.926284437825764</v>
      </c>
      <c r="AD58" s="202">
        <f t="shared" si="104"/>
        <v>-7.0000000000000284E-2</v>
      </c>
      <c r="AE58" s="203">
        <v>61.6</v>
      </c>
      <c r="AF58" s="204">
        <f t="shared" si="105"/>
        <v>46.292719167904906</v>
      </c>
      <c r="AG58" s="173">
        <v>47.67</v>
      </c>
      <c r="AH58" s="204">
        <f t="shared" si="106"/>
        <v>43.203568532035689</v>
      </c>
      <c r="AI58" s="202">
        <f t="shared" si="107"/>
        <v>-13.93</v>
      </c>
      <c r="AJ58" s="173">
        <v>42</v>
      </c>
      <c r="AK58" s="202">
        <f t="shared" si="108"/>
        <v>44.931600547195629</v>
      </c>
      <c r="AL58" s="173">
        <v>47.92</v>
      </c>
      <c r="AM58" s="202">
        <f t="shared" si="109"/>
        <v>48.951149425287355</v>
      </c>
      <c r="AN58" s="202">
        <f t="shared" si="110"/>
        <v>5.9200000000000017</v>
      </c>
      <c r="AO58" s="173">
        <v>51.8</v>
      </c>
      <c r="AP58" s="202">
        <f t="shared" si="111"/>
        <v>47.027027027027025</v>
      </c>
      <c r="AQ58" s="173">
        <v>53.33</v>
      </c>
      <c r="AR58" s="202">
        <f t="shared" si="112"/>
        <v>44.91385767790262</v>
      </c>
      <c r="AS58" s="202">
        <f t="shared" si="113"/>
        <v>1.5300000000000011</v>
      </c>
      <c r="AT58" s="202">
        <f t="shared" si="114"/>
        <v>42.53875</v>
      </c>
      <c r="AU58" s="202">
        <f t="shared" si="115"/>
        <v>46.717363677114555</v>
      </c>
      <c r="AV58" s="201">
        <f t="shared" si="116"/>
        <v>42.667499999999997</v>
      </c>
      <c r="AW58" s="205">
        <f t="shared" si="117"/>
        <v>45.293889611320942</v>
      </c>
      <c r="AX58" s="205">
        <f t="shared" si="118"/>
        <v>0.12874999999999659</v>
      </c>
      <c r="AY58" s="205">
        <f t="shared" si="119"/>
        <v>-1.4234740657936129</v>
      </c>
      <c r="AZ58" s="206">
        <v>4</v>
      </c>
    </row>
    <row r="59" spans="1:52" ht="18.75">
      <c r="A59" s="181">
        <v>4</v>
      </c>
      <c r="B59" s="199">
        <v>31</v>
      </c>
      <c r="C59" s="199">
        <v>10</v>
      </c>
      <c r="D59" s="207" t="s">
        <v>48</v>
      </c>
      <c r="E59" s="172">
        <v>6</v>
      </c>
      <c r="F59" s="173">
        <v>47.85</v>
      </c>
      <c r="G59" s="173">
        <f t="shared" si="90"/>
        <v>50.086393088552917</v>
      </c>
      <c r="H59" s="173">
        <v>47.67</v>
      </c>
      <c r="I59" s="173">
        <f t="shared" si="91"/>
        <v>49.896729776247852</v>
      </c>
      <c r="J59" s="173">
        <f t="shared" si="92"/>
        <v>-0.17999999999999972</v>
      </c>
      <c r="K59" s="173">
        <v>33.229999999999997</v>
      </c>
      <c r="L59" s="202">
        <f t="shared" si="93"/>
        <v>44.005819592628519</v>
      </c>
      <c r="M59" s="173">
        <v>43.33</v>
      </c>
      <c r="N59" s="202">
        <f t="shared" si="94"/>
        <v>41.647421093148573</v>
      </c>
      <c r="O59" s="202">
        <f t="shared" si="95"/>
        <v>10.100000000000001</v>
      </c>
      <c r="P59" s="173">
        <v>32.31</v>
      </c>
      <c r="Q59" s="202">
        <f t="shared" si="96"/>
        <v>49.134328358208961</v>
      </c>
      <c r="R59" s="173">
        <v>37.08</v>
      </c>
      <c r="S59" s="202">
        <f t="shared" si="97"/>
        <v>49.082568807339449</v>
      </c>
      <c r="T59" s="202">
        <f t="shared" si="98"/>
        <v>4.769999999999996</v>
      </c>
      <c r="U59" s="214">
        <v>48.46</v>
      </c>
      <c r="V59" s="202">
        <f t="shared" si="99"/>
        <v>50.922090729783037</v>
      </c>
      <c r="W59" s="173">
        <v>41.67</v>
      </c>
      <c r="X59" s="202">
        <f t="shared" si="100"/>
        <v>48.869610935856997</v>
      </c>
      <c r="Y59" s="202">
        <f t="shared" si="101"/>
        <v>-6.7899999999999991</v>
      </c>
      <c r="Z59" s="173">
        <v>36.04</v>
      </c>
      <c r="AA59" s="202">
        <f t="shared" si="102"/>
        <v>48.130762782900248</v>
      </c>
      <c r="AB59" s="173">
        <v>45.42</v>
      </c>
      <c r="AC59" s="202">
        <f t="shared" si="103"/>
        <v>49.597915115413258</v>
      </c>
      <c r="AD59" s="202">
        <f t="shared" si="104"/>
        <v>9.3800000000000026</v>
      </c>
      <c r="AE59" s="203">
        <v>62.15</v>
      </c>
      <c r="AF59" s="204">
        <f t="shared" si="105"/>
        <v>46.701337295690934</v>
      </c>
      <c r="AG59" s="173">
        <v>48.67</v>
      </c>
      <c r="AH59" s="204">
        <f t="shared" si="106"/>
        <v>44.01459854014599</v>
      </c>
      <c r="AI59" s="202">
        <f t="shared" si="107"/>
        <v>-13.479999999999997</v>
      </c>
      <c r="AJ59" s="173">
        <v>48.08</v>
      </c>
      <c r="AK59" s="202">
        <f t="shared" si="108"/>
        <v>49.090287277701776</v>
      </c>
      <c r="AL59" s="173">
        <v>44.17</v>
      </c>
      <c r="AM59" s="202">
        <f t="shared" si="109"/>
        <v>46.257183908045974</v>
      </c>
      <c r="AN59" s="202">
        <f t="shared" si="110"/>
        <v>-3.9099999999999966</v>
      </c>
      <c r="AO59" s="173">
        <v>53.23</v>
      </c>
      <c r="AP59" s="202">
        <f t="shared" si="111"/>
        <v>48.018018018018012</v>
      </c>
      <c r="AQ59" s="173">
        <v>50.67</v>
      </c>
      <c r="AR59" s="202">
        <f t="shared" si="112"/>
        <v>42.921348314606746</v>
      </c>
      <c r="AS59" s="202">
        <f t="shared" si="113"/>
        <v>-2.5599999999999952</v>
      </c>
      <c r="AT59" s="202">
        <f t="shared" si="114"/>
        <v>45.168749999999996</v>
      </c>
      <c r="AU59" s="202">
        <f t="shared" si="115"/>
        <v>48.261129642935543</v>
      </c>
      <c r="AV59" s="201">
        <f t="shared" si="116"/>
        <v>44.835000000000008</v>
      </c>
      <c r="AW59" s="205">
        <f t="shared" si="117"/>
        <v>46.535922061350604</v>
      </c>
      <c r="AX59" s="205">
        <f t="shared" si="118"/>
        <v>-0.33374999999998778</v>
      </c>
      <c r="AY59" s="205">
        <f t="shared" si="119"/>
        <v>-1.7252075815849395</v>
      </c>
      <c r="AZ59" s="206">
        <v>3</v>
      </c>
    </row>
    <row r="60" spans="1:52" ht="18.75">
      <c r="A60" s="181">
        <v>4</v>
      </c>
      <c r="B60" s="199">
        <v>59</v>
      </c>
      <c r="C60" s="199">
        <v>11</v>
      </c>
      <c r="D60" s="207" t="s">
        <v>79</v>
      </c>
      <c r="E60" s="172">
        <v>4</v>
      </c>
      <c r="F60" s="173">
        <v>45.5</v>
      </c>
      <c r="G60" s="173">
        <f t="shared" si="90"/>
        <v>48.394528437724986</v>
      </c>
      <c r="H60" s="173">
        <v>45.5</v>
      </c>
      <c r="I60" s="173">
        <f t="shared" si="91"/>
        <v>48.029259896729776</v>
      </c>
      <c r="J60" s="173">
        <f t="shared" si="92"/>
        <v>0</v>
      </c>
      <c r="K60" s="173">
        <v>38</v>
      </c>
      <c r="L60" s="202">
        <f t="shared" si="93"/>
        <v>48.63239573229874</v>
      </c>
      <c r="M60" s="173">
        <v>46</v>
      </c>
      <c r="N60" s="202">
        <f t="shared" si="94"/>
        <v>43.702848344880678</v>
      </c>
      <c r="O60" s="202">
        <f t="shared" si="95"/>
        <v>8</v>
      </c>
      <c r="P60" s="173">
        <v>27.5</v>
      </c>
      <c r="Q60" s="202">
        <f t="shared" si="96"/>
        <v>45.544776119402982</v>
      </c>
      <c r="R60" s="173">
        <v>24.38</v>
      </c>
      <c r="S60" s="202">
        <f t="shared" si="97"/>
        <v>42.228818132757688</v>
      </c>
      <c r="T60" s="202">
        <f t="shared" si="98"/>
        <v>-3.120000000000001</v>
      </c>
      <c r="U60" s="214">
        <v>51.25</v>
      </c>
      <c r="V60" s="202">
        <f t="shared" si="99"/>
        <v>52.297830374753453</v>
      </c>
      <c r="W60" s="173">
        <v>41.25</v>
      </c>
      <c r="X60" s="202">
        <f t="shared" si="100"/>
        <v>48.648790746582542</v>
      </c>
      <c r="Y60" s="202">
        <f t="shared" si="101"/>
        <v>-10</v>
      </c>
      <c r="Z60" s="173">
        <v>43.13</v>
      </c>
      <c r="AA60" s="202">
        <f t="shared" si="102"/>
        <v>54.07376362112322</v>
      </c>
      <c r="AB60" s="173">
        <v>42.25</v>
      </c>
      <c r="AC60" s="202">
        <f t="shared" si="103"/>
        <v>47.237527922561426</v>
      </c>
      <c r="AD60" s="202">
        <f t="shared" si="104"/>
        <v>-0.88000000000000256</v>
      </c>
      <c r="AE60" s="203">
        <v>62</v>
      </c>
      <c r="AF60" s="204">
        <f t="shared" si="105"/>
        <v>46.589895988112929</v>
      </c>
      <c r="AG60" s="173">
        <v>47</v>
      </c>
      <c r="AH60" s="204">
        <f t="shared" si="106"/>
        <v>42.660178426601789</v>
      </c>
      <c r="AI60" s="202">
        <f t="shared" si="107"/>
        <v>-15</v>
      </c>
      <c r="AJ60" s="173">
        <v>48.75</v>
      </c>
      <c r="AK60" s="202">
        <f t="shared" si="108"/>
        <v>49.548563611491112</v>
      </c>
      <c r="AL60" s="173">
        <v>36.25</v>
      </c>
      <c r="AM60" s="202">
        <f t="shared" si="109"/>
        <v>40.56752873563218</v>
      </c>
      <c r="AN60" s="202">
        <f t="shared" si="110"/>
        <v>-12.5</v>
      </c>
      <c r="AO60" s="173">
        <v>47</v>
      </c>
      <c r="AP60" s="202">
        <f t="shared" si="111"/>
        <v>43.700623700623701</v>
      </c>
      <c r="AQ60" s="173">
        <v>71</v>
      </c>
      <c r="AR60" s="202">
        <f t="shared" si="112"/>
        <v>58.149812734082403</v>
      </c>
      <c r="AS60" s="202">
        <f t="shared" si="113"/>
        <v>24</v>
      </c>
      <c r="AT60" s="202">
        <f t="shared" si="114"/>
        <v>45.391249999999999</v>
      </c>
      <c r="AU60" s="202">
        <f t="shared" si="115"/>
        <v>48.597797198191387</v>
      </c>
      <c r="AV60" s="201">
        <f t="shared" si="116"/>
        <v>44.203749999999999</v>
      </c>
      <c r="AW60" s="205">
        <f t="shared" si="117"/>
        <v>46.403095617478556</v>
      </c>
      <c r="AX60" s="205">
        <f t="shared" si="118"/>
        <v>-1.1875</v>
      </c>
      <c r="AY60" s="205">
        <f t="shared" si="119"/>
        <v>-2.1947015807128309</v>
      </c>
      <c r="AZ60" s="206">
        <v>3</v>
      </c>
    </row>
    <row r="61" spans="1:52" ht="18.75">
      <c r="A61" s="181">
        <v>4</v>
      </c>
      <c r="B61" s="207">
        <v>40</v>
      </c>
      <c r="C61" s="199">
        <v>12</v>
      </c>
      <c r="D61" s="207" t="s">
        <v>58</v>
      </c>
      <c r="E61" s="172">
        <v>3</v>
      </c>
      <c r="F61" s="173">
        <v>40.799999999999997</v>
      </c>
      <c r="G61" s="173">
        <f t="shared" si="90"/>
        <v>45.010799136069117</v>
      </c>
      <c r="H61" s="173">
        <v>34.67</v>
      </c>
      <c r="I61" s="173">
        <f t="shared" si="91"/>
        <v>38.709122203098104</v>
      </c>
      <c r="J61" s="173">
        <f t="shared" si="92"/>
        <v>-6.1299999999999955</v>
      </c>
      <c r="K61" s="173">
        <v>29.6</v>
      </c>
      <c r="L61" s="202">
        <f t="shared" si="93"/>
        <v>40.484966052376336</v>
      </c>
      <c r="M61" s="173">
        <v>28.67</v>
      </c>
      <c r="N61" s="202">
        <f t="shared" si="94"/>
        <v>30.36181678214011</v>
      </c>
      <c r="O61" s="202">
        <f t="shared" si="95"/>
        <v>-0.92999999999999972</v>
      </c>
      <c r="P61" s="173">
        <v>33</v>
      </c>
      <c r="Q61" s="202">
        <f t="shared" si="96"/>
        <v>49.649253731343286</v>
      </c>
      <c r="R61" s="173">
        <v>21.67</v>
      </c>
      <c r="S61" s="202">
        <f t="shared" si="97"/>
        <v>40.766324878575283</v>
      </c>
      <c r="T61" s="202">
        <f t="shared" si="98"/>
        <v>-11.329999999999998</v>
      </c>
      <c r="U61" s="214">
        <v>33</v>
      </c>
      <c r="V61" s="202">
        <f t="shared" si="99"/>
        <v>43.298816568047336</v>
      </c>
      <c r="W61" s="173">
        <v>35</v>
      </c>
      <c r="X61" s="202">
        <f t="shared" si="100"/>
        <v>45.362776025236592</v>
      </c>
      <c r="Y61" s="202">
        <f t="shared" si="101"/>
        <v>2</v>
      </c>
      <c r="Z61" s="173">
        <v>36.1</v>
      </c>
      <c r="AA61" s="202">
        <f t="shared" si="102"/>
        <v>48.181056160938809</v>
      </c>
      <c r="AB61" s="173">
        <v>30.67</v>
      </c>
      <c r="AC61" s="202">
        <f t="shared" si="103"/>
        <v>38.615040953090094</v>
      </c>
      <c r="AD61" s="202">
        <f t="shared" si="104"/>
        <v>-5.43</v>
      </c>
      <c r="AE61" s="203">
        <v>57.6</v>
      </c>
      <c r="AF61" s="204">
        <f t="shared" si="105"/>
        <v>43.320950965824665</v>
      </c>
      <c r="AG61" s="173">
        <v>46.67</v>
      </c>
      <c r="AH61" s="204">
        <f t="shared" si="106"/>
        <v>42.392538523925388</v>
      </c>
      <c r="AI61" s="202">
        <f t="shared" si="107"/>
        <v>-10.93</v>
      </c>
      <c r="AJ61" s="173">
        <v>36</v>
      </c>
      <c r="AK61" s="202">
        <f t="shared" si="108"/>
        <v>40.827633378932973</v>
      </c>
      <c r="AL61" s="173">
        <v>41.67</v>
      </c>
      <c r="AM61" s="202">
        <f t="shared" si="109"/>
        <v>44.461206896551722</v>
      </c>
      <c r="AN61" s="202">
        <f t="shared" si="110"/>
        <v>5.6700000000000017</v>
      </c>
      <c r="AO61" s="173">
        <v>49.6</v>
      </c>
      <c r="AP61" s="202">
        <f t="shared" si="111"/>
        <v>45.502425502425503</v>
      </c>
      <c r="AQ61" s="173">
        <v>52</v>
      </c>
      <c r="AR61" s="202">
        <f t="shared" si="112"/>
        <v>43.917602996254686</v>
      </c>
      <c r="AS61" s="202">
        <f t="shared" si="113"/>
        <v>2.3999999999999986</v>
      </c>
      <c r="AT61" s="202">
        <f t="shared" si="114"/>
        <v>39.462500000000006</v>
      </c>
      <c r="AU61" s="202">
        <f t="shared" si="115"/>
        <v>44.534487686994758</v>
      </c>
      <c r="AV61" s="201">
        <f t="shared" si="116"/>
        <v>36.377500000000005</v>
      </c>
      <c r="AW61" s="205">
        <f t="shared" si="117"/>
        <v>40.573303657358998</v>
      </c>
      <c r="AX61" s="205">
        <f t="shared" si="118"/>
        <v>-3.0850000000000009</v>
      </c>
      <c r="AY61" s="205">
        <f t="shared" si="119"/>
        <v>-3.9611840296357599</v>
      </c>
      <c r="AZ61" s="206">
        <v>3</v>
      </c>
    </row>
    <row r="62" spans="1:52" ht="18.75">
      <c r="A62" s="181">
        <v>4</v>
      </c>
      <c r="B62" s="199">
        <v>96</v>
      </c>
      <c r="C62" s="199">
        <v>13</v>
      </c>
      <c r="D62" s="207" t="s">
        <v>116</v>
      </c>
      <c r="E62" s="172">
        <v>13</v>
      </c>
      <c r="F62" s="173">
        <v>47.08</v>
      </c>
      <c r="G62" s="173">
        <f t="shared" si="90"/>
        <v>49.532037437005037</v>
      </c>
      <c r="H62" s="173">
        <v>44.304615384615389</v>
      </c>
      <c r="I62" s="173">
        <f t="shared" si="91"/>
        <v>47.000529590891041</v>
      </c>
      <c r="J62" s="173">
        <f t="shared" si="92"/>
        <v>-2.7753846153846098</v>
      </c>
      <c r="K62" s="173">
        <v>38.46</v>
      </c>
      <c r="L62" s="202">
        <f t="shared" si="93"/>
        <v>49.078564500484973</v>
      </c>
      <c r="M62" s="173">
        <v>46.153846153846153</v>
      </c>
      <c r="N62" s="202">
        <f t="shared" si="94"/>
        <v>43.821282643453543</v>
      </c>
      <c r="O62" s="202">
        <f t="shared" si="95"/>
        <v>7.6938461538461524</v>
      </c>
      <c r="P62" s="173">
        <v>37.5</v>
      </c>
      <c r="Q62" s="202">
        <f t="shared" si="96"/>
        <v>53.007462686567166</v>
      </c>
      <c r="R62" s="173">
        <v>32.307692307692307</v>
      </c>
      <c r="S62" s="202">
        <f t="shared" si="97"/>
        <v>46.507119432105938</v>
      </c>
      <c r="T62" s="202">
        <f t="shared" si="98"/>
        <v>-5.1923076923076934</v>
      </c>
      <c r="U62" s="214">
        <v>46.15</v>
      </c>
      <c r="V62" s="202">
        <f t="shared" si="99"/>
        <v>49.783037475345168</v>
      </c>
      <c r="W62" s="173">
        <v>35</v>
      </c>
      <c r="X62" s="202">
        <f t="shared" si="100"/>
        <v>45.362776025236592</v>
      </c>
      <c r="Y62" s="202">
        <f t="shared" si="101"/>
        <v>-11.149999999999999</v>
      </c>
      <c r="Z62" s="173">
        <v>43.81</v>
      </c>
      <c r="AA62" s="202">
        <f t="shared" si="102"/>
        <v>54.643755238893547</v>
      </c>
      <c r="AB62" s="173">
        <v>39.503076923076918</v>
      </c>
      <c r="AC62" s="202">
        <f t="shared" si="103"/>
        <v>45.192164499684971</v>
      </c>
      <c r="AD62" s="202">
        <f t="shared" si="104"/>
        <v>-4.3069230769230842</v>
      </c>
      <c r="AE62" s="203">
        <v>68.31</v>
      </c>
      <c r="AF62" s="204">
        <f t="shared" si="105"/>
        <v>51.277860326894498</v>
      </c>
      <c r="AG62" s="173">
        <v>51.689230769230775</v>
      </c>
      <c r="AH62" s="204">
        <f t="shared" si="106"/>
        <v>46.463285295402088</v>
      </c>
      <c r="AI62" s="202">
        <f t="shared" si="107"/>
        <v>-16.620769230769227</v>
      </c>
      <c r="AJ62" s="173">
        <v>52.69</v>
      </c>
      <c r="AK62" s="202">
        <f t="shared" si="108"/>
        <v>52.243502051983583</v>
      </c>
      <c r="AL62" s="173">
        <v>39.612307692307695</v>
      </c>
      <c r="AM62" s="202">
        <f t="shared" si="109"/>
        <v>42.982979664014145</v>
      </c>
      <c r="AN62" s="202">
        <f t="shared" si="110"/>
        <v>-13.077692307692303</v>
      </c>
      <c r="AO62" s="173">
        <v>57.23</v>
      </c>
      <c r="AP62" s="202">
        <f t="shared" si="111"/>
        <v>50.790020790020783</v>
      </c>
      <c r="AQ62" s="173">
        <v>52.92</v>
      </c>
      <c r="AR62" s="202">
        <f t="shared" si="112"/>
        <v>44.606741573033709</v>
      </c>
      <c r="AS62" s="202">
        <f t="shared" si="113"/>
        <v>-4.3099999999999952</v>
      </c>
      <c r="AT62" s="202">
        <f t="shared" si="114"/>
        <v>48.903750000000002</v>
      </c>
      <c r="AU62" s="202">
        <f t="shared" si="115"/>
        <v>51.294530063399343</v>
      </c>
      <c r="AV62" s="201">
        <f t="shared" si="116"/>
        <v>42.686346153846152</v>
      </c>
      <c r="AW62" s="205">
        <f t="shared" si="117"/>
        <v>45.242109840477752</v>
      </c>
      <c r="AX62" s="205">
        <f t="shared" si="118"/>
        <v>-6.2174038461538501</v>
      </c>
      <c r="AY62" s="205">
        <f t="shared" si="119"/>
        <v>-6.0524202229215902</v>
      </c>
      <c r="AZ62" s="206">
        <v>1</v>
      </c>
    </row>
    <row r="63" spans="1:52" ht="18.75">
      <c r="A63" s="181">
        <v>4</v>
      </c>
      <c r="B63" s="199">
        <v>92</v>
      </c>
      <c r="C63" s="199">
        <v>14</v>
      </c>
      <c r="D63" s="207" t="s">
        <v>113</v>
      </c>
      <c r="E63" s="172">
        <v>14</v>
      </c>
      <c r="F63" s="173">
        <v>50.2</v>
      </c>
      <c r="G63" s="173">
        <f t="shared" si="90"/>
        <v>51.778257739380855</v>
      </c>
      <c r="H63" s="173">
        <v>42.57</v>
      </c>
      <c r="I63" s="173">
        <f t="shared" si="91"/>
        <v>45.507745266781413</v>
      </c>
      <c r="J63" s="173">
        <f t="shared" si="92"/>
        <v>-7.6300000000000026</v>
      </c>
      <c r="K63" s="173">
        <v>42.4</v>
      </c>
      <c r="L63" s="202">
        <f t="shared" si="93"/>
        <v>52.900096993210475</v>
      </c>
      <c r="M63" s="173">
        <v>46</v>
      </c>
      <c r="N63" s="202">
        <f t="shared" si="94"/>
        <v>43.702848344880678</v>
      </c>
      <c r="O63" s="202">
        <f t="shared" si="95"/>
        <v>3.6000000000000014</v>
      </c>
      <c r="P63" s="173">
        <v>36.25</v>
      </c>
      <c r="Q63" s="202">
        <f t="shared" si="96"/>
        <v>52.07462686567164</v>
      </c>
      <c r="R63" s="173">
        <v>29.64</v>
      </c>
      <c r="S63" s="202">
        <f t="shared" si="97"/>
        <v>45.067458175930923</v>
      </c>
      <c r="T63" s="202">
        <f t="shared" si="98"/>
        <v>-6.6099999999999994</v>
      </c>
      <c r="U63" s="214">
        <v>41</v>
      </c>
      <c r="V63" s="202">
        <f t="shared" si="99"/>
        <v>47.243589743589745</v>
      </c>
      <c r="W63" s="173">
        <v>37.14</v>
      </c>
      <c r="X63" s="202">
        <f t="shared" si="100"/>
        <v>46.487907465825444</v>
      </c>
      <c r="Y63" s="202">
        <f t="shared" si="101"/>
        <v>-3.8599999999999994</v>
      </c>
      <c r="Z63" s="173">
        <v>44.8</v>
      </c>
      <c r="AA63" s="202">
        <f t="shared" si="102"/>
        <v>55.473595976529751</v>
      </c>
      <c r="AB63" s="173">
        <v>43</v>
      </c>
      <c r="AC63" s="202">
        <f t="shared" si="103"/>
        <v>47.795979151154128</v>
      </c>
      <c r="AD63" s="202">
        <f t="shared" si="104"/>
        <v>-1.7999999999999972</v>
      </c>
      <c r="AE63" s="203">
        <v>69.2</v>
      </c>
      <c r="AF63" s="204">
        <f t="shared" si="105"/>
        <v>51.939078751857352</v>
      </c>
      <c r="AG63" s="173">
        <v>49.71</v>
      </c>
      <c r="AH63" s="204">
        <f t="shared" si="106"/>
        <v>44.858069748580704</v>
      </c>
      <c r="AI63" s="202">
        <f t="shared" si="107"/>
        <v>-19.490000000000002</v>
      </c>
      <c r="AJ63" s="173">
        <v>50</v>
      </c>
      <c r="AK63" s="202">
        <f t="shared" si="108"/>
        <v>50.40355677154583</v>
      </c>
      <c r="AL63" s="173">
        <v>45.71</v>
      </c>
      <c r="AM63" s="202">
        <f t="shared" si="109"/>
        <v>47.363505747126439</v>
      </c>
      <c r="AN63" s="202">
        <f t="shared" si="110"/>
        <v>-4.2899999999999991</v>
      </c>
      <c r="AO63" s="173">
        <v>60</v>
      </c>
      <c r="AP63" s="202">
        <f t="shared" si="111"/>
        <v>52.709632709632707</v>
      </c>
      <c r="AQ63" s="173">
        <v>53.14</v>
      </c>
      <c r="AR63" s="202">
        <f t="shared" si="112"/>
        <v>44.771535580524343</v>
      </c>
      <c r="AS63" s="202">
        <f t="shared" si="113"/>
        <v>-6.8599999999999994</v>
      </c>
      <c r="AT63" s="202">
        <f t="shared" si="114"/>
        <v>49.231249999999996</v>
      </c>
      <c r="AU63" s="202">
        <f t="shared" si="115"/>
        <v>51.815304443927303</v>
      </c>
      <c r="AV63" s="201">
        <f t="shared" si="116"/>
        <v>43.363749999999996</v>
      </c>
      <c r="AW63" s="205">
        <f t="shared" si="117"/>
        <v>45.694381185100518</v>
      </c>
      <c r="AX63" s="205">
        <f t="shared" si="118"/>
        <v>-5.8674999999999997</v>
      </c>
      <c r="AY63" s="205">
        <f t="shared" si="119"/>
        <v>-6.1209232588267852</v>
      </c>
      <c r="AZ63" s="206">
        <v>1</v>
      </c>
    </row>
    <row r="64" spans="1:52" ht="18.75">
      <c r="A64" s="181"/>
      <c r="B64" s="199"/>
      <c r="C64" s="235"/>
      <c r="D64" s="234" t="s">
        <v>181</v>
      </c>
      <c r="E64" s="172"/>
      <c r="F64" s="173"/>
      <c r="G64" s="173"/>
      <c r="H64" s="173"/>
      <c r="I64" s="173"/>
      <c r="J64" s="173"/>
      <c r="K64" s="173"/>
      <c r="L64" s="202"/>
      <c r="M64" s="173"/>
      <c r="N64" s="202"/>
      <c r="O64" s="202"/>
      <c r="P64" s="173"/>
      <c r="Q64" s="202"/>
      <c r="R64" s="173"/>
      <c r="S64" s="202"/>
      <c r="T64" s="202"/>
      <c r="U64" s="214"/>
      <c r="V64" s="202"/>
      <c r="W64" s="173"/>
      <c r="X64" s="202"/>
      <c r="Y64" s="202"/>
      <c r="Z64" s="173"/>
      <c r="AA64" s="202"/>
      <c r="AB64" s="173"/>
      <c r="AC64" s="202"/>
      <c r="AD64" s="202"/>
      <c r="AE64" s="203"/>
      <c r="AF64" s="204"/>
      <c r="AG64" s="173"/>
      <c r="AH64" s="204"/>
      <c r="AI64" s="202"/>
      <c r="AJ64" s="173"/>
      <c r="AK64" s="202"/>
      <c r="AL64" s="173"/>
      <c r="AM64" s="202"/>
      <c r="AN64" s="202"/>
      <c r="AO64" s="173"/>
      <c r="AP64" s="202"/>
      <c r="AQ64" s="173"/>
      <c r="AR64" s="202"/>
      <c r="AS64" s="202"/>
      <c r="AT64" s="202"/>
      <c r="AU64" s="202"/>
      <c r="AV64" s="201"/>
      <c r="AW64" s="205"/>
      <c r="AX64" s="205"/>
      <c r="AY64" s="205"/>
      <c r="AZ64" s="206"/>
    </row>
    <row r="65" spans="1:52" ht="18.75">
      <c r="A65" s="181">
        <v>5</v>
      </c>
      <c r="B65" s="199">
        <v>43</v>
      </c>
      <c r="C65" s="199">
        <v>1</v>
      </c>
      <c r="D65" s="207" t="s">
        <v>62</v>
      </c>
      <c r="E65" s="172">
        <v>12</v>
      </c>
      <c r="F65" s="173">
        <v>38.799999999999997</v>
      </c>
      <c r="G65" s="173">
        <f t="shared" ref="G65:G84" si="120">10*((F65-47.73)/13.89)+50</f>
        <v>43.570914326853853</v>
      </c>
      <c r="H65" s="173">
        <v>46.5</v>
      </c>
      <c r="I65" s="173">
        <f t="shared" ref="I65:I84" si="121">10*((H65-47.79)/11.62)+50</f>
        <v>48.889845094664373</v>
      </c>
      <c r="J65" s="173">
        <f t="shared" ref="J65:J84" si="122">H65-F65</f>
        <v>7.7000000000000028</v>
      </c>
      <c r="K65" s="173">
        <v>30.8</v>
      </c>
      <c r="L65" s="202">
        <f t="shared" ref="L65:L84" si="123">10*((K65-39.41)/10.31)+50</f>
        <v>41.648884578079539</v>
      </c>
      <c r="M65" s="173">
        <v>49</v>
      </c>
      <c r="N65" s="202">
        <f t="shared" ref="N65:N84" si="124">10*((M65-54.18)/12.99)+50</f>
        <v>46.012317167051577</v>
      </c>
      <c r="O65" s="202">
        <f t="shared" ref="O65:O84" si="125">M65-K65</f>
        <v>18.2</v>
      </c>
      <c r="P65" s="173">
        <v>29</v>
      </c>
      <c r="Q65" s="202">
        <f t="shared" ref="Q65:Q84" si="126">10*((P65-33.47)/13.4)+50</f>
        <v>46.664179104477611</v>
      </c>
      <c r="R65" s="173">
        <v>32.29</v>
      </c>
      <c r="S65" s="202">
        <f t="shared" ref="S65:S84" si="127">10*((R65-38.78)/18.53)+50</f>
        <v>46.497571505666485</v>
      </c>
      <c r="T65" s="202">
        <f t="shared" ref="T65:T84" si="128">R65-P65</f>
        <v>3.2899999999999991</v>
      </c>
      <c r="U65" s="214">
        <v>31</v>
      </c>
      <c r="V65" s="202">
        <f t="shared" ref="V65:V84" si="129">10*((U65-46.59)/20.28)+50</f>
        <v>42.312623274161737</v>
      </c>
      <c r="W65" s="173">
        <v>32.5</v>
      </c>
      <c r="X65" s="202">
        <f t="shared" ref="X65:X84" si="130">10*((W65-43.82)/19.02)+50</f>
        <v>44.04837013669821</v>
      </c>
      <c r="Y65" s="202">
        <f t="shared" ref="Y65:Y84" si="131">W65-U65</f>
        <v>1.5</v>
      </c>
      <c r="Z65" s="173">
        <v>31.1</v>
      </c>
      <c r="AA65" s="202">
        <f t="shared" ref="AA65:AA84" si="132">10*((Z65-38.27)/11.93)+50</f>
        <v>43.989941324392284</v>
      </c>
      <c r="AB65" s="173">
        <v>43.29</v>
      </c>
      <c r="AC65" s="202">
        <f t="shared" ref="AC65:AC84" si="133">10*((AB65-45.96)/13.43)+50</f>
        <v>48.011913626209974</v>
      </c>
      <c r="AD65" s="202">
        <f t="shared" ref="AD65:AD84" si="134">AB65-Z65</f>
        <v>12.189999999999998</v>
      </c>
      <c r="AE65" s="203">
        <v>49.6</v>
      </c>
      <c r="AF65" s="204">
        <f t="shared" ref="AF65:AF84" si="135">10*((AE65-66.59)/13.46)+50</f>
        <v>37.377414561664189</v>
      </c>
      <c r="AG65" s="173">
        <v>54.33</v>
      </c>
      <c r="AH65" s="204">
        <f t="shared" ref="AH65:AH84" si="136">10*((AG65-56.05)/12.33)+50</f>
        <v>48.605028386050286</v>
      </c>
      <c r="AI65" s="202">
        <f t="shared" ref="AI65:AI84" si="137">AG65-AE65</f>
        <v>4.7299999999999969</v>
      </c>
      <c r="AJ65" s="173">
        <v>40</v>
      </c>
      <c r="AK65" s="202">
        <f t="shared" ref="AK65:AK84" si="138">10*((AJ65-49.41)/14.62)+50</f>
        <v>43.563611491108077</v>
      </c>
      <c r="AL65" s="173">
        <v>49.17</v>
      </c>
      <c r="AM65" s="202">
        <f t="shared" ref="AM65:AM84" si="139">10*((AL65-49.38)/13.92)+50</f>
        <v>49.849137931034484</v>
      </c>
      <c r="AN65" s="202">
        <f t="shared" ref="AN65:AN84" si="140">AL65-AJ65</f>
        <v>9.1700000000000017</v>
      </c>
      <c r="AO65" s="173">
        <v>41.6</v>
      </c>
      <c r="AP65" s="202">
        <f t="shared" ref="AP65:AP84" si="141">10*((AO65-56.09)/14.43)+50</f>
        <v>39.95841995841996</v>
      </c>
      <c r="AQ65" s="173">
        <v>56.33</v>
      </c>
      <c r="AR65" s="202">
        <f t="shared" ref="AR65:AR84" si="142">10*((AQ65-60.12)/13.35)+50</f>
        <v>47.161048689138575</v>
      </c>
      <c r="AS65" s="202">
        <f t="shared" ref="AS65:AS84" si="143">AQ65-AO65</f>
        <v>14.729999999999997</v>
      </c>
      <c r="AT65" s="202">
        <f t="shared" ref="AT65:AT84" si="144">(F65+K65+P65+U65+Z65+AE65+AJ65+AO65)/8</f>
        <v>36.487499999999997</v>
      </c>
      <c r="AU65" s="202">
        <f t="shared" ref="AU65:AU84" si="145">(G65+L65+Q65+V65+AA65+AF65+AK65+AP65)/8</f>
        <v>42.385748577394658</v>
      </c>
      <c r="AV65" s="201">
        <f t="shared" ref="AV65:AV84" si="146">(H65+M65+R65+W65+AB65+AG65+AL65+AQ65)/8</f>
        <v>45.426249999999996</v>
      </c>
      <c r="AW65" s="205">
        <f t="shared" ref="AW65:AW84" si="147">(I65+N65+S65+X65+AC65+AH65+AM65+AR65)/8</f>
        <v>47.384404067064246</v>
      </c>
      <c r="AX65" s="205">
        <f t="shared" ref="AX65:AX84" si="148">AV65-AT65</f>
        <v>8.9387499999999989</v>
      </c>
      <c r="AY65" s="205">
        <f t="shared" ref="AY65:AY84" si="149">AW65-AU65</f>
        <v>4.9986554896695878</v>
      </c>
      <c r="AZ65" s="206">
        <v>8</v>
      </c>
    </row>
    <row r="66" spans="1:52" ht="18.75">
      <c r="A66" s="181">
        <v>5</v>
      </c>
      <c r="B66" s="199">
        <v>91</v>
      </c>
      <c r="C66" s="199">
        <v>2</v>
      </c>
      <c r="D66" s="207" t="s">
        <v>112</v>
      </c>
      <c r="E66" s="172">
        <v>19</v>
      </c>
      <c r="F66" s="173">
        <v>43.73</v>
      </c>
      <c r="G66" s="173">
        <f t="shared" si="120"/>
        <v>47.120230381569478</v>
      </c>
      <c r="H66" s="173">
        <v>48.84</v>
      </c>
      <c r="I66" s="173">
        <f t="shared" si="121"/>
        <v>50.903614457831331</v>
      </c>
      <c r="J66" s="173">
        <f t="shared" si="122"/>
        <v>5.1100000000000065</v>
      </c>
      <c r="K66" s="173">
        <v>37.869999999999997</v>
      </c>
      <c r="L66" s="202">
        <f t="shared" si="123"/>
        <v>48.506304558680895</v>
      </c>
      <c r="M66" s="173">
        <v>53.37</v>
      </c>
      <c r="N66" s="202">
        <f t="shared" si="124"/>
        <v>49.376443418013857</v>
      </c>
      <c r="O66" s="202">
        <f t="shared" si="125"/>
        <v>15.5</v>
      </c>
      <c r="P66" s="173">
        <v>30.33</v>
      </c>
      <c r="Q66" s="202">
        <f t="shared" si="126"/>
        <v>47.656716417910445</v>
      </c>
      <c r="R66" s="173">
        <v>45.26</v>
      </c>
      <c r="S66" s="202">
        <f t="shared" si="127"/>
        <v>53.497031840259041</v>
      </c>
      <c r="T66" s="202">
        <f t="shared" si="128"/>
        <v>14.93</v>
      </c>
      <c r="U66" s="214">
        <v>40</v>
      </c>
      <c r="V66" s="202">
        <f t="shared" si="129"/>
        <v>46.750493096646942</v>
      </c>
      <c r="W66" s="173">
        <v>49.74</v>
      </c>
      <c r="X66" s="202">
        <f t="shared" si="130"/>
        <v>53.112513144058887</v>
      </c>
      <c r="Y66" s="202">
        <f t="shared" si="131"/>
        <v>9.740000000000002</v>
      </c>
      <c r="Z66" s="173">
        <v>31</v>
      </c>
      <c r="AA66" s="202">
        <f t="shared" si="132"/>
        <v>43.906119027661354</v>
      </c>
      <c r="AB66" s="173">
        <v>45.16</v>
      </c>
      <c r="AC66" s="202">
        <f t="shared" si="133"/>
        <v>49.40431868950111</v>
      </c>
      <c r="AD66" s="202">
        <f t="shared" si="134"/>
        <v>14.159999999999997</v>
      </c>
      <c r="AE66" s="203">
        <v>62.13</v>
      </c>
      <c r="AF66" s="204">
        <f t="shared" si="135"/>
        <v>46.686478454680532</v>
      </c>
      <c r="AG66" s="173">
        <v>54.11</v>
      </c>
      <c r="AH66" s="204">
        <f t="shared" si="136"/>
        <v>48.426601784266019</v>
      </c>
      <c r="AI66" s="202">
        <f t="shared" si="137"/>
        <v>-8.0200000000000031</v>
      </c>
      <c r="AJ66" s="173">
        <v>49.33</v>
      </c>
      <c r="AK66" s="202">
        <f t="shared" si="138"/>
        <v>49.945280437756502</v>
      </c>
      <c r="AL66" s="173">
        <v>48.42</v>
      </c>
      <c r="AM66" s="202">
        <f t="shared" si="139"/>
        <v>49.310344827586206</v>
      </c>
      <c r="AN66" s="202">
        <f t="shared" si="140"/>
        <v>-0.90999999999999659</v>
      </c>
      <c r="AO66" s="173">
        <v>52.27</v>
      </c>
      <c r="AP66" s="202">
        <f t="shared" si="141"/>
        <v>47.35273735273735</v>
      </c>
      <c r="AQ66" s="173">
        <v>57.68</v>
      </c>
      <c r="AR66" s="202">
        <f t="shared" si="142"/>
        <v>48.172284644194761</v>
      </c>
      <c r="AS66" s="202">
        <f t="shared" si="143"/>
        <v>5.4099999999999966</v>
      </c>
      <c r="AT66" s="202">
        <f t="shared" si="144"/>
        <v>43.332499999999996</v>
      </c>
      <c r="AU66" s="202">
        <f t="shared" si="145"/>
        <v>47.240544965955436</v>
      </c>
      <c r="AV66" s="201">
        <f t="shared" si="146"/>
        <v>50.322500000000005</v>
      </c>
      <c r="AW66" s="205">
        <f t="shared" si="147"/>
        <v>50.275394100713903</v>
      </c>
      <c r="AX66" s="205">
        <f t="shared" si="148"/>
        <v>6.9900000000000091</v>
      </c>
      <c r="AY66" s="205">
        <f t="shared" si="149"/>
        <v>3.034849134758467</v>
      </c>
      <c r="AZ66" s="206">
        <v>6</v>
      </c>
    </row>
    <row r="67" spans="1:52" ht="18.75">
      <c r="A67" s="181">
        <v>5</v>
      </c>
      <c r="B67" s="199">
        <v>75</v>
      </c>
      <c r="C67" s="199">
        <v>3</v>
      </c>
      <c r="D67" s="207" t="s">
        <v>95</v>
      </c>
      <c r="E67" s="172">
        <v>9</v>
      </c>
      <c r="F67" s="173">
        <v>49.67</v>
      </c>
      <c r="G67" s="173">
        <f t="shared" si="120"/>
        <v>51.39668826493881</v>
      </c>
      <c r="H67" s="173">
        <v>52.67</v>
      </c>
      <c r="I67" s="173">
        <f t="shared" si="121"/>
        <v>54.199655765920831</v>
      </c>
      <c r="J67" s="173">
        <f t="shared" si="122"/>
        <v>3</v>
      </c>
      <c r="K67" s="173">
        <v>45.17</v>
      </c>
      <c r="L67" s="202">
        <f t="shared" si="123"/>
        <v>55.586808923375372</v>
      </c>
      <c r="M67" s="173">
        <v>63.78</v>
      </c>
      <c r="N67" s="202">
        <f t="shared" si="124"/>
        <v>57.390300230946885</v>
      </c>
      <c r="O67" s="202">
        <f t="shared" si="125"/>
        <v>18.61</v>
      </c>
      <c r="P67" s="173">
        <v>35.83</v>
      </c>
      <c r="Q67" s="202">
        <f t="shared" si="126"/>
        <v>51.761194029850749</v>
      </c>
      <c r="R67" s="173">
        <v>40.83</v>
      </c>
      <c r="S67" s="202">
        <f t="shared" si="127"/>
        <v>51.10631408526713</v>
      </c>
      <c r="T67" s="202">
        <f t="shared" si="128"/>
        <v>5</v>
      </c>
      <c r="U67" s="214">
        <v>50.42</v>
      </c>
      <c r="V67" s="202">
        <f t="shared" si="129"/>
        <v>51.888560157790927</v>
      </c>
      <c r="W67" s="173">
        <v>40</v>
      </c>
      <c r="X67" s="202">
        <f t="shared" si="130"/>
        <v>47.991587802313354</v>
      </c>
      <c r="Y67" s="202">
        <f t="shared" si="131"/>
        <v>-10.420000000000002</v>
      </c>
      <c r="Z67" s="173">
        <v>40.83</v>
      </c>
      <c r="AA67" s="202">
        <f t="shared" si="132"/>
        <v>52.145850796311812</v>
      </c>
      <c r="AB67" s="173">
        <v>54.44</v>
      </c>
      <c r="AC67" s="202">
        <f t="shared" si="133"/>
        <v>56.314221891288156</v>
      </c>
      <c r="AD67" s="202">
        <f t="shared" si="134"/>
        <v>13.61</v>
      </c>
      <c r="AE67" s="203">
        <v>64.33</v>
      </c>
      <c r="AF67" s="204">
        <f t="shared" si="135"/>
        <v>48.320950965824665</v>
      </c>
      <c r="AG67" s="173">
        <v>62.22</v>
      </c>
      <c r="AH67" s="204">
        <f t="shared" si="136"/>
        <v>55.00405515004055</v>
      </c>
      <c r="AI67" s="202">
        <f t="shared" si="137"/>
        <v>-2.1099999999999994</v>
      </c>
      <c r="AJ67" s="173">
        <v>51.67</v>
      </c>
      <c r="AK67" s="202">
        <f t="shared" si="138"/>
        <v>51.545827633378934</v>
      </c>
      <c r="AL67" s="173">
        <v>56.11</v>
      </c>
      <c r="AM67" s="202">
        <f t="shared" si="139"/>
        <v>54.834770114942529</v>
      </c>
      <c r="AN67" s="202">
        <f t="shared" si="140"/>
        <v>4.4399999999999977</v>
      </c>
      <c r="AO67" s="173">
        <v>58.67</v>
      </c>
      <c r="AP67" s="202">
        <f t="shared" si="141"/>
        <v>51.78794178794179</v>
      </c>
      <c r="AQ67" s="173">
        <v>71.56</v>
      </c>
      <c r="AR67" s="202">
        <f t="shared" si="142"/>
        <v>58.569288389513112</v>
      </c>
      <c r="AS67" s="202">
        <f t="shared" si="143"/>
        <v>12.89</v>
      </c>
      <c r="AT67" s="202">
        <f t="shared" si="144"/>
        <v>49.573750000000004</v>
      </c>
      <c r="AU67" s="202">
        <f t="shared" si="145"/>
        <v>51.804227819926638</v>
      </c>
      <c r="AV67" s="201">
        <f t="shared" si="146"/>
        <v>55.201250000000002</v>
      </c>
      <c r="AW67" s="205">
        <f t="shared" si="147"/>
        <v>54.42627417877906</v>
      </c>
      <c r="AX67" s="205">
        <f t="shared" si="148"/>
        <v>5.6274999999999977</v>
      </c>
      <c r="AY67" s="205">
        <f t="shared" si="149"/>
        <v>2.6220463588524225</v>
      </c>
      <c r="AZ67" s="206">
        <v>6</v>
      </c>
    </row>
    <row r="68" spans="1:52" ht="18.75">
      <c r="A68" s="181">
        <v>5</v>
      </c>
      <c r="B68" s="199">
        <v>17</v>
      </c>
      <c r="C68" s="199">
        <v>4</v>
      </c>
      <c r="D68" s="207" t="s">
        <v>32</v>
      </c>
      <c r="E68" s="172">
        <v>4</v>
      </c>
      <c r="F68" s="173">
        <v>41.86</v>
      </c>
      <c r="G68" s="173">
        <f t="shared" si="120"/>
        <v>45.773938084953208</v>
      </c>
      <c r="H68" s="173">
        <v>45.5</v>
      </c>
      <c r="I68" s="173">
        <f t="shared" si="121"/>
        <v>48.029259896729776</v>
      </c>
      <c r="J68" s="173">
        <f t="shared" si="122"/>
        <v>3.6400000000000006</v>
      </c>
      <c r="K68" s="173">
        <v>35.14</v>
      </c>
      <c r="L68" s="202">
        <f t="shared" si="123"/>
        <v>45.858389912706116</v>
      </c>
      <c r="M68" s="173">
        <v>49</v>
      </c>
      <c r="N68" s="202">
        <f t="shared" si="124"/>
        <v>46.012317167051577</v>
      </c>
      <c r="O68" s="202">
        <f t="shared" si="125"/>
        <v>13.86</v>
      </c>
      <c r="P68" s="173">
        <v>29.11</v>
      </c>
      <c r="Q68" s="202">
        <f t="shared" si="126"/>
        <v>46.746268656716417</v>
      </c>
      <c r="R68" s="173">
        <v>40.630000000000003</v>
      </c>
      <c r="S68" s="202">
        <f t="shared" si="127"/>
        <v>50.998381003777659</v>
      </c>
      <c r="T68" s="202">
        <f t="shared" si="128"/>
        <v>11.520000000000003</v>
      </c>
      <c r="U68" s="214">
        <v>40.71</v>
      </c>
      <c r="V68" s="202">
        <f t="shared" si="129"/>
        <v>47.100591715976329</v>
      </c>
      <c r="W68" s="173">
        <v>43.75</v>
      </c>
      <c r="X68" s="202">
        <f t="shared" si="130"/>
        <v>49.963196635120923</v>
      </c>
      <c r="Y68" s="202">
        <f t="shared" si="131"/>
        <v>3.0399999999999991</v>
      </c>
      <c r="Z68" s="173">
        <v>32.14</v>
      </c>
      <c r="AA68" s="202">
        <f t="shared" si="132"/>
        <v>44.861693210393966</v>
      </c>
      <c r="AB68" s="173">
        <v>39.880000000000003</v>
      </c>
      <c r="AC68" s="202">
        <f t="shared" si="133"/>
        <v>45.472822040208492</v>
      </c>
      <c r="AD68" s="202">
        <f t="shared" si="134"/>
        <v>7.740000000000002</v>
      </c>
      <c r="AE68" s="203">
        <v>63.14</v>
      </c>
      <c r="AF68" s="204">
        <f t="shared" si="135"/>
        <v>47.436849925705793</v>
      </c>
      <c r="AG68" s="173">
        <v>48</v>
      </c>
      <c r="AH68" s="204">
        <f t="shared" si="136"/>
        <v>43.471208434712089</v>
      </c>
      <c r="AI68" s="202">
        <f t="shared" si="137"/>
        <v>-15.14</v>
      </c>
      <c r="AJ68" s="173">
        <v>46.43</v>
      </c>
      <c r="AK68" s="202">
        <f t="shared" si="138"/>
        <v>47.961696306429552</v>
      </c>
      <c r="AL68" s="173">
        <v>56.25</v>
      </c>
      <c r="AM68" s="202">
        <f t="shared" si="139"/>
        <v>54.935344827586206</v>
      </c>
      <c r="AN68" s="202">
        <f t="shared" si="140"/>
        <v>9.82</v>
      </c>
      <c r="AO68" s="173">
        <v>50</v>
      </c>
      <c r="AP68" s="202">
        <f t="shared" si="141"/>
        <v>45.779625779625775</v>
      </c>
      <c r="AQ68" s="173">
        <v>57</v>
      </c>
      <c r="AR68" s="202">
        <f t="shared" si="142"/>
        <v>47.662921348314612</v>
      </c>
      <c r="AS68" s="202">
        <f t="shared" si="143"/>
        <v>7</v>
      </c>
      <c r="AT68" s="202">
        <f t="shared" si="144"/>
        <v>42.316249999999997</v>
      </c>
      <c r="AU68" s="202">
        <f t="shared" si="145"/>
        <v>46.439881699063392</v>
      </c>
      <c r="AV68" s="201">
        <f t="shared" si="146"/>
        <v>47.501249999999999</v>
      </c>
      <c r="AW68" s="205">
        <f t="shared" si="147"/>
        <v>48.318181419187667</v>
      </c>
      <c r="AX68" s="205">
        <f t="shared" si="148"/>
        <v>5.1850000000000023</v>
      </c>
      <c r="AY68" s="205">
        <f t="shared" si="149"/>
        <v>1.878299720124275</v>
      </c>
      <c r="AZ68" s="206">
        <v>7</v>
      </c>
    </row>
    <row r="69" spans="1:52" ht="18.75">
      <c r="A69" s="181">
        <v>5</v>
      </c>
      <c r="B69" s="207">
        <v>1</v>
      </c>
      <c r="C69" s="199">
        <v>5</v>
      </c>
      <c r="D69" s="207" t="s">
        <v>15</v>
      </c>
      <c r="E69" s="172">
        <v>7</v>
      </c>
      <c r="F69" s="173">
        <v>32.31</v>
      </c>
      <c r="G69" s="173">
        <f t="shared" si="120"/>
        <v>38.898488120950326</v>
      </c>
      <c r="H69" s="173">
        <v>34</v>
      </c>
      <c r="I69" s="173">
        <f t="shared" si="121"/>
        <v>38.132530120481931</v>
      </c>
      <c r="J69" s="173">
        <f t="shared" si="122"/>
        <v>1.6899999999999977</v>
      </c>
      <c r="K69" s="173">
        <v>28.46</v>
      </c>
      <c r="L69" s="202">
        <f t="shared" si="123"/>
        <v>39.379243452958299</v>
      </c>
      <c r="M69" s="173">
        <v>35.43</v>
      </c>
      <c r="N69" s="202">
        <f t="shared" si="124"/>
        <v>35.565819861431869</v>
      </c>
      <c r="O69" s="202">
        <f t="shared" si="125"/>
        <v>6.9699999999999989</v>
      </c>
      <c r="P69" s="173">
        <v>23.08</v>
      </c>
      <c r="Q69" s="202">
        <f t="shared" si="126"/>
        <v>42.246268656716417</v>
      </c>
      <c r="R69" s="173">
        <v>20.71</v>
      </c>
      <c r="S69" s="202">
        <f t="shared" si="127"/>
        <v>40.248246087425798</v>
      </c>
      <c r="T69" s="202">
        <f t="shared" si="128"/>
        <v>-2.3699999999999974</v>
      </c>
      <c r="U69" s="214">
        <v>20.77</v>
      </c>
      <c r="V69" s="202">
        <f t="shared" si="129"/>
        <v>37.268244575936883</v>
      </c>
      <c r="W69" s="173">
        <v>29.29</v>
      </c>
      <c r="X69" s="202">
        <f t="shared" si="130"/>
        <v>42.360672975814929</v>
      </c>
      <c r="Y69" s="202">
        <f t="shared" si="131"/>
        <v>8.52</v>
      </c>
      <c r="Z69" s="173">
        <v>30.65</v>
      </c>
      <c r="AA69" s="202">
        <f t="shared" si="132"/>
        <v>43.612740989103095</v>
      </c>
      <c r="AB69" s="173">
        <v>33.07</v>
      </c>
      <c r="AC69" s="202">
        <f t="shared" si="133"/>
        <v>40.402084884586742</v>
      </c>
      <c r="AD69" s="202">
        <f t="shared" si="134"/>
        <v>2.4200000000000017</v>
      </c>
      <c r="AE69" s="203">
        <v>46.15</v>
      </c>
      <c r="AF69" s="204">
        <f t="shared" si="135"/>
        <v>34.814264487369982</v>
      </c>
      <c r="AG69" s="173">
        <v>47.43</v>
      </c>
      <c r="AH69" s="204">
        <f t="shared" si="136"/>
        <v>43.008921330089215</v>
      </c>
      <c r="AI69" s="202">
        <f t="shared" si="137"/>
        <v>1.2800000000000011</v>
      </c>
      <c r="AJ69" s="173">
        <v>28.85</v>
      </c>
      <c r="AK69" s="202">
        <f t="shared" si="138"/>
        <v>35.937072503419976</v>
      </c>
      <c r="AL69" s="173">
        <v>40</v>
      </c>
      <c r="AM69" s="202">
        <f t="shared" si="139"/>
        <v>43.261494252873561</v>
      </c>
      <c r="AN69" s="202">
        <f t="shared" si="140"/>
        <v>11.149999999999999</v>
      </c>
      <c r="AO69" s="173">
        <v>35.380000000000003</v>
      </c>
      <c r="AP69" s="202">
        <f t="shared" si="141"/>
        <v>35.647955647955648</v>
      </c>
      <c r="AQ69" s="173">
        <v>44.57</v>
      </c>
      <c r="AR69" s="202">
        <f t="shared" si="142"/>
        <v>38.352059925093634</v>
      </c>
      <c r="AS69" s="202">
        <f t="shared" si="143"/>
        <v>9.1899999999999977</v>
      </c>
      <c r="AT69" s="202">
        <f t="shared" si="144"/>
        <v>30.706249999999997</v>
      </c>
      <c r="AU69" s="202">
        <f t="shared" si="145"/>
        <v>38.475534804301326</v>
      </c>
      <c r="AV69" s="201">
        <f t="shared" si="146"/>
        <v>35.5625</v>
      </c>
      <c r="AW69" s="205">
        <f t="shared" si="147"/>
        <v>40.166478679724705</v>
      </c>
      <c r="AX69" s="205">
        <f t="shared" si="148"/>
        <v>4.8562500000000028</v>
      </c>
      <c r="AY69" s="205">
        <f t="shared" si="149"/>
        <v>1.690943875423379</v>
      </c>
      <c r="AZ69" s="206">
        <v>7</v>
      </c>
    </row>
    <row r="70" spans="1:52" ht="18.75">
      <c r="A70" s="181">
        <v>5</v>
      </c>
      <c r="B70" s="199">
        <v>33</v>
      </c>
      <c r="C70" s="199">
        <v>6</v>
      </c>
      <c r="D70" s="207" t="s">
        <v>51</v>
      </c>
      <c r="E70" s="172">
        <v>8</v>
      </c>
      <c r="F70" s="173">
        <v>55.78</v>
      </c>
      <c r="G70" s="173">
        <f t="shared" si="120"/>
        <v>55.795536357091436</v>
      </c>
      <c r="H70" s="173">
        <v>49.75</v>
      </c>
      <c r="I70" s="173">
        <f t="shared" si="121"/>
        <v>51.686746987951807</v>
      </c>
      <c r="J70" s="173">
        <f t="shared" si="122"/>
        <v>-6.0300000000000011</v>
      </c>
      <c r="K70" s="173">
        <v>38</v>
      </c>
      <c r="L70" s="202">
        <f t="shared" si="123"/>
        <v>48.63239573229874</v>
      </c>
      <c r="M70" s="173">
        <v>58</v>
      </c>
      <c r="N70" s="202">
        <f t="shared" si="124"/>
        <v>52.940723633564282</v>
      </c>
      <c r="O70" s="202">
        <f t="shared" si="125"/>
        <v>20</v>
      </c>
      <c r="P70" s="173">
        <v>28.61</v>
      </c>
      <c r="Q70" s="202">
        <f t="shared" si="126"/>
        <v>46.373134328358212</v>
      </c>
      <c r="R70" s="173">
        <v>40.94</v>
      </c>
      <c r="S70" s="202">
        <f t="shared" si="127"/>
        <v>51.165677280086342</v>
      </c>
      <c r="T70" s="202">
        <f t="shared" si="128"/>
        <v>12.329999999999998</v>
      </c>
      <c r="U70" s="214">
        <v>41.11</v>
      </c>
      <c r="V70" s="202">
        <f t="shared" si="129"/>
        <v>47.297830374753453</v>
      </c>
      <c r="W70" s="173">
        <v>35.630000000000003</v>
      </c>
      <c r="X70" s="202">
        <f t="shared" si="130"/>
        <v>45.694006309148264</v>
      </c>
      <c r="Y70" s="202">
        <f t="shared" si="131"/>
        <v>-5.4799999999999969</v>
      </c>
      <c r="Z70" s="173">
        <v>38.39</v>
      </c>
      <c r="AA70" s="202">
        <f t="shared" si="132"/>
        <v>50.100586756077114</v>
      </c>
      <c r="AB70" s="173">
        <v>46.38</v>
      </c>
      <c r="AC70" s="202">
        <f t="shared" si="133"/>
        <v>50.312732688011913</v>
      </c>
      <c r="AD70" s="202">
        <f t="shared" si="134"/>
        <v>7.990000000000002</v>
      </c>
      <c r="AE70" s="203">
        <v>64.89</v>
      </c>
      <c r="AF70" s="204">
        <f t="shared" si="135"/>
        <v>48.736998514115896</v>
      </c>
      <c r="AG70" s="173">
        <v>56.5</v>
      </c>
      <c r="AH70" s="204">
        <f t="shared" si="136"/>
        <v>50.364963503649641</v>
      </c>
      <c r="AI70" s="202">
        <f t="shared" si="137"/>
        <v>-8.39</v>
      </c>
      <c r="AJ70" s="173">
        <v>45</v>
      </c>
      <c r="AK70" s="202">
        <f t="shared" si="138"/>
        <v>46.98358413132695</v>
      </c>
      <c r="AL70" s="173">
        <v>52.5</v>
      </c>
      <c r="AM70" s="202">
        <f t="shared" si="139"/>
        <v>52.241379310344826</v>
      </c>
      <c r="AN70" s="202">
        <f t="shared" si="140"/>
        <v>7.5</v>
      </c>
      <c r="AO70" s="173">
        <v>59.56</v>
      </c>
      <c r="AP70" s="202">
        <f t="shared" si="141"/>
        <v>52.404712404712406</v>
      </c>
      <c r="AQ70" s="173">
        <v>65.5</v>
      </c>
      <c r="AR70" s="202">
        <f t="shared" si="142"/>
        <v>54.029962546816478</v>
      </c>
      <c r="AS70" s="202">
        <f t="shared" si="143"/>
        <v>5.9399999999999977</v>
      </c>
      <c r="AT70" s="202">
        <f t="shared" si="144"/>
        <v>46.417499999999997</v>
      </c>
      <c r="AU70" s="202">
        <f t="shared" si="145"/>
        <v>49.540597324841777</v>
      </c>
      <c r="AV70" s="201">
        <f t="shared" si="146"/>
        <v>50.65</v>
      </c>
      <c r="AW70" s="205">
        <f t="shared" si="147"/>
        <v>51.054524032446693</v>
      </c>
      <c r="AX70" s="205">
        <f t="shared" si="148"/>
        <v>4.2325000000000017</v>
      </c>
      <c r="AY70" s="205">
        <f t="shared" si="149"/>
        <v>1.5139267076049165</v>
      </c>
      <c r="AZ70" s="206">
        <v>5</v>
      </c>
    </row>
    <row r="71" spans="1:52" ht="18.75">
      <c r="A71" s="181">
        <v>5</v>
      </c>
      <c r="B71" s="199">
        <v>4</v>
      </c>
      <c r="C71" s="199">
        <v>7</v>
      </c>
      <c r="D71" s="207" t="s">
        <v>18</v>
      </c>
      <c r="E71" s="172">
        <v>13</v>
      </c>
      <c r="F71" s="173">
        <v>49.67</v>
      </c>
      <c r="G71" s="173">
        <f t="shared" si="120"/>
        <v>51.39668826493881</v>
      </c>
      <c r="H71" s="173">
        <v>49.38</v>
      </c>
      <c r="I71" s="173">
        <f t="shared" si="121"/>
        <v>51.36833046471601</v>
      </c>
      <c r="J71" s="173">
        <f t="shared" si="122"/>
        <v>-0.28999999999999915</v>
      </c>
      <c r="K71" s="173">
        <v>43</v>
      </c>
      <c r="L71" s="202">
        <f t="shared" si="123"/>
        <v>53.48205625606208</v>
      </c>
      <c r="M71" s="173">
        <v>60.62</v>
      </c>
      <c r="N71" s="202">
        <f t="shared" si="124"/>
        <v>54.957659738260197</v>
      </c>
      <c r="O71" s="202">
        <f t="shared" si="125"/>
        <v>17.619999999999997</v>
      </c>
      <c r="P71" s="173">
        <v>36.46</v>
      </c>
      <c r="Q71" s="202">
        <f t="shared" si="126"/>
        <v>52.231343283582092</v>
      </c>
      <c r="R71" s="173">
        <v>41.35</v>
      </c>
      <c r="S71" s="202">
        <f t="shared" si="127"/>
        <v>51.386940097139771</v>
      </c>
      <c r="T71" s="202">
        <f t="shared" si="128"/>
        <v>4.8900000000000006</v>
      </c>
      <c r="U71" s="214">
        <v>42.92</v>
      </c>
      <c r="V71" s="202">
        <f t="shared" si="129"/>
        <v>48.19033530571992</v>
      </c>
      <c r="W71" s="173">
        <v>46.54</v>
      </c>
      <c r="X71" s="202">
        <f t="shared" si="130"/>
        <v>51.430073606729756</v>
      </c>
      <c r="Y71" s="202">
        <f t="shared" si="131"/>
        <v>3.6199999999999974</v>
      </c>
      <c r="Z71" s="173">
        <v>36.630000000000003</v>
      </c>
      <c r="AA71" s="202">
        <f t="shared" si="132"/>
        <v>48.625314333612742</v>
      </c>
      <c r="AB71" s="173">
        <v>48.31</v>
      </c>
      <c r="AC71" s="202">
        <f t="shared" si="133"/>
        <v>51.749813849590467</v>
      </c>
      <c r="AD71" s="202">
        <f t="shared" si="134"/>
        <v>11.68</v>
      </c>
      <c r="AE71" s="203">
        <v>67.33</v>
      </c>
      <c r="AF71" s="204">
        <f t="shared" si="135"/>
        <v>50.549777117384842</v>
      </c>
      <c r="AG71" s="173">
        <v>59.38</v>
      </c>
      <c r="AH71" s="204">
        <f t="shared" si="136"/>
        <v>52.700729927007302</v>
      </c>
      <c r="AI71" s="202">
        <f t="shared" si="137"/>
        <v>-7.9499999999999957</v>
      </c>
      <c r="AJ71" s="173">
        <v>52.08</v>
      </c>
      <c r="AK71" s="202">
        <f t="shared" si="138"/>
        <v>51.82626538987688</v>
      </c>
      <c r="AL71" s="173">
        <v>57.31</v>
      </c>
      <c r="AM71" s="202">
        <f t="shared" si="139"/>
        <v>55.696839080459768</v>
      </c>
      <c r="AN71" s="202">
        <f t="shared" si="140"/>
        <v>5.230000000000004</v>
      </c>
      <c r="AO71" s="173">
        <v>61</v>
      </c>
      <c r="AP71" s="202">
        <f t="shared" si="141"/>
        <v>53.402633402633398</v>
      </c>
      <c r="AQ71" s="173">
        <v>60</v>
      </c>
      <c r="AR71" s="202">
        <f t="shared" si="142"/>
        <v>49.910112359550567</v>
      </c>
      <c r="AS71" s="202">
        <f t="shared" si="143"/>
        <v>-1</v>
      </c>
      <c r="AT71" s="202">
        <f t="shared" si="144"/>
        <v>48.636249999999997</v>
      </c>
      <c r="AU71" s="202">
        <f t="shared" si="145"/>
        <v>51.213051669226346</v>
      </c>
      <c r="AV71" s="201">
        <f t="shared" si="146"/>
        <v>52.861249999999998</v>
      </c>
      <c r="AW71" s="205">
        <f t="shared" si="147"/>
        <v>52.400062390431728</v>
      </c>
      <c r="AX71" s="205">
        <f t="shared" si="148"/>
        <v>4.2250000000000014</v>
      </c>
      <c r="AY71" s="205">
        <f t="shared" si="149"/>
        <v>1.1870107212053824</v>
      </c>
      <c r="AZ71" s="206">
        <v>5</v>
      </c>
    </row>
    <row r="72" spans="1:52" ht="18.75">
      <c r="A72" s="181">
        <v>5</v>
      </c>
      <c r="B72" s="199">
        <v>83</v>
      </c>
      <c r="C72" s="199">
        <v>8</v>
      </c>
      <c r="D72" s="207" t="s">
        <v>104</v>
      </c>
      <c r="E72" s="172">
        <v>7</v>
      </c>
      <c r="F72" s="173">
        <v>52.75</v>
      </c>
      <c r="G72" s="173">
        <f t="shared" si="120"/>
        <v>53.614110871130315</v>
      </c>
      <c r="H72" s="173">
        <v>45.43</v>
      </c>
      <c r="I72" s="173">
        <f t="shared" si="121"/>
        <v>47.969018932874356</v>
      </c>
      <c r="J72" s="173">
        <f t="shared" si="122"/>
        <v>-7.32</v>
      </c>
      <c r="K72" s="173">
        <v>43.5</v>
      </c>
      <c r="L72" s="202">
        <f t="shared" si="123"/>
        <v>53.967022308438416</v>
      </c>
      <c r="M72" s="173">
        <v>55.71</v>
      </c>
      <c r="N72" s="202">
        <f t="shared" si="124"/>
        <v>51.177829099307161</v>
      </c>
      <c r="O72" s="202">
        <f t="shared" si="125"/>
        <v>12.21</v>
      </c>
      <c r="P72" s="173">
        <v>28.44</v>
      </c>
      <c r="Q72" s="202">
        <f t="shared" si="126"/>
        <v>46.246268656716417</v>
      </c>
      <c r="R72" s="173">
        <v>37.86</v>
      </c>
      <c r="S72" s="202">
        <f t="shared" si="127"/>
        <v>49.503507825148404</v>
      </c>
      <c r="T72" s="202">
        <f t="shared" si="128"/>
        <v>9.4199999999999982</v>
      </c>
      <c r="U72" s="214">
        <v>40.630000000000003</v>
      </c>
      <c r="V72" s="202">
        <f t="shared" si="129"/>
        <v>47.061143984220905</v>
      </c>
      <c r="W72" s="173">
        <v>42.14</v>
      </c>
      <c r="X72" s="202">
        <f t="shared" si="130"/>
        <v>49.116719242902207</v>
      </c>
      <c r="Y72" s="202">
        <f t="shared" si="131"/>
        <v>1.509999999999998</v>
      </c>
      <c r="Z72" s="173">
        <v>34.130000000000003</v>
      </c>
      <c r="AA72" s="202">
        <f t="shared" si="132"/>
        <v>46.529756915339476</v>
      </c>
      <c r="AB72" s="173">
        <v>45.29</v>
      </c>
      <c r="AC72" s="202">
        <f t="shared" si="133"/>
        <v>49.501116902457184</v>
      </c>
      <c r="AD72" s="202">
        <f t="shared" si="134"/>
        <v>11.159999999999997</v>
      </c>
      <c r="AE72" s="203">
        <v>70</v>
      </c>
      <c r="AF72" s="204">
        <f t="shared" si="135"/>
        <v>52.533432392273397</v>
      </c>
      <c r="AG72" s="173">
        <v>60.57</v>
      </c>
      <c r="AH72" s="204">
        <f t="shared" si="136"/>
        <v>53.665855636658556</v>
      </c>
      <c r="AI72" s="202">
        <f t="shared" si="137"/>
        <v>-9.43</v>
      </c>
      <c r="AJ72" s="173">
        <v>42.5</v>
      </c>
      <c r="AK72" s="202">
        <f t="shared" si="138"/>
        <v>45.273597811217513</v>
      </c>
      <c r="AL72" s="173">
        <v>48.57</v>
      </c>
      <c r="AM72" s="202">
        <f t="shared" si="139"/>
        <v>49.418103448275858</v>
      </c>
      <c r="AN72" s="202">
        <f t="shared" si="140"/>
        <v>6.07</v>
      </c>
      <c r="AO72" s="173">
        <v>57.5</v>
      </c>
      <c r="AP72" s="202">
        <f t="shared" si="141"/>
        <v>50.977130977130976</v>
      </c>
      <c r="AQ72" s="173">
        <v>65.14</v>
      </c>
      <c r="AR72" s="202">
        <f t="shared" si="142"/>
        <v>53.760299625468164</v>
      </c>
      <c r="AS72" s="202">
        <f t="shared" si="143"/>
        <v>7.6400000000000006</v>
      </c>
      <c r="AT72" s="202">
        <f t="shared" si="144"/>
        <v>46.181249999999999</v>
      </c>
      <c r="AU72" s="202">
        <f t="shared" si="145"/>
        <v>49.525307989558428</v>
      </c>
      <c r="AV72" s="201">
        <f t="shared" si="146"/>
        <v>50.088749999999997</v>
      </c>
      <c r="AW72" s="205">
        <f t="shared" si="147"/>
        <v>50.514056339136488</v>
      </c>
      <c r="AX72" s="205">
        <f t="shared" si="148"/>
        <v>3.9074999999999989</v>
      </c>
      <c r="AY72" s="205">
        <f t="shared" si="149"/>
        <v>0.98874834957806002</v>
      </c>
      <c r="AZ72" s="206">
        <v>6</v>
      </c>
    </row>
    <row r="73" spans="1:52" ht="18.75">
      <c r="A73" s="181">
        <v>5</v>
      </c>
      <c r="B73" s="199">
        <v>42</v>
      </c>
      <c r="C73" s="199">
        <v>9</v>
      </c>
      <c r="D73" s="207" t="s">
        <v>61</v>
      </c>
      <c r="E73" s="172">
        <v>11</v>
      </c>
      <c r="F73" s="173">
        <v>52.67</v>
      </c>
      <c r="G73" s="173">
        <f t="shared" si="120"/>
        <v>53.556515478761703</v>
      </c>
      <c r="H73" s="173">
        <v>50.18</v>
      </c>
      <c r="I73" s="173">
        <f t="shared" si="121"/>
        <v>52.056798623063685</v>
      </c>
      <c r="J73" s="173">
        <f t="shared" si="122"/>
        <v>-2.490000000000002</v>
      </c>
      <c r="K73" s="173">
        <v>39.11</v>
      </c>
      <c r="L73" s="202">
        <f t="shared" si="123"/>
        <v>49.709020368574201</v>
      </c>
      <c r="M73" s="173">
        <v>61.27</v>
      </c>
      <c r="N73" s="202">
        <f t="shared" si="124"/>
        <v>55.458044649730567</v>
      </c>
      <c r="O73" s="202">
        <f t="shared" si="125"/>
        <v>22.160000000000004</v>
      </c>
      <c r="P73" s="173">
        <v>34.72</v>
      </c>
      <c r="Q73" s="202">
        <f t="shared" si="126"/>
        <v>50.932835820895519</v>
      </c>
      <c r="R73" s="173">
        <v>46.14</v>
      </c>
      <c r="S73" s="202">
        <f t="shared" si="127"/>
        <v>53.971937398812734</v>
      </c>
      <c r="T73" s="202">
        <f t="shared" si="128"/>
        <v>11.420000000000002</v>
      </c>
      <c r="U73" s="214">
        <v>42.78</v>
      </c>
      <c r="V73" s="202">
        <f t="shared" si="129"/>
        <v>48.121301775147927</v>
      </c>
      <c r="W73" s="173">
        <v>39.549999999999997</v>
      </c>
      <c r="X73" s="202">
        <f t="shared" si="130"/>
        <v>47.754994742376446</v>
      </c>
      <c r="Y73" s="202">
        <f t="shared" si="131"/>
        <v>-3.230000000000004</v>
      </c>
      <c r="Z73" s="173">
        <v>44.67</v>
      </c>
      <c r="AA73" s="202">
        <f t="shared" si="132"/>
        <v>55.364626990779549</v>
      </c>
      <c r="AB73" s="173">
        <v>47.73</v>
      </c>
      <c r="AC73" s="202">
        <f t="shared" si="133"/>
        <v>51.317944899478775</v>
      </c>
      <c r="AD73" s="202">
        <f t="shared" si="134"/>
        <v>3.0599999999999952</v>
      </c>
      <c r="AE73" s="203">
        <v>68.44</v>
      </c>
      <c r="AF73" s="204">
        <f t="shared" si="135"/>
        <v>51.374442793462109</v>
      </c>
      <c r="AG73" s="173">
        <v>60.73</v>
      </c>
      <c r="AH73" s="204">
        <f t="shared" si="136"/>
        <v>53.795620437956202</v>
      </c>
      <c r="AI73" s="202">
        <f t="shared" si="137"/>
        <v>-7.7100000000000009</v>
      </c>
      <c r="AJ73" s="173">
        <v>52.22</v>
      </c>
      <c r="AK73" s="202">
        <f t="shared" si="138"/>
        <v>51.922024623803011</v>
      </c>
      <c r="AL73" s="173">
        <v>56.36</v>
      </c>
      <c r="AM73" s="202">
        <f t="shared" si="139"/>
        <v>55.014367816091948</v>
      </c>
      <c r="AN73" s="202">
        <f t="shared" si="140"/>
        <v>4.1400000000000006</v>
      </c>
      <c r="AO73" s="173">
        <v>60.89</v>
      </c>
      <c r="AP73" s="202">
        <f t="shared" si="141"/>
        <v>53.326403326403323</v>
      </c>
      <c r="AQ73" s="173">
        <v>63.64</v>
      </c>
      <c r="AR73" s="202">
        <f t="shared" si="142"/>
        <v>52.636704119850187</v>
      </c>
      <c r="AS73" s="202">
        <f t="shared" si="143"/>
        <v>2.75</v>
      </c>
      <c r="AT73" s="202">
        <f t="shared" si="144"/>
        <v>49.4375</v>
      </c>
      <c r="AU73" s="202">
        <f t="shared" si="145"/>
        <v>51.788396397228411</v>
      </c>
      <c r="AV73" s="201">
        <f t="shared" si="146"/>
        <v>53.199999999999996</v>
      </c>
      <c r="AW73" s="205">
        <f t="shared" si="147"/>
        <v>52.750801585920065</v>
      </c>
      <c r="AX73" s="205">
        <f t="shared" si="148"/>
        <v>3.7624999999999957</v>
      </c>
      <c r="AY73" s="205">
        <f t="shared" si="149"/>
        <v>0.9624051886916547</v>
      </c>
      <c r="AZ73" s="206">
        <v>5</v>
      </c>
    </row>
    <row r="74" spans="1:52" ht="18.75">
      <c r="A74" s="181">
        <v>5</v>
      </c>
      <c r="B74" s="199">
        <v>41</v>
      </c>
      <c r="C74" s="199">
        <v>10</v>
      </c>
      <c r="D74" s="207" t="s">
        <v>60</v>
      </c>
      <c r="E74" s="172">
        <v>10</v>
      </c>
      <c r="F74" s="173">
        <v>54.33</v>
      </c>
      <c r="G74" s="173">
        <f t="shared" si="120"/>
        <v>54.751619870410366</v>
      </c>
      <c r="H74" s="173">
        <v>49.4</v>
      </c>
      <c r="I74" s="173">
        <f t="shared" si="121"/>
        <v>51.385542168674696</v>
      </c>
      <c r="J74" s="173">
        <f t="shared" si="122"/>
        <v>-4.93</v>
      </c>
      <c r="K74" s="173">
        <v>40</v>
      </c>
      <c r="L74" s="202">
        <f t="shared" si="123"/>
        <v>50.572259941804077</v>
      </c>
      <c r="M74" s="173">
        <v>63</v>
      </c>
      <c r="N74" s="202">
        <f t="shared" si="124"/>
        <v>56.789838337182445</v>
      </c>
      <c r="O74" s="202">
        <f t="shared" si="125"/>
        <v>23</v>
      </c>
      <c r="P74" s="173">
        <v>34.17</v>
      </c>
      <c r="Q74" s="202">
        <f t="shared" si="126"/>
        <v>50.522388059701498</v>
      </c>
      <c r="R74" s="173">
        <v>42.25</v>
      </c>
      <c r="S74" s="202">
        <f t="shared" si="127"/>
        <v>51.872638963842419</v>
      </c>
      <c r="T74" s="202">
        <f t="shared" si="128"/>
        <v>8.0799999999999983</v>
      </c>
      <c r="U74" s="214">
        <v>63.33</v>
      </c>
      <c r="V74" s="202">
        <f t="shared" si="129"/>
        <v>58.254437869822482</v>
      </c>
      <c r="W74" s="173">
        <v>59.5</v>
      </c>
      <c r="X74" s="202">
        <f t="shared" si="130"/>
        <v>58.243953732912722</v>
      </c>
      <c r="Y74" s="202">
        <f t="shared" si="131"/>
        <v>-3.8299999999999983</v>
      </c>
      <c r="Z74" s="173">
        <v>46.83</v>
      </c>
      <c r="AA74" s="202">
        <f t="shared" si="132"/>
        <v>57.175188600167644</v>
      </c>
      <c r="AB74" s="173">
        <v>51.95</v>
      </c>
      <c r="AC74" s="202">
        <f t="shared" si="133"/>
        <v>54.460163812360392</v>
      </c>
      <c r="AD74" s="202">
        <f t="shared" si="134"/>
        <v>5.1200000000000045</v>
      </c>
      <c r="AE74" s="203">
        <v>70</v>
      </c>
      <c r="AF74" s="204">
        <f t="shared" si="135"/>
        <v>52.533432392273397</v>
      </c>
      <c r="AG74" s="173">
        <v>61.6</v>
      </c>
      <c r="AH74" s="204">
        <f t="shared" si="136"/>
        <v>54.50121654501217</v>
      </c>
      <c r="AI74" s="202">
        <f t="shared" si="137"/>
        <v>-8.3999999999999986</v>
      </c>
      <c r="AJ74" s="173">
        <v>48.33</v>
      </c>
      <c r="AK74" s="202">
        <f t="shared" si="138"/>
        <v>49.261285909712726</v>
      </c>
      <c r="AL74" s="173">
        <v>49.5</v>
      </c>
      <c r="AM74" s="202">
        <f t="shared" si="139"/>
        <v>50.086206896551722</v>
      </c>
      <c r="AN74" s="202">
        <f t="shared" si="140"/>
        <v>1.1700000000000017</v>
      </c>
      <c r="AO74" s="173">
        <v>58</v>
      </c>
      <c r="AP74" s="202">
        <f t="shared" si="141"/>
        <v>51.323631323631318</v>
      </c>
      <c r="AQ74" s="173">
        <v>66</v>
      </c>
      <c r="AR74" s="202">
        <f t="shared" si="142"/>
        <v>54.404494382022477</v>
      </c>
      <c r="AS74" s="202">
        <f t="shared" si="143"/>
        <v>8</v>
      </c>
      <c r="AT74" s="202">
        <f t="shared" si="144"/>
        <v>51.873749999999994</v>
      </c>
      <c r="AU74" s="202">
        <f t="shared" si="145"/>
        <v>53.049280495940437</v>
      </c>
      <c r="AV74" s="201">
        <f t="shared" si="146"/>
        <v>55.400000000000006</v>
      </c>
      <c r="AW74" s="205">
        <f t="shared" si="147"/>
        <v>53.968006854819876</v>
      </c>
      <c r="AX74" s="205">
        <f t="shared" si="148"/>
        <v>3.5262500000000117</v>
      </c>
      <c r="AY74" s="205">
        <f t="shared" si="149"/>
        <v>0.91872635887943943</v>
      </c>
      <c r="AZ74" s="206">
        <v>5</v>
      </c>
    </row>
    <row r="75" spans="1:52" ht="18.75">
      <c r="A75" s="181">
        <v>5</v>
      </c>
      <c r="B75" s="199">
        <v>18</v>
      </c>
      <c r="C75" s="199">
        <v>11</v>
      </c>
      <c r="D75" s="207" t="s">
        <v>31</v>
      </c>
      <c r="E75" s="172">
        <v>15</v>
      </c>
      <c r="F75" s="173">
        <v>52.45</v>
      </c>
      <c r="G75" s="173">
        <f t="shared" si="120"/>
        <v>53.398128149748025</v>
      </c>
      <c r="H75" s="173">
        <v>52.4</v>
      </c>
      <c r="I75" s="173">
        <f t="shared" si="121"/>
        <v>53.967297762478488</v>
      </c>
      <c r="J75" s="173">
        <f t="shared" si="122"/>
        <v>-5.0000000000004263E-2</v>
      </c>
      <c r="K75" s="173">
        <v>39.729999999999997</v>
      </c>
      <c r="L75" s="202">
        <f t="shared" si="123"/>
        <v>50.310378273520854</v>
      </c>
      <c r="M75" s="173">
        <v>55.73</v>
      </c>
      <c r="N75" s="202">
        <f t="shared" si="124"/>
        <v>51.193225558121632</v>
      </c>
      <c r="O75" s="202">
        <f t="shared" si="125"/>
        <v>16</v>
      </c>
      <c r="P75" s="173">
        <v>33.409999999999997</v>
      </c>
      <c r="Q75" s="202">
        <f t="shared" si="126"/>
        <v>49.955223880597011</v>
      </c>
      <c r="R75" s="173">
        <v>33.33</v>
      </c>
      <c r="S75" s="202">
        <f t="shared" si="127"/>
        <v>47.058823529411761</v>
      </c>
      <c r="T75" s="202">
        <f t="shared" si="128"/>
        <v>-7.9999999999998295E-2</v>
      </c>
      <c r="U75" s="214">
        <v>62.95</v>
      </c>
      <c r="V75" s="202">
        <f t="shared" si="129"/>
        <v>58.067061143984219</v>
      </c>
      <c r="W75" s="173">
        <v>56.33</v>
      </c>
      <c r="X75" s="202">
        <f t="shared" si="130"/>
        <v>56.577287066246058</v>
      </c>
      <c r="Y75" s="202">
        <f t="shared" si="131"/>
        <v>-6.6200000000000045</v>
      </c>
      <c r="Z75" s="173">
        <v>36.700000000000003</v>
      </c>
      <c r="AA75" s="202">
        <f t="shared" si="132"/>
        <v>48.683989941324391</v>
      </c>
      <c r="AB75" s="173">
        <v>47.57</v>
      </c>
      <c r="AC75" s="202">
        <f t="shared" si="133"/>
        <v>51.198808637379003</v>
      </c>
      <c r="AD75" s="202">
        <f t="shared" si="134"/>
        <v>10.869999999999997</v>
      </c>
      <c r="AE75" s="203">
        <v>67.64</v>
      </c>
      <c r="AF75" s="204">
        <f t="shared" si="135"/>
        <v>50.780089153046063</v>
      </c>
      <c r="AG75" s="173">
        <v>55.73</v>
      </c>
      <c r="AH75" s="204">
        <f t="shared" si="136"/>
        <v>49.740470397404707</v>
      </c>
      <c r="AI75" s="202">
        <f t="shared" si="137"/>
        <v>-11.910000000000004</v>
      </c>
      <c r="AJ75" s="173">
        <v>46.36</v>
      </c>
      <c r="AK75" s="202">
        <f t="shared" si="138"/>
        <v>47.913816689466486</v>
      </c>
      <c r="AL75" s="173">
        <v>52</v>
      </c>
      <c r="AM75" s="202">
        <f t="shared" si="139"/>
        <v>51.882183908045974</v>
      </c>
      <c r="AN75" s="202">
        <f t="shared" si="140"/>
        <v>5.6400000000000006</v>
      </c>
      <c r="AO75" s="173">
        <v>57.27</v>
      </c>
      <c r="AP75" s="202">
        <f t="shared" si="141"/>
        <v>50.81774081774082</v>
      </c>
      <c r="AQ75" s="173">
        <v>63.47</v>
      </c>
      <c r="AR75" s="202">
        <f t="shared" si="142"/>
        <v>52.509363295880149</v>
      </c>
      <c r="AS75" s="202">
        <f t="shared" si="143"/>
        <v>6.1999999999999957</v>
      </c>
      <c r="AT75" s="202">
        <f t="shared" si="144"/>
        <v>49.563749999999999</v>
      </c>
      <c r="AU75" s="202">
        <f t="shared" si="145"/>
        <v>51.24080350617848</v>
      </c>
      <c r="AV75" s="201">
        <f t="shared" si="146"/>
        <v>52.069999999999993</v>
      </c>
      <c r="AW75" s="205">
        <f t="shared" si="147"/>
        <v>51.765932519370963</v>
      </c>
      <c r="AX75" s="205">
        <f t="shared" si="148"/>
        <v>2.5062499999999943</v>
      </c>
      <c r="AY75" s="205">
        <f t="shared" si="149"/>
        <v>0.52512901319248328</v>
      </c>
      <c r="AZ75" s="206">
        <v>4</v>
      </c>
    </row>
    <row r="76" spans="1:52" ht="18.75">
      <c r="A76" s="181">
        <v>5</v>
      </c>
      <c r="B76" s="207">
        <v>3</v>
      </c>
      <c r="C76" s="199">
        <v>12</v>
      </c>
      <c r="D76" s="207" t="s">
        <v>17</v>
      </c>
      <c r="E76" s="172">
        <v>12</v>
      </c>
      <c r="F76" s="173">
        <v>53.23</v>
      </c>
      <c r="G76" s="173">
        <f t="shared" si="120"/>
        <v>53.959683225341969</v>
      </c>
      <c r="H76" s="173">
        <v>50.83</v>
      </c>
      <c r="I76" s="173">
        <f t="shared" si="121"/>
        <v>52.616179001721171</v>
      </c>
      <c r="J76" s="173">
        <f t="shared" si="122"/>
        <v>-2.3999999999999986</v>
      </c>
      <c r="K76" s="173">
        <v>40</v>
      </c>
      <c r="L76" s="202">
        <f t="shared" si="123"/>
        <v>50.572259941804077</v>
      </c>
      <c r="M76" s="173">
        <v>56.67</v>
      </c>
      <c r="N76" s="202">
        <f t="shared" si="124"/>
        <v>51.916859122401846</v>
      </c>
      <c r="O76" s="202">
        <f t="shared" si="125"/>
        <v>16.670000000000002</v>
      </c>
      <c r="P76" s="173">
        <v>29.62</v>
      </c>
      <c r="Q76" s="202">
        <f t="shared" si="126"/>
        <v>47.126865671641795</v>
      </c>
      <c r="R76" s="173">
        <v>31.25</v>
      </c>
      <c r="S76" s="202">
        <f t="shared" si="127"/>
        <v>45.93631948192121</v>
      </c>
      <c r="T76" s="202">
        <f t="shared" si="128"/>
        <v>1.629999999999999</v>
      </c>
      <c r="U76" s="214">
        <v>40.380000000000003</v>
      </c>
      <c r="V76" s="202">
        <f t="shared" si="129"/>
        <v>46.937869822485204</v>
      </c>
      <c r="W76" s="173">
        <v>53.33</v>
      </c>
      <c r="X76" s="202">
        <f t="shared" si="130"/>
        <v>55</v>
      </c>
      <c r="Y76" s="202">
        <f t="shared" si="131"/>
        <v>12.949999999999996</v>
      </c>
      <c r="Z76" s="173">
        <v>37.96</v>
      </c>
      <c r="AA76" s="202">
        <f t="shared" si="132"/>
        <v>49.740150880134117</v>
      </c>
      <c r="AB76" s="173">
        <v>41.92</v>
      </c>
      <c r="AC76" s="202">
        <f t="shared" si="133"/>
        <v>46.991809381980644</v>
      </c>
      <c r="AD76" s="202">
        <f t="shared" si="134"/>
        <v>3.9600000000000009</v>
      </c>
      <c r="AE76" s="203">
        <v>73.540000000000006</v>
      </c>
      <c r="AF76" s="204">
        <f t="shared" si="135"/>
        <v>55.163447251114412</v>
      </c>
      <c r="AG76" s="173">
        <v>58</v>
      </c>
      <c r="AH76" s="204">
        <f t="shared" si="136"/>
        <v>51.581508515815088</v>
      </c>
      <c r="AI76" s="202">
        <f t="shared" si="137"/>
        <v>-15.540000000000006</v>
      </c>
      <c r="AJ76" s="173">
        <v>55</v>
      </c>
      <c r="AK76" s="202">
        <f t="shared" si="138"/>
        <v>53.82352941176471</v>
      </c>
      <c r="AL76" s="173">
        <v>53.75</v>
      </c>
      <c r="AM76" s="202">
        <f t="shared" si="139"/>
        <v>53.139367816091955</v>
      </c>
      <c r="AN76" s="202">
        <f t="shared" si="140"/>
        <v>-1.25</v>
      </c>
      <c r="AO76" s="173">
        <v>60</v>
      </c>
      <c r="AP76" s="202">
        <f t="shared" si="141"/>
        <v>52.709632709632707</v>
      </c>
      <c r="AQ76" s="173">
        <v>65.33</v>
      </c>
      <c r="AR76" s="202">
        <f t="shared" si="142"/>
        <v>53.90262172284644</v>
      </c>
      <c r="AS76" s="202">
        <f t="shared" si="143"/>
        <v>5.3299999999999983</v>
      </c>
      <c r="AT76" s="202">
        <f t="shared" si="144"/>
        <v>48.716250000000002</v>
      </c>
      <c r="AU76" s="202">
        <f t="shared" si="145"/>
        <v>51.254179864239873</v>
      </c>
      <c r="AV76" s="201">
        <f t="shared" si="146"/>
        <v>51.384999999999998</v>
      </c>
      <c r="AW76" s="205">
        <f t="shared" si="147"/>
        <v>51.385583130347293</v>
      </c>
      <c r="AX76" s="205">
        <f t="shared" si="148"/>
        <v>2.6687499999999957</v>
      </c>
      <c r="AY76" s="205">
        <f t="shared" si="149"/>
        <v>0.13140326610741937</v>
      </c>
      <c r="AZ76" s="206">
        <v>5</v>
      </c>
    </row>
    <row r="77" spans="1:52" ht="18.75">
      <c r="A77" s="181">
        <v>5</v>
      </c>
      <c r="B77" s="199">
        <v>100</v>
      </c>
      <c r="C77" s="199">
        <v>13</v>
      </c>
      <c r="D77" s="207" t="s">
        <v>120</v>
      </c>
      <c r="E77" s="172">
        <v>15</v>
      </c>
      <c r="F77" s="173">
        <v>50.53</v>
      </c>
      <c r="G77" s="173">
        <f t="shared" si="120"/>
        <v>52.015838732901372</v>
      </c>
      <c r="H77" s="173">
        <v>48.93</v>
      </c>
      <c r="I77" s="173">
        <f t="shared" si="121"/>
        <v>50.981067125645438</v>
      </c>
      <c r="J77" s="173">
        <f t="shared" si="122"/>
        <v>-1.6000000000000014</v>
      </c>
      <c r="K77" s="173">
        <v>42.53</v>
      </c>
      <c r="L77" s="202">
        <f t="shared" si="123"/>
        <v>53.026188166828327</v>
      </c>
      <c r="M77" s="173">
        <v>52.13</v>
      </c>
      <c r="N77" s="202">
        <f t="shared" si="124"/>
        <v>48.421862971516553</v>
      </c>
      <c r="O77" s="202">
        <f t="shared" si="125"/>
        <v>9.6000000000000014</v>
      </c>
      <c r="P77" s="173">
        <v>29.5</v>
      </c>
      <c r="Q77" s="202">
        <f t="shared" si="126"/>
        <v>47.037313432835823</v>
      </c>
      <c r="R77" s="173">
        <v>31.5</v>
      </c>
      <c r="S77" s="202">
        <f t="shared" si="127"/>
        <v>46.071235833783057</v>
      </c>
      <c r="T77" s="202">
        <f t="shared" si="128"/>
        <v>2</v>
      </c>
      <c r="U77" s="214">
        <v>40</v>
      </c>
      <c r="V77" s="202">
        <f t="shared" si="129"/>
        <v>46.750493096646942</v>
      </c>
      <c r="W77" s="173">
        <v>38.33</v>
      </c>
      <c r="X77" s="202">
        <f t="shared" si="130"/>
        <v>47.113564668769712</v>
      </c>
      <c r="Y77" s="202">
        <f t="shared" si="131"/>
        <v>-1.6700000000000017</v>
      </c>
      <c r="Z77" s="173">
        <v>34.799999999999997</v>
      </c>
      <c r="AA77" s="202">
        <f t="shared" si="132"/>
        <v>47.091366303436708</v>
      </c>
      <c r="AB77" s="173">
        <v>41.63</v>
      </c>
      <c r="AC77" s="202">
        <f t="shared" si="133"/>
        <v>46.775874906924798</v>
      </c>
      <c r="AD77" s="202">
        <f t="shared" si="134"/>
        <v>6.8300000000000054</v>
      </c>
      <c r="AE77" s="203">
        <v>64.27</v>
      </c>
      <c r="AF77" s="204">
        <f t="shared" si="135"/>
        <v>48.276374442793454</v>
      </c>
      <c r="AG77" s="173">
        <v>55.47</v>
      </c>
      <c r="AH77" s="204">
        <f t="shared" si="136"/>
        <v>49.529602595296026</v>
      </c>
      <c r="AI77" s="202">
        <f t="shared" si="137"/>
        <v>-8.7999999999999972</v>
      </c>
      <c r="AJ77" s="173">
        <v>53</v>
      </c>
      <c r="AK77" s="202">
        <f t="shared" si="138"/>
        <v>52.455540355677158</v>
      </c>
      <c r="AL77" s="173">
        <v>45</v>
      </c>
      <c r="AM77" s="202">
        <f t="shared" si="139"/>
        <v>46.853448275862064</v>
      </c>
      <c r="AN77" s="202">
        <f t="shared" si="140"/>
        <v>-8</v>
      </c>
      <c r="AO77" s="173">
        <v>61.6</v>
      </c>
      <c r="AP77" s="202">
        <f t="shared" si="141"/>
        <v>53.818433818433817</v>
      </c>
      <c r="AQ77" s="173">
        <v>62.4</v>
      </c>
      <c r="AR77" s="202">
        <f t="shared" si="142"/>
        <v>51.707865168539328</v>
      </c>
      <c r="AS77" s="202">
        <f t="shared" si="143"/>
        <v>0.79999999999999716</v>
      </c>
      <c r="AT77" s="202">
        <f t="shared" si="144"/>
        <v>47.028750000000002</v>
      </c>
      <c r="AU77" s="202">
        <f t="shared" si="145"/>
        <v>50.058943543694198</v>
      </c>
      <c r="AV77" s="201">
        <f t="shared" si="146"/>
        <v>46.923749999999998</v>
      </c>
      <c r="AW77" s="205">
        <f t="shared" si="147"/>
        <v>48.431815193292124</v>
      </c>
      <c r="AX77" s="205">
        <f t="shared" si="148"/>
        <v>-0.10500000000000398</v>
      </c>
      <c r="AY77" s="205">
        <f t="shared" si="149"/>
        <v>-1.6271283504020744</v>
      </c>
      <c r="AZ77" s="206">
        <v>4</v>
      </c>
    </row>
    <row r="78" spans="1:52" ht="18.75">
      <c r="A78" s="181">
        <v>5</v>
      </c>
      <c r="B78" s="199">
        <v>44</v>
      </c>
      <c r="C78" s="199">
        <v>14</v>
      </c>
      <c r="D78" s="207" t="s">
        <v>63</v>
      </c>
      <c r="E78" s="172">
        <v>10</v>
      </c>
      <c r="F78" s="173">
        <v>54</v>
      </c>
      <c r="G78" s="173">
        <f t="shared" si="120"/>
        <v>54.514038876889849</v>
      </c>
      <c r="H78" s="173">
        <v>49.2</v>
      </c>
      <c r="I78" s="173">
        <f t="shared" si="121"/>
        <v>51.213425129087781</v>
      </c>
      <c r="J78" s="173">
        <f t="shared" si="122"/>
        <v>-4.7999999999999972</v>
      </c>
      <c r="K78" s="173">
        <v>40.5</v>
      </c>
      <c r="L78" s="202">
        <f t="shared" si="123"/>
        <v>51.057225994180413</v>
      </c>
      <c r="M78" s="173">
        <v>58</v>
      </c>
      <c r="N78" s="202">
        <f t="shared" si="124"/>
        <v>52.940723633564282</v>
      </c>
      <c r="O78" s="202">
        <f t="shared" si="125"/>
        <v>17.5</v>
      </c>
      <c r="P78" s="173">
        <v>34.69</v>
      </c>
      <c r="Q78" s="202">
        <f t="shared" si="126"/>
        <v>50.910447761194028</v>
      </c>
      <c r="R78" s="173">
        <v>44.25</v>
      </c>
      <c r="S78" s="202">
        <f t="shared" si="127"/>
        <v>52.95196977873718</v>
      </c>
      <c r="T78" s="202">
        <f t="shared" si="128"/>
        <v>9.5600000000000023</v>
      </c>
      <c r="U78" s="214">
        <v>43.75</v>
      </c>
      <c r="V78" s="202">
        <f t="shared" si="129"/>
        <v>48.599605522682445</v>
      </c>
      <c r="W78" s="173">
        <v>47.5</v>
      </c>
      <c r="X78" s="202">
        <f t="shared" si="130"/>
        <v>51.934805467928499</v>
      </c>
      <c r="Y78" s="202">
        <f t="shared" si="131"/>
        <v>3.75</v>
      </c>
      <c r="Z78" s="173">
        <v>49.13</v>
      </c>
      <c r="AA78" s="202">
        <f t="shared" si="132"/>
        <v>59.103101424979045</v>
      </c>
      <c r="AB78" s="173">
        <v>44.35</v>
      </c>
      <c r="AC78" s="202">
        <f t="shared" si="133"/>
        <v>48.801191362620997</v>
      </c>
      <c r="AD78" s="202">
        <f t="shared" si="134"/>
        <v>-4.7800000000000011</v>
      </c>
      <c r="AE78" s="203">
        <v>80.5</v>
      </c>
      <c r="AF78" s="204">
        <f t="shared" si="135"/>
        <v>60.334323922734022</v>
      </c>
      <c r="AG78" s="173">
        <v>61.2</v>
      </c>
      <c r="AH78" s="204">
        <f t="shared" si="136"/>
        <v>54.17680454176805</v>
      </c>
      <c r="AI78" s="202">
        <f t="shared" si="137"/>
        <v>-19.299999999999997</v>
      </c>
      <c r="AJ78" s="173">
        <v>53.13</v>
      </c>
      <c r="AK78" s="202">
        <f t="shared" si="138"/>
        <v>52.544459644322849</v>
      </c>
      <c r="AL78" s="173">
        <v>50</v>
      </c>
      <c r="AM78" s="202">
        <f t="shared" si="139"/>
        <v>50.445402298850574</v>
      </c>
      <c r="AN78" s="202">
        <f t="shared" si="140"/>
        <v>-3.1300000000000026</v>
      </c>
      <c r="AO78" s="173">
        <v>60.5</v>
      </c>
      <c r="AP78" s="202">
        <f t="shared" si="141"/>
        <v>53.056133056133056</v>
      </c>
      <c r="AQ78" s="173">
        <v>63.6</v>
      </c>
      <c r="AR78" s="202">
        <f t="shared" si="142"/>
        <v>52.606741573033709</v>
      </c>
      <c r="AS78" s="202">
        <f t="shared" si="143"/>
        <v>3.1000000000000014</v>
      </c>
      <c r="AT78" s="202">
        <f t="shared" si="144"/>
        <v>52.024999999999999</v>
      </c>
      <c r="AU78" s="202">
        <f t="shared" si="145"/>
        <v>53.764917025389465</v>
      </c>
      <c r="AV78" s="201">
        <f t="shared" si="146"/>
        <v>52.262500000000003</v>
      </c>
      <c r="AW78" s="205">
        <f t="shared" si="147"/>
        <v>51.883882973198887</v>
      </c>
      <c r="AX78" s="205">
        <f t="shared" si="148"/>
        <v>0.23750000000000426</v>
      </c>
      <c r="AY78" s="205">
        <f t="shared" si="149"/>
        <v>-1.8810340521905786</v>
      </c>
      <c r="AZ78" s="206">
        <v>4</v>
      </c>
    </row>
    <row r="79" spans="1:52" ht="18.75">
      <c r="A79" s="181">
        <v>5</v>
      </c>
      <c r="B79" s="199">
        <v>67</v>
      </c>
      <c r="C79" s="199">
        <v>15</v>
      </c>
      <c r="D79" s="207" t="s">
        <v>87</v>
      </c>
      <c r="E79" s="172">
        <v>16</v>
      </c>
      <c r="F79" s="173">
        <v>49.25</v>
      </c>
      <c r="G79" s="173">
        <f t="shared" si="120"/>
        <v>51.094312455003603</v>
      </c>
      <c r="H79" s="173">
        <v>48.75</v>
      </c>
      <c r="I79" s="173">
        <f t="shared" si="121"/>
        <v>50.82616179001721</v>
      </c>
      <c r="J79" s="173">
        <f t="shared" si="122"/>
        <v>-0.5</v>
      </c>
      <c r="K79" s="173">
        <v>44.13</v>
      </c>
      <c r="L79" s="202">
        <f t="shared" si="123"/>
        <v>54.578079534432597</v>
      </c>
      <c r="M79" s="173">
        <v>56.5</v>
      </c>
      <c r="N79" s="202">
        <f t="shared" si="124"/>
        <v>51.785989222478833</v>
      </c>
      <c r="O79" s="202">
        <f t="shared" si="125"/>
        <v>12.369999999999997</v>
      </c>
      <c r="P79" s="173">
        <v>33.130000000000003</v>
      </c>
      <c r="Q79" s="202">
        <f t="shared" si="126"/>
        <v>49.746268656716424</v>
      </c>
      <c r="R79" s="173">
        <v>37.19</v>
      </c>
      <c r="S79" s="202">
        <f t="shared" si="127"/>
        <v>49.141932002158661</v>
      </c>
      <c r="T79" s="202">
        <f t="shared" si="128"/>
        <v>4.0599999999999952</v>
      </c>
      <c r="U79" s="214">
        <v>59.38</v>
      </c>
      <c r="V79" s="202">
        <f t="shared" si="129"/>
        <v>56.306706114398423</v>
      </c>
      <c r="W79" s="173">
        <v>44.69</v>
      </c>
      <c r="X79" s="202">
        <f t="shared" si="130"/>
        <v>50.457413249211356</v>
      </c>
      <c r="Y79" s="202">
        <f t="shared" si="131"/>
        <v>-14.690000000000005</v>
      </c>
      <c r="Z79" s="173">
        <v>40.94</v>
      </c>
      <c r="AA79" s="202">
        <f t="shared" si="132"/>
        <v>52.238055322715837</v>
      </c>
      <c r="AB79" s="173">
        <v>46.47</v>
      </c>
      <c r="AC79" s="202">
        <f t="shared" si="133"/>
        <v>50.379746835443036</v>
      </c>
      <c r="AD79" s="202">
        <f t="shared" si="134"/>
        <v>5.5300000000000011</v>
      </c>
      <c r="AE79" s="203">
        <v>71.25</v>
      </c>
      <c r="AF79" s="204">
        <f t="shared" si="135"/>
        <v>53.462109955423472</v>
      </c>
      <c r="AG79" s="173">
        <v>58.25</v>
      </c>
      <c r="AH79" s="204">
        <f t="shared" si="136"/>
        <v>51.784266017842661</v>
      </c>
      <c r="AI79" s="202">
        <f t="shared" si="137"/>
        <v>-13</v>
      </c>
      <c r="AJ79" s="173">
        <v>52.5</v>
      </c>
      <c r="AK79" s="202">
        <f t="shared" si="138"/>
        <v>52.113543091655266</v>
      </c>
      <c r="AL79" s="173">
        <v>51.88</v>
      </c>
      <c r="AM79" s="202">
        <f t="shared" si="139"/>
        <v>51.795977011494251</v>
      </c>
      <c r="AN79" s="202">
        <f t="shared" si="140"/>
        <v>-0.61999999999999744</v>
      </c>
      <c r="AO79" s="173">
        <v>64.5</v>
      </c>
      <c r="AP79" s="202">
        <f t="shared" si="141"/>
        <v>55.828135828135828</v>
      </c>
      <c r="AQ79" s="173">
        <v>60.25</v>
      </c>
      <c r="AR79" s="202">
        <f t="shared" si="142"/>
        <v>50.09737827715356</v>
      </c>
      <c r="AS79" s="202">
        <f t="shared" si="143"/>
        <v>-4.25</v>
      </c>
      <c r="AT79" s="202">
        <f t="shared" si="144"/>
        <v>51.884999999999998</v>
      </c>
      <c r="AU79" s="202">
        <f t="shared" si="145"/>
        <v>53.170901369810181</v>
      </c>
      <c r="AV79" s="201">
        <f t="shared" si="146"/>
        <v>50.497500000000002</v>
      </c>
      <c r="AW79" s="205">
        <f t="shared" si="147"/>
        <v>50.783608050724943</v>
      </c>
      <c r="AX79" s="205">
        <f t="shared" si="148"/>
        <v>-1.3874999999999957</v>
      </c>
      <c r="AY79" s="205">
        <f t="shared" si="149"/>
        <v>-2.3872933190852379</v>
      </c>
      <c r="AZ79" s="206">
        <v>3</v>
      </c>
    </row>
    <row r="80" spans="1:52" ht="18.75">
      <c r="A80" s="181">
        <v>5</v>
      </c>
      <c r="B80" s="199">
        <v>55</v>
      </c>
      <c r="C80" s="199">
        <v>16</v>
      </c>
      <c r="D80" s="207" t="s">
        <v>74</v>
      </c>
      <c r="E80" s="172">
        <v>15</v>
      </c>
      <c r="F80" s="173">
        <v>52.12</v>
      </c>
      <c r="G80" s="173">
        <f t="shared" si="120"/>
        <v>53.160547156227501</v>
      </c>
      <c r="H80" s="173">
        <v>46.53</v>
      </c>
      <c r="I80" s="173">
        <f t="shared" si="121"/>
        <v>48.915662650602414</v>
      </c>
      <c r="J80" s="173">
        <f t="shared" si="122"/>
        <v>-5.5899999999999963</v>
      </c>
      <c r="K80" s="173">
        <v>40</v>
      </c>
      <c r="L80" s="202">
        <f t="shared" si="123"/>
        <v>50.572259941804077</v>
      </c>
      <c r="M80" s="173">
        <v>50.93</v>
      </c>
      <c r="N80" s="202">
        <f t="shared" si="124"/>
        <v>47.498075442648194</v>
      </c>
      <c r="O80" s="202">
        <f t="shared" si="125"/>
        <v>10.93</v>
      </c>
      <c r="P80" s="173">
        <v>32.79</v>
      </c>
      <c r="Q80" s="202">
        <f t="shared" si="126"/>
        <v>49.492537313432834</v>
      </c>
      <c r="R80" s="173">
        <v>30.83</v>
      </c>
      <c r="S80" s="202">
        <f t="shared" si="127"/>
        <v>45.709660010793307</v>
      </c>
      <c r="T80" s="202">
        <f t="shared" si="128"/>
        <v>-1.9600000000000009</v>
      </c>
      <c r="U80" s="214">
        <v>52.94</v>
      </c>
      <c r="V80" s="202">
        <f t="shared" si="129"/>
        <v>53.131163708086781</v>
      </c>
      <c r="W80" s="173">
        <v>42</v>
      </c>
      <c r="X80" s="202">
        <f t="shared" si="130"/>
        <v>49.04311251314406</v>
      </c>
      <c r="Y80" s="202">
        <f t="shared" si="131"/>
        <v>-10.939999999999998</v>
      </c>
      <c r="Z80" s="173">
        <v>42.94</v>
      </c>
      <c r="AA80" s="202">
        <f t="shared" si="132"/>
        <v>53.91450125733445</v>
      </c>
      <c r="AB80" s="173">
        <v>46.3</v>
      </c>
      <c r="AC80" s="202">
        <f t="shared" si="133"/>
        <v>50.25316455696202</v>
      </c>
      <c r="AD80" s="202">
        <f t="shared" si="134"/>
        <v>3.3599999999999994</v>
      </c>
      <c r="AE80" s="203">
        <v>68</v>
      </c>
      <c r="AF80" s="204">
        <f t="shared" si="135"/>
        <v>51.047548291233284</v>
      </c>
      <c r="AG80" s="173">
        <v>60.53</v>
      </c>
      <c r="AH80" s="204">
        <f t="shared" si="136"/>
        <v>53.633414436334149</v>
      </c>
      <c r="AI80" s="202">
        <f t="shared" si="137"/>
        <v>-7.4699999999999989</v>
      </c>
      <c r="AJ80" s="173">
        <v>55.29</v>
      </c>
      <c r="AK80" s="202">
        <f t="shared" si="138"/>
        <v>54.021887824897405</v>
      </c>
      <c r="AL80" s="173">
        <v>49</v>
      </c>
      <c r="AM80" s="202">
        <f t="shared" si="139"/>
        <v>49.727011494252871</v>
      </c>
      <c r="AN80" s="202">
        <f t="shared" si="140"/>
        <v>-6.2899999999999991</v>
      </c>
      <c r="AO80" s="173">
        <v>55.76</v>
      </c>
      <c r="AP80" s="202">
        <f t="shared" si="141"/>
        <v>49.771309771309767</v>
      </c>
      <c r="AQ80" s="173">
        <v>60.27</v>
      </c>
      <c r="AR80" s="202">
        <f t="shared" si="142"/>
        <v>50.112359550561806</v>
      </c>
      <c r="AS80" s="202">
        <f t="shared" si="143"/>
        <v>4.5100000000000051</v>
      </c>
      <c r="AT80" s="202">
        <f t="shared" si="144"/>
        <v>49.98</v>
      </c>
      <c r="AU80" s="202">
        <f t="shared" si="145"/>
        <v>51.888969408040758</v>
      </c>
      <c r="AV80" s="201">
        <f t="shared" si="146"/>
        <v>48.298749999999998</v>
      </c>
      <c r="AW80" s="205">
        <f t="shared" si="147"/>
        <v>49.361557581912344</v>
      </c>
      <c r="AX80" s="205">
        <f t="shared" si="148"/>
        <v>-1.6812499999999986</v>
      </c>
      <c r="AY80" s="205">
        <f t="shared" si="149"/>
        <v>-2.5274118261284144</v>
      </c>
      <c r="AZ80" s="206">
        <v>3</v>
      </c>
    </row>
    <row r="81" spans="1:52" ht="18.75">
      <c r="A81" s="181">
        <v>5</v>
      </c>
      <c r="B81" s="199">
        <v>71</v>
      </c>
      <c r="C81" s="199">
        <v>17</v>
      </c>
      <c r="D81" s="207" t="s">
        <v>91</v>
      </c>
      <c r="E81" s="172">
        <v>2</v>
      </c>
      <c r="F81" s="173">
        <v>50.5</v>
      </c>
      <c r="G81" s="173">
        <f t="shared" si="120"/>
        <v>51.994240460763145</v>
      </c>
      <c r="H81" s="173">
        <v>46</v>
      </c>
      <c r="I81" s="173">
        <f t="shared" si="121"/>
        <v>48.459552495697075</v>
      </c>
      <c r="J81" s="173">
        <f t="shared" si="122"/>
        <v>-4.5</v>
      </c>
      <c r="K81" s="173">
        <v>33</v>
      </c>
      <c r="L81" s="202">
        <f t="shared" si="123"/>
        <v>43.782735208535406</v>
      </c>
      <c r="M81" s="173">
        <v>46</v>
      </c>
      <c r="N81" s="202">
        <f t="shared" si="124"/>
        <v>43.702848344880678</v>
      </c>
      <c r="O81" s="202">
        <f t="shared" si="125"/>
        <v>13</v>
      </c>
      <c r="P81" s="173">
        <v>26.88</v>
      </c>
      <c r="Q81" s="202">
        <f t="shared" si="126"/>
        <v>45.082089552238806</v>
      </c>
      <c r="R81" s="173">
        <v>36.25</v>
      </c>
      <c r="S81" s="202">
        <f t="shared" si="127"/>
        <v>48.634646519158125</v>
      </c>
      <c r="T81" s="202">
        <f t="shared" si="128"/>
        <v>9.370000000000001</v>
      </c>
      <c r="U81" s="214">
        <v>35</v>
      </c>
      <c r="V81" s="202">
        <f t="shared" si="129"/>
        <v>44.285009861932934</v>
      </c>
      <c r="W81" s="173">
        <v>40</v>
      </c>
      <c r="X81" s="202">
        <f t="shared" si="130"/>
        <v>47.991587802313354</v>
      </c>
      <c r="Y81" s="202">
        <f t="shared" si="131"/>
        <v>5</v>
      </c>
      <c r="Z81" s="173">
        <v>39</v>
      </c>
      <c r="AA81" s="202">
        <f t="shared" si="132"/>
        <v>50.611902766135792</v>
      </c>
      <c r="AB81" s="173">
        <v>34.5</v>
      </c>
      <c r="AC81" s="202">
        <f t="shared" si="133"/>
        <v>41.466865227103497</v>
      </c>
      <c r="AD81" s="202">
        <f t="shared" si="134"/>
        <v>-4.5</v>
      </c>
      <c r="AE81" s="203">
        <v>71</v>
      </c>
      <c r="AF81" s="204">
        <f t="shared" si="135"/>
        <v>53.276374442793461</v>
      </c>
      <c r="AG81" s="173">
        <v>58</v>
      </c>
      <c r="AH81" s="204">
        <f t="shared" si="136"/>
        <v>51.581508515815088</v>
      </c>
      <c r="AI81" s="202">
        <f t="shared" si="137"/>
        <v>-13</v>
      </c>
      <c r="AJ81" s="173">
        <v>66.25</v>
      </c>
      <c r="AK81" s="202">
        <f t="shared" si="138"/>
        <v>61.518467852257189</v>
      </c>
      <c r="AL81" s="173">
        <v>42.5</v>
      </c>
      <c r="AM81" s="202">
        <f t="shared" si="139"/>
        <v>45.057471264367813</v>
      </c>
      <c r="AN81" s="202">
        <f t="shared" si="140"/>
        <v>-23.75</v>
      </c>
      <c r="AO81" s="173">
        <v>59</v>
      </c>
      <c r="AP81" s="202">
        <f t="shared" si="141"/>
        <v>52.016632016632016</v>
      </c>
      <c r="AQ81" s="173">
        <v>56</v>
      </c>
      <c r="AR81" s="202">
        <f t="shared" si="142"/>
        <v>46.913857677902627</v>
      </c>
      <c r="AS81" s="202">
        <f t="shared" si="143"/>
        <v>-3</v>
      </c>
      <c r="AT81" s="202">
        <f t="shared" si="144"/>
        <v>47.578749999999999</v>
      </c>
      <c r="AU81" s="202">
        <f t="shared" si="145"/>
        <v>50.320931520161089</v>
      </c>
      <c r="AV81" s="201">
        <f t="shared" si="146"/>
        <v>44.90625</v>
      </c>
      <c r="AW81" s="205">
        <f t="shared" si="147"/>
        <v>46.726042230904774</v>
      </c>
      <c r="AX81" s="205">
        <f t="shared" si="148"/>
        <v>-2.6724999999999994</v>
      </c>
      <c r="AY81" s="205">
        <f t="shared" si="149"/>
        <v>-3.5948892892563151</v>
      </c>
      <c r="AZ81" s="206">
        <v>3</v>
      </c>
    </row>
    <row r="82" spans="1:52" ht="18.75">
      <c r="A82" s="181">
        <v>5</v>
      </c>
      <c r="B82" s="207">
        <v>87</v>
      </c>
      <c r="C82" s="199">
        <v>18</v>
      </c>
      <c r="D82" s="207" t="s">
        <v>108</v>
      </c>
      <c r="E82" s="172">
        <v>17</v>
      </c>
      <c r="F82" s="173">
        <v>60.17</v>
      </c>
      <c r="G82" s="173">
        <f t="shared" si="120"/>
        <v>58.956083513318937</v>
      </c>
      <c r="H82" s="173">
        <v>54.35</v>
      </c>
      <c r="I82" s="173">
        <f t="shared" si="121"/>
        <v>55.645438898450948</v>
      </c>
      <c r="J82" s="173">
        <f t="shared" si="122"/>
        <v>-5.82</v>
      </c>
      <c r="K82" s="173">
        <v>51.5</v>
      </c>
      <c r="L82" s="202">
        <f t="shared" si="123"/>
        <v>61.726479146459752</v>
      </c>
      <c r="M82" s="173">
        <v>63.18</v>
      </c>
      <c r="N82" s="202">
        <f t="shared" si="124"/>
        <v>56.928406466512705</v>
      </c>
      <c r="O82" s="202">
        <f t="shared" si="125"/>
        <v>11.68</v>
      </c>
      <c r="P82" s="173">
        <v>46.46</v>
      </c>
      <c r="Q82" s="202">
        <f t="shared" si="126"/>
        <v>59.694029850746269</v>
      </c>
      <c r="R82" s="173">
        <v>50.88</v>
      </c>
      <c r="S82" s="202">
        <f t="shared" si="127"/>
        <v>56.529951430113329</v>
      </c>
      <c r="T82" s="202">
        <f t="shared" si="128"/>
        <v>4.4200000000000017</v>
      </c>
      <c r="U82" s="214">
        <v>55.42</v>
      </c>
      <c r="V82" s="202">
        <f t="shared" si="129"/>
        <v>54.354043392504927</v>
      </c>
      <c r="W82" s="173">
        <v>54.41</v>
      </c>
      <c r="X82" s="202">
        <f t="shared" si="130"/>
        <v>55.56782334384858</v>
      </c>
      <c r="Y82" s="202">
        <f t="shared" si="131"/>
        <v>-1.0100000000000051</v>
      </c>
      <c r="Z82" s="173">
        <v>49.33</v>
      </c>
      <c r="AA82" s="202">
        <f t="shared" si="132"/>
        <v>59.270746018440903</v>
      </c>
      <c r="AB82" s="173">
        <v>48.29</v>
      </c>
      <c r="AC82" s="202">
        <f t="shared" si="133"/>
        <v>51.734921816827999</v>
      </c>
      <c r="AD82" s="202">
        <f t="shared" si="134"/>
        <v>-1.0399999999999991</v>
      </c>
      <c r="AE82" s="203">
        <v>78</v>
      </c>
      <c r="AF82" s="204">
        <f t="shared" si="135"/>
        <v>58.476968796433873</v>
      </c>
      <c r="AG82" s="173">
        <v>63.76</v>
      </c>
      <c r="AH82" s="204">
        <f t="shared" si="136"/>
        <v>56.253041362530411</v>
      </c>
      <c r="AI82" s="202">
        <f t="shared" si="137"/>
        <v>-14.240000000000002</v>
      </c>
      <c r="AJ82" s="173">
        <v>65.42</v>
      </c>
      <c r="AK82" s="202">
        <f t="shared" si="138"/>
        <v>60.950752393980849</v>
      </c>
      <c r="AL82" s="173">
        <v>54.71</v>
      </c>
      <c r="AM82" s="202">
        <f t="shared" si="139"/>
        <v>53.829022988505749</v>
      </c>
      <c r="AN82" s="202">
        <f t="shared" si="140"/>
        <v>-10.71</v>
      </c>
      <c r="AO82" s="173">
        <v>72.33</v>
      </c>
      <c r="AP82" s="202">
        <f t="shared" si="141"/>
        <v>61.254331254331248</v>
      </c>
      <c r="AQ82" s="173">
        <v>65.180000000000007</v>
      </c>
      <c r="AR82" s="202">
        <f t="shared" si="142"/>
        <v>53.790262172284649</v>
      </c>
      <c r="AS82" s="202">
        <f t="shared" si="143"/>
        <v>-7.1499999999999915</v>
      </c>
      <c r="AT82" s="202">
        <f t="shared" si="144"/>
        <v>59.828749999999999</v>
      </c>
      <c r="AU82" s="202">
        <f t="shared" si="145"/>
        <v>59.335429295777097</v>
      </c>
      <c r="AV82" s="201">
        <f t="shared" si="146"/>
        <v>56.844999999999999</v>
      </c>
      <c r="AW82" s="205">
        <f t="shared" si="147"/>
        <v>55.034858559884292</v>
      </c>
      <c r="AX82" s="205">
        <f t="shared" si="148"/>
        <v>-2.9837500000000006</v>
      </c>
      <c r="AY82" s="205">
        <f t="shared" si="149"/>
        <v>-4.3005707358928049</v>
      </c>
      <c r="AZ82" s="206">
        <v>2</v>
      </c>
    </row>
    <row r="83" spans="1:52" ht="18.75">
      <c r="A83" s="181">
        <v>5</v>
      </c>
      <c r="B83" s="199">
        <v>53</v>
      </c>
      <c r="C83" s="199">
        <v>19</v>
      </c>
      <c r="D83" s="207" t="s">
        <v>72</v>
      </c>
      <c r="E83" s="172">
        <v>10</v>
      </c>
      <c r="F83" s="173">
        <v>57.56</v>
      </c>
      <c r="G83" s="173">
        <f t="shared" si="120"/>
        <v>57.077033837293023</v>
      </c>
      <c r="H83" s="173">
        <v>51.8</v>
      </c>
      <c r="I83" s="173">
        <f t="shared" si="121"/>
        <v>53.450946643717728</v>
      </c>
      <c r="J83" s="173">
        <f t="shared" si="122"/>
        <v>-5.7600000000000051</v>
      </c>
      <c r="K83" s="173">
        <v>49.11</v>
      </c>
      <c r="L83" s="202">
        <f t="shared" si="123"/>
        <v>59.408341416100875</v>
      </c>
      <c r="M83" s="173">
        <v>60.6</v>
      </c>
      <c r="N83" s="202">
        <f t="shared" si="124"/>
        <v>54.942263279445726</v>
      </c>
      <c r="O83" s="202">
        <f t="shared" si="125"/>
        <v>11.490000000000002</v>
      </c>
      <c r="P83" s="173">
        <v>49.44</v>
      </c>
      <c r="Q83" s="202">
        <f t="shared" si="126"/>
        <v>61.917910447761194</v>
      </c>
      <c r="R83" s="173">
        <v>40</v>
      </c>
      <c r="S83" s="202">
        <f t="shared" si="127"/>
        <v>50.658391797085805</v>
      </c>
      <c r="T83" s="202">
        <f t="shared" si="128"/>
        <v>-9.4399999999999977</v>
      </c>
      <c r="U83" s="214">
        <v>63.89</v>
      </c>
      <c r="V83" s="202">
        <f t="shared" si="129"/>
        <v>58.530571992110453</v>
      </c>
      <c r="W83" s="173">
        <v>42.5</v>
      </c>
      <c r="X83" s="202">
        <f t="shared" si="130"/>
        <v>49.305993690851736</v>
      </c>
      <c r="Y83" s="202">
        <f t="shared" si="131"/>
        <v>-21.39</v>
      </c>
      <c r="Z83" s="173">
        <v>57.22</v>
      </c>
      <c r="AA83" s="202">
        <f t="shared" si="132"/>
        <v>65.884325230511308</v>
      </c>
      <c r="AB83" s="173">
        <v>51.1</v>
      </c>
      <c r="AC83" s="202">
        <f t="shared" si="133"/>
        <v>53.827252419955322</v>
      </c>
      <c r="AD83" s="202">
        <f t="shared" si="134"/>
        <v>-6.1199999999999974</v>
      </c>
      <c r="AE83" s="203">
        <v>69.78</v>
      </c>
      <c r="AF83" s="204">
        <f t="shared" si="135"/>
        <v>52.369985141158985</v>
      </c>
      <c r="AG83" s="173">
        <v>57.2</v>
      </c>
      <c r="AH83" s="204">
        <f t="shared" si="136"/>
        <v>50.932684509326847</v>
      </c>
      <c r="AI83" s="202">
        <f t="shared" si="137"/>
        <v>-12.579999999999998</v>
      </c>
      <c r="AJ83" s="173">
        <v>62.78</v>
      </c>
      <c r="AK83" s="202">
        <f t="shared" si="138"/>
        <v>59.145006839945282</v>
      </c>
      <c r="AL83" s="173">
        <v>55.5</v>
      </c>
      <c r="AM83" s="202">
        <f t="shared" si="139"/>
        <v>54.396551724137929</v>
      </c>
      <c r="AN83" s="202">
        <f t="shared" si="140"/>
        <v>-7.2800000000000011</v>
      </c>
      <c r="AO83" s="173">
        <v>67.11</v>
      </c>
      <c r="AP83" s="202">
        <f t="shared" si="141"/>
        <v>57.636867636867635</v>
      </c>
      <c r="AQ83" s="173">
        <v>59.2</v>
      </c>
      <c r="AR83" s="202">
        <f t="shared" si="142"/>
        <v>49.310861423220977</v>
      </c>
      <c r="AS83" s="202">
        <f t="shared" si="143"/>
        <v>-7.9099999999999966</v>
      </c>
      <c r="AT83" s="202">
        <f t="shared" si="144"/>
        <v>59.611249999999998</v>
      </c>
      <c r="AU83" s="202">
        <f t="shared" si="145"/>
        <v>58.996255317718585</v>
      </c>
      <c r="AV83" s="201">
        <f t="shared" si="146"/>
        <v>52.237499999999997</v>
      </c>
      <c r="AW83" s="205">
        <f t="shared" si="147"/>
        <v>52.103118185967752</v>
      </c>
      <c r="AX83" s="205">
        <f t="shared" si="148"/>
        <v>-7.3737500000000011</v>
      </c>
      <c r="AY83" s="205">
        <f t="shared" si="149"/>
        <v>-6.8931371317508336</v>
      </c>
      <c r="AZ83" s="206">
        <v>1</v>
      </c>
    </row>
    <row r="84" spans="1:52" ht="18.75">
      <c r="A84" s="181">
        <v>5</v>
      </c>
      <c r="B84" s="199">
        <v>54</v>
      </c>
      <c r="C84" s="199">
        <v>20</v>
      </c>
      <c r="D84" s="207" t="s">
        <v>73</v>
      </c>
      <c r="E84" s="172">
        <v>5</v>
      </c>
      <c r="F84" s="173">
        <v>55.75</v>
      </c>
      <c r="G84" s="173">
        <f t="shared" si="120"/>
        <v>55.773938084953208</v>
      </c>
      <c r="H84" s="173">
        <v>42.4</v>
      </c>
      <c r="I84" s="173">
        <f t="shared" si="121"/>
        <v>45.361445783132531</v>
      </c>
      <c r="J84" s="173">
        <f t="shared" si="122"/>
        <v>-13.350000000000001</v>
      </c>
      <c r="K84" s="173">
        <v>50.25</v>
      </c>
      <c r="L84" s="202">
        <f t="shared" si="123"/>
        <v>60.514064015518912</v>
      </c>
      <c r="M84" s="173">
        <v>58.8</v>
      </c>
      <c r="N84" s="202">
        <f t="shared" si="124"/>
        <v>53.556581986143186</v>
      </c>
      <c r="O84" s="202">
        <f t="shared" si="125"/>
        <v>8.5499999999999972</v>
      </c>
      <c r="P84" s="173">
        <v>34.380000000000003</v>
      </c>
      <c r="Q84" s="202">
        <f t="shared" si="126"/>
        <v>50.679104477611943</v>
      </c>
      <c r="R84" s="173">
        <v>35</v>
      </c>
      <c r="S84" s="202">
        <f t="shared" si="127"/>
        <v>47.960064759848891</v>
      </c>
      <c r="T84" s="202">
        <f t="shared" si="128"/>
        <v>0.61999999999999744</v>
      </c>
      <c r="U84" s="214">
        <v>71.88</v>
      </c>
      <c r="V84" s="202">
        <f t="shared" si="129"/>
        <v>62.470414201183431</v>
      </c>
      <c r="W84" s="173">
        <v>36</v>
      </c>
      <c r="X84" s="202">
        <f t="shared" si="130"/>
        <v>45.888538380651944</v>
      </c>
      <c r="Y84" s="202">
        <f t="shared" si="131"/>
        <v>-35.879999999999995</v>
      </c>
      <c r="Z84" s="173">
        <v>50.75</v>
      </c>
      <c r="AA84" s="202">
        <f t="shared" si="132"/>
        <v>60.461022632020118</v>
      </c>
      <c r="AB84" s="173">
        <v>44.1</v>
      </c>
      <c r="AC84" s="202">
        <f t="shared" si="133"/>
        <v>48.615040953090094</v>
      </c>
      <c r="AD84" s="202">
        <f t="shared" si="134"/>
        <v>-6.6499999999999986</v>
      </c>
      <c r="AE84" s="203">
        <v>72</v>
      </c>
      <c r="AF84" s="204">
        <f t="shared" si="135"/>
        <v>54.019316493313518</v>
      </c>
      <c r="AG84" s="173">
        <v>64</v>
      </c>
      <c r="AH84" s="204">
        <f t="shared" si="136"/>
        <v>56.447688564476891</v>
      </c>
      <c r="AI84" s="202">
        <f t="shared" si="137"/>
        <v>-8</v>
      </c>
      <c r="AJ84" s="173">
        <v>59.38</v>
      </c>
      <c r="AK84" s="202">
        <f t="shared" si="138"/>
        <v>56.819425444596448</v>
      </c>
      <c r="AL84" s="173">
        <v>49</v>
      </c>
      <c r="AM84" s="202">
        <f t="shared" si="139"/>
        <v>49.727011494252871</v>
      </c>
      <c r="AN84" s="202">
        <f t="shared" si="140"/>
        <v>-10.380000000000003</v>
      </c>
      <c r="AO84" s="173">
        <v>68.5</v>
      </c>
      <c r="AP84" s="202">
        <f t="shared" si="141"/>
        <v>58.6001386001386</v>
      </c>
      <c r="AQ84" s="173">
        <v>56.8</v>
      </c>
      <c r="AR84" s="202">
        <f t="shared" si="142"/>
        <v>47.513108614232209</v>
      </c>
      <c r="AS84" s="202">
        <f t="shared" si="143"/>
        <v>-11.700000000000003</v>
      </c>
      <c r="AT84" s="202">
        <f t="shared" si="144"/>
        <v>57.861249999999998</v>
      </c>
      <c r="AU84" s="202">
        <f t="shared" si="145"/>
        <v>57.417177993667018</v>
      </c>
      <c r="AV84" s="201">
        <f t="shared" si="146"/>
        <v>48.262499999999996</v>
      </c>
      <c r="AW84" s="205">
        <f t="shared" si="147"/>
        <v>49.383685066978572</v>
      </c>
      <c r="AX84" s="205">
        <f t="shared" si="148"/>
        <v>-9.5987500000000026</v>
      </c>
      <c r="AY84" s="205">
        <f t="shared" si="149"/>
        <v>-8.0334929266884458</v>
      </c>
      <c r="AZ84" s="206">
        <v>2</v>
      </c>
    </row>
    <row r="85" spans="1:52" ht="18.75">
      <c r="A85" s="181"/>
      <c r="B85" s="199"/>
      <c r="C85" s="199"/>
      <c r="D85" s="193" t="s">
        <v>182</v>
      </c>
      <c r="E85" s="172"/>
      <c r="F85" s="173"/>
      <c r="G85" s="173"/>
      <c r="H85" s="173"/>
      <c r="I85" s="173"/>
      <c r="J85" s="173"/>
      <c r="K85" s="173"/>
      <c r="L85" s="202"/>
      <c r="M85" s="173"/>
      <c r="N85" s="202"/>
      <c r="O85" s="202"/>
      <c r="P85" s="173"/>
      <c r="Q85" s="202"/>
      <c r="R85" s="173"/>
      <c r="S85" s="202"/>
      <c r="T85" s="202"/>
      <c r="U85" s="214"/>
      <c r="V85" s="202"/>
      <c r="W85" s="173"/>
      <c r="X85" s="202"/>
      <c r="Y85" s="202"/>
      <c r="Z85" s="173"/>
      <c r="AA85" s="202"/>
      <c r="AB85" s="173"/>
      <c r="AC85" s="202"/>
      <c r="AD85" s="202"/>
      <c r="AE85" s="203"/>
      <c r="AF85" s="204"/>
      <c r="AG85" s="173"/>
      <c r="AH85" s="204"/>
      <c r="AI85" s="202"/>
      <c r="AJ85" s="173"/>
      <c r="AK85" s="202"/>
      <c r="AL85" s="173"/>
      <c r="AM85" s="202"/>
      <c r="AN85" s="202"/>
      <c r="AO85" s="173"/>
      <c r="AP85" s="202"/>
      <c r="AQ85" s="173"/>
      <c r="AR85" s="202"/>
      <c r="AS85" s="202"/>
      <c r="AT85" s="202"/>
      <c r="AU85" s="202"/>
      <c r="AV85" s="201"/>
      <c r="AW85" s="205"/>
      <c r="AX85" s="205"/>
      <c r="AY85" s="205"/>
      <c r="AZ85" s="206"/>
    </row>
    <row r="86" spans="1:52" ht="18.75">
      <c r="A86" s="181">
        <v>6</v>
      </c>
      <c r="B86" s="199">
        <v>74</v>
      </c>
      <c r="C86" s="199">
        <v>1</v>
      </c>
      <c r="D86" s="207" t="s">
        <v>94</v>
      </c>
      <c r="E86" s="172">
        <v>6</v>
      </c>
      <c r="F86" s="173">
        <v>40</v>
      </c>
      <c r="G86" s="173">
        <f t="shared" ref="G86:G97" si="150">10*((F86-47.73)/13.89)+50</f>
        <v>44.43484521238301</v>
      </c>
      <c r="H86" s="173">
        <v>58.67</v>
      </c>
      <c r="I86" s="173">
        <f t="shared" ref="I86:I97" si="151">10*((H86-47.79)/11.62)+50</f>
        <v>59.363166953528406</v>
      </c>
      <c r="J86" s="173">
        <f t="shared" ref="J86:J97" si="152">H86-F86</f>
        <v>18.670000000000002</v>
      </c>
      <c r="K86" s="173">
        <v>33.6</v>
      </c>
      <c r="L86" s="202">
        <f t="shared" ref="L86:L97" si="153">10*((K86-39.41)/10.31)+50</f>
        <v>44.364694471387011</v>
      </c>
      <c r="M86" s="173">
        <v>55.67</v>
      </c>
      <c r="N86" s="202">
        <f t="shared" ref="N86:N97" si="154">10*((M86-54.18)/12.99)+50</f>
        <v>51.147036181678217</v>
      </c>
      <c r="O86" s="202">
        <f t="shared" ref="O86:O97" si="155">M86-K86</f>
        <v>22.07</v>
      </c>
      <c r="P86" s="173">
        <v>28</v>
      </c>
      <c r="Q86" s="202">
        <f t="shared" ref="Q86:Q97" si="156">10*((P86-33.47)/13.4)+50</f>
        <v>45.917910447761194</v>
      </c>
      <c r="R86" s="173">
        <v>47.5</v>
      </c>
      <c r="S86" s="202">
        <f t="shared" ref="S86:S97" si="157">10*((R86-38.78)/18.53)+50</f>
        <v>54.705882352941174</v>
      </c>
      <c r="T86" s="202">
        <f t="shared" ref="T86:T97" si="158">R86-P86</f>
        <v>19.5</v>
      </c>
      <c r="U86" s="214">
        <v>52</v>
      </c>
      <c r="V86" s="202">
        <f t="shared" ref="V86:V97" si="159">10*((U86-46.59)/20.28)+50</f>
        <v>52.667652859960548</v>
      </c>
      <c r="W86" s="173">
        <v>63.33</v>
      </c>
      <c r="X86" s="202">
        <f t="shared" ref="X86:X97" si="160">10*((W86-43.82)/19.02)+50</f>
        <v>60.257623554153525</v>
      </c>
      <c r="Y86" s="202">
        <f t="shared" ref="Y86:Y97" si="161">W86-U86</f>
        <v>11.329999999999998</v>
      </c>
      <c r="Z86" s="173">
        <v>28.4</v>
      </c>
      <c r="AA86" s="202">
        <f t="shared" ref="AA86:AA97" si="162">10*((Z86-38.27)/11.93)+50</f>
        <v>41.726739312657159</v>
      </c>
      <c r="AB86" s="173">
        <v>54.58</v>
      </c>
      <c r="AC86" s="202">
        <f t="shared" ref="AC86:AC97" si="163">10*((AB86-45.96)/13.43)+50</f>
        <v>56.418466120625467</v>
      </c>
      <c r="AD86" s="202">
        <f t="shared" ref="AD86:AD97" si="164">AB86-Z86</f>
        <v>26.18</v>
      </c>
      <c r="AE86" s="203">
        <v>64</v>
      </c>
      <c r="AF86" s="204">
        <f t="shared" ref="AF86:AF97" si="165">10*((AE86-66.59)/13.46)+50</f>
        <v>48.075780089153042</v>
      </c>
      <c r="AG86" s="173">
        <v>55.33</v>
      </c>
      <c r="AH86" s="204">
        <f t="shared" ref="AH86:AH97" si="166">10*((AG86-56.05)/12.33)+50</f>
        <v>49.416058394160586</v>
      </c>
      <c r="AI86" s="202">
        <f t="shared" ref="AI86:AI97" si="167">AG86-AE86</f>
        <v>-8.6700000000000017</v>
      </c>
      <c r="AJ86" s="173">
        <v>46</v>
      </c>
      <c r="AK86" s="202">
        <f t="shared" ref="AK86:AK97" si="168">10*((AJ86-49.41)/14.62)+50</f>
        <v>47.667578659370726</v>
      </c>
      <c r="AL86" s="173">
        <v>50</v>
      </c>
      <c r="AM86" s="202">
        <f t="shared" ref="AM86:AM97" si="169">10*((AL86-49.38)/13.92)+50</f>
        <v>50.445402298850574</v>
      </c>
      <c r="AN86" s="202">
        <f t="shared" ref="AN86:AN97" si="170">AL86-AJ86</f>
        <v>4</v>
      </c>
      <c r="AO86" s="173">
        <v>48.8</v>
      </c>
      <c r="AP86" s="202">
        <f t="shared" ref="AP86:AP97" si="171">10*((AO86-56.09)/14.43)+50</f>
        <v>44.948024948024944</v>
      </c>
      <c r="AQ86" s="173">
        <v>62.67</v>
      </c>
      <c r="AR86" s="202">
        <f t="shared" ref="AR86:AR97" si="172">10*((AQ86-60.12)/13.35)+50</f>
        <v>51.910112359550567</v>
      </c>
      <c r="AS86" s="202">
        <f t="shared" ref="AS86:AS97" si="173">AQ86-AO86</f>
        <v>13.870000000000005</v>
      </c>
      <c r="AT86" s="202">
        <f t="shared" ref="AT86:AT97" si="174">(F86+K86+P86+U86+Z86+AE86+AJ86+AO86)/8</f>
        <v>42.6</v>
      </c>
      <c r="AU86" s="202">
        <f t="shared" ref="AU86:AU97" si="175">(G86+L86+Q86+V86+AA86+AF86+AK86+AP86)/8</f>
        <v>46.225403250087211</v>
      </c>
      <c r="AV86" s="201">
        <f t="shared" ref="AV86:AV97" si="176">(H86+M86+R86+W86+AB86+AG86+AL86+AQ86)/8</f>
        <v>55.96875</v>
      </c>
      <c r="AW86" s="205">
        <f t="shared" ref="AW86:AW97" si="177">(I86+N86+S86+X86+AC86+AH86+AM86+AR86)/8</f>
        <v>54.207968526936064</v>
      </c>
      <c r="AX86" s="205">
        <f t="shared" ref="AX86:AX97" si="178">AV86-AT86</f>
        <v>13.368749999999999</v>
      </c>
      <c r="AY86" s="205">
        <f t="shared" ref="AY86:AY97" si="179">AW86-AU86</f>
        <v>7.9825652768488524</v>
      </c>
      <c r="AZ86" s="206">
        <v>7</v>
      </c>
    </row>
    <row r="87" spans="1:52" ht="18.75">
      <c r="A87" s="181">
        <v>6</v>
      </c>
      <c r="B87" s="199">
        <v>64</v>
      </c>
      <c r="C87" s="199">
        <v>2</v>
      </c>
      <c r="D87" s="207" t="s">
        <v>84</v>
      </c>
      <c r="E87" s="172">
        <v>3</v>
      </c>
      <c r="F87" s="173">
        <v>47.67</v>
      </c>
      <c r="G87" s="173">
        <f t="shared" si="150"/>
        <v>49.956803455723545</v>
      </c>
      <c r="H87" s="173">
        <v>52</v>
      </c>
      <c r="I87" s="173">
        <f t="shared" si="151"/>
        <v>53.62306368330465</v>
      </c>
      <c r="J87" s="173">
        <f t="shared" si="152"/>
        <v>4.3299999999999983</v>
      </c>
      <c r="K87" s="173">
        <v>40</v>
      </c>
      <c r="L87" s="202">
        <f t="shared" si="153"/>
        <v>50.572259941804077</v>
      </c>
      <c r="M87" s="173">
        <v>64.67</v>
      </c>
      <c r="N87" s="202">
        <f t="shared" si="154"/>
        <v>58.075442648190915</v>
      </c>
      <c r="O87" s="202">
        <f t="shared" si="155"/>
        <v>24.67</v>
      </c>
      <c r="P87" s="173">
        <v>30.83</v>
      </c>
      <c r="Q87" s="202">
        <f t="shared" si="156"/>
        <v>48.029850746268657</v>
      </c>
      <c r="R87" s="173">
        <v>44.17</v>
      </c>
      <c r="S87" s="202">
        <f t="shared" si="157"/>
        <v>52.908796546141389</v>
      </c>
      <c r="T87" s="202">
        <f t="shared" si="158"/>
        <v>13.340000000000003</v>
      </c>
      <c r="U87" s="214">
        <v>40.83</v>
      </c>
      <c r="V87" s="202">
        <f t="shared" si="159"/>
        <v>47.159763313609467</v>
      </c>
      <c r="W87" s="173">
        <v>58.33</v>
      </c>
      <c r="X87" s="202">
        <f t="shared" si="160"/>
        <v>57.628811777076763</v>
      </c>
      <c r="Y87" s="202">
        <f t="shared" si="161"/>
        <v>17.5</v>
      </c>
      <c r="Z87" s="173">
        <v>36.17</v>
      </c>
      <c r="AA87" s="202">
        <f t="shared" si="162"/>
        <v>48.239731768650458</v>
      </c>
      <c r="AB87" s="173">
        <v>58.83</v>
      </c>
      <c r="AC87" s="202">
        <f t="shared" si="163"/>
        <v>59.583023082650783</v>
      </c>
      <c r="AD87" s="202">
        <f t="shared" si="164"/>
        <v>22.659999999999997</v>
      </c>
      <c r="AE87" s="203">
        <v>64.67</v>
      </c>
      <c r="AF87" s="204">
        <f t="shared" si="165"/>
        <v>48.573551263001484</v>
      </c>
      <c r="AG87" s="173">
        <v>69.33</v>
      </c>
      <c r="AH87" s="204">
        <f t="shared" si="166"/>
        <v>60.770478507704787</v>
      </c>
      <c r="AI87" s="202">
        <f t="shared" si="167"/>
        <v>4.6599999999999966</v>
      </c>
      <c r="AJ87" s="173">
        <v>55</v>
      </c>
      <c r="AK87" s="202">
        <f t="shared" si="168"/>
        <v>53.82352941176471</v>
      </c>
      <c r="AL87" s="173">
        <v>51.67</v>
      </c>
      <c r="AM87" s="202">
        <f t="shared" si="169"/>
        <v>51.645114942528735</v>
      </c>
      <c r="AN87" s="202">
        <f t="shared" si="170"/>
        <v>-3.3299999999999983</v>
      </c>
      <c r="AO87" s="173">
        <v>53.33</v>
      </c>
      <c r="AP87" s="202">
        <f t="shared" si="171"/>
        <v>48.087318087318081</v>
      </c>
      <c r="AQ87" s="173">
        <v>54.67</v>
      </c>
      <c r="AR87" s="202">
        <f t="shared" si="172"/>
        <v>45.917602996254686</v>
      </c>
      <c r="AS87" s="202">
        <f t="shared" si="173"/>
        <v>1.3400000000000034</v>
      </c>
      <c r="AT87" s="202">
        <f t="shared" si="174"/>
        <v>46.0625</v>
      </c>
      <c r="AU87" s="202">
        <f t="shared" si="175"/>
        <v>49.305350998517554</v>
      </c>
      <c r="AV87" s="201">
        <f t="shared" si="176"/>
        <v>56.708750000000002</v>
      </c>
      <c r="AW87" s="205">
        <f t="shared" si="177"/>
        <v>55.019041772981588</v>
      </c>
      <c r="AX87" s="205">
        <f t="shared" si="178"/>
        <v>10.646250000000002</v>
      </c>
      <c r="AY87" s="205">
        <f t="shared" si="179"/>
        <v>5.713690774464034</v>
      </c>
      <c r="AZ87" s="206">
        <v>7</v>
      </c>
    </row>
    <row r="88" spans="1:52" ht="18.75">
      <c r="A88" s="181">
        <v>6</v>
      </c>
      <c r="B88" s="199">
        <v>98</v>
      </c>
      <c r="C88" s="199">
        <v>3</v>
      </c>
      <c r="D88" s="207" t="s">
        <v>135</v>
      </c>
      <c r="E88" s="172">
        <v>17</v>
      </c>
      <c r="F88" s="201">
        <v>47.99666666666667</v>
      </c>
      <c r="G88" s="173">
        <f t="shared" si="150"/>
        <v>50.191984641228707</v>
      </c>
      <c r="H88" s="173">
        <v>48.467058823529413</v>
      </c>
      <c r="I88" s="173">
        <f t="shared" si="151"/>
        <v>50.582666801660423</v>
      </c>
      <c r="J88" s="173">
        <f t="shared" si="152"/>
        <v>0.4703921568627436</v>
      </c>
      <c r="K88" s="201">
        <v>38.380000000000003</v>
      </c>
      <c r="L88" s="202">
        <f t="shared" si="153"/>
        <v>49.000969932104759</v>
      </c>
      <c r="M88" s="173">
        <v>58.702352941176471</v>
      </c>
      <c r="N88" s="202">
        <f t="shared" si="154"/>
        <v>53.481411040166648</v>
      </c>
      <c r="O88" s="202">
        <f t="shared" si="155"/>
        <v>20.322352941176469</v>
      </c>
      <c r="P88" s="201">
        <v>28.913333333333338</v>
      </c>
      <c r="Q88" s="202">
        <f t="shared" si="156"/>
        <v>46.599502487562191</v>
      </c>
      <c r="R88" s="173">
        <v>36.032941176470587</v>
      </c>
      <c r="S88" s="202">
        <f t="shared" si="157"/>
        <v>48.517507380718072</v>
      </c>
      <c r="T88" s="202">
        <f t="shared" si="158"/>
        <v>7.1196078431372491</v>
      </c>
      <c r="U88" s="215">
        <v>36.616666666666667</v>
      </c>
      <c r="V88" s="202">
        <f t="shared" si="159"/>
        <v>45.082182774490462</v>
      </c>
      <c r="W88" s="173">
        <v>36.174117647058829</v>
      </c>
      <c r="X88" s="202">
        <f t="shared" si="160"/>
        <v>45.980082884888972</v>
      </c>
      <c r="Y88" s="202">
        <f t="shared" si="161"/>
        <v>-0.44254901960783855</v>
      </c>
      <c r="Z88" s="201">
        <v>32.143333333333338</v>
      </c>
      <c r="AA88" s="202">
        <f t="shared" si="162"/>
        <v>44.864487286951665</v>
      </c>
      <c r="AB88" s="173">
        <v>43.79529411764706</v>
      </c>
      <c r="AC88" s="202">
        <f t="shared" si="163"/>
        <v>48.388156453944198</v>
      </c>
      <c r="AD88" s="202">
        <f t="shared" si="164"/>
        <v>11.651960784313722</v>
      </c>
      <c r="AE88" s="201">
        <v>65.926666666666662</v>
      </c>
      <c r="AF88" s="204">
        <f t="shared" si="165"/>
        <v>49.507181773155018</v>
      </c>
      <c r="AG88" s="173">
        <v>60.236470588235292</v>
      </c>
      <c r="AH88" s="204">
        <f t="shared" si="166"/>
        <v>53.395353275130006</v>
      </c>
      <c r="AI88" s="202">
        <f t="shared" si="167"/>
        <v>-5.6901960784313701</v>
      </c>
      <c r="AJ88" s="201">
        <v>41.493333333333332</v>
      </c>
      <c r="AK88" s="202">
        <f t="shared" si="168"/>
        <v>44.585043319653444</v>
      </c>
      <c r="AL88" s="173">
        <v>55.292941176470592</v>
      </c>
      <c r="AM88" s="202">
        <f t="shared" si="169"/>
        <v>54.247802569303587</v>
      </c>
      <c r="AN88" s="202">
        <f t="shared" si="170"/>
        <v>13.79960784313726</v>
      </c>
      <c r="AO88" s="201">
        <v>58.643333333333338</v>
      </c>
      <c r="AP88" s="202">
        <f t="shared" si="171"/>
        <v>51.76946176946177</v>
      </c>
      <c r="AQ88" s="173">
        <v>61.410588235294121</v>
      </c>
      <c r="AR88" s="202">
        <f t="shared" si="172"/>
        <v>50.966732760519946</v>
      </c>
      <c r="AS88" s="202">
        <f t="shared" si="173"/>
        <v>2.7672549019607828</v>
      </c>
      <c r="AT88" s="202">
        <f t="shared" si="174"/>
        <v>43.764166666666668</v>
      </c>
      <c r="AU88" s="202">
        <f t="shared" si="175"/>
        <v>47.700101748076001</v>
      </c>
      <c r="AV88" s="201">
        <f t="shared" si="176"/>
        <v>50.013970588235303</v>
      </c>
      <c r="AW88" s="205">
        <f t="shared" si="177"/>
        <v>50.694964145791481</v>
      </c>
      <c r="AX88" s="205">
        <f t="shared" si="178"/>
        <v>6.2498039215686347</v>
      </c>
      <c r="AY88" s="205">
        <f t="shared" si="179"/>
        <v>2.9948623977154796</v>
      </c>
      <c r="AZ88" s="206">
        <v>6</v>
      </c>
    </row>
    <row r="89" spans="1:52" ht="18.75">
      <c r="A89" s="181">
        <v>6</v>
      </c>
      <c r="B89" s="199">
        <v>94</v>
      </c>
      <c r="C89" s="199">
        <v>4</v>
      </c>
      <c r="D89" s="207" t="s">
        <v>115</v>
      </c>
      <c r="E89" s="172">
        <v>8</v>
      </c>
      <c r="F89" s="173">
        <v>43.33</v>
      </c>
      <c r="G89" s="173">
        <f t="shared" si="150"/>
        <v>46.83225341972642</v>
      </c>
      <c r="H89" s="173">
        <v>51.5</v>
      </c>
      <c r="I89" s="173">
        <f t="shared" si="151"/>
        <v>53.192771084337352</v>
      </c>
      <c r="J89" s="173">
        <f t="shared" si="152"/>
        <v>8.1700000000000017</v>
      </c>
      <c r="K89" s="173">
        <v>43.11</v>
      </c>
      <c r="L89" s="202">
        <f t="shared" si="153"/>
        <v>53.588748787584869</v>
      </c>
      <c r="M89" s="173">
        <v>56</v>
      </c>
      <c r="N89" s="202">
        <f t="shared" si="154"/>
        <v>51.401077752117011</v>
      </c>
      <c r="O89" s="202">
        <f t="shared" si="155"/>
        <v>12.89</v>
      </c>
      <c r="P89" s="173">
        <v>26.67</v>
      </c>
      <c r="Q89" s="202">
        <f t="shared" si="156"/>
        <v>44.92537313432836</v>
      </c>
      <c r="R89" s="173">
        <v>25.94</v>
      </c>
      <c r="S89" s="202">
        <f t="shared" si="157"/>
        <v>43.070696168375605</v>
      </c>
      <c r="T89" s="202">
        <f t="shared" si="158"/>
        <v>-0.73000000000000043</v>
      </c>
      <c r="U89" s="214">
        <v>46.67</v>
      </c>
      <c r="V89" s="202">
        <f t="shared" si="159"/>
        <v>50.039447731755423</v>
      </c>
      <c r="W89" s="173">
        <v>34.380000000000003</v>
      </c>
      <c r="X89" s="202">
        <f t="shared" si="160"/>
        <v>45.036803364879077</v>
      </c>
      <c r="Y89" s="202">
        <f t="shared" si="161"/>
        <v>-12.29</v>
      </c>
      <c r="Z89" s="173">
        <v>38.83</v>
      </c>
      <c r="AA89" s="202">
        <f t="shared" si="162"/>
        <v>50.469404861693206</v>
      </c>
      <c r="AB89" s="173">
        <v>43.25</v>
      </c>
      <c r="AC89" s="202">
        <f t="shared" si="163"/>
        <v>47.982129560685031</v>
      </c>
      <c r="AD89" s="202">
        <f t="shared" si="164"/>
        <v>4.4200000000000017</v>
      </c>
      <c r="AE89" s="203">
        <v>69.78</v>
      </c>
      <c r="AF89" s="204">
        <f t="shared" si="165"/>
        <v>52.369985141158985</v>
      </c>
      <c r="AG89" s="173">
        <v>52.5</v>
      </c>
      <c r="AH89" s="204">
        <f t="shared" si="166"/>
        <v>47.120843471208438</v>
      </c>
      <c r="AI89" s="202">
        <f t="shared" si="167"/>
        <v>-17.28</v>
      </c>
      <c r="AJ89" s="173">
        <v>49.44</v>
      </c>
      <c r="AK89" s="202">
        <f t="shared" si="168"/>
        <v>50.020519835841313</v>
      </c>
      <c r="AL89" s="173">
        <v>53.13</v>
      </c>
      <c r="AM89" s="202">
        <f t="shared" si="169"/>
        <v>52.693965517241381</v>
      </c>
      <c r="AN89" s="202">
        <f t="shared" si="170"/>
        <v>3.6900000000000048</v>
      </c>
      <c r="AO89" s="173">
        <v>55.56</v>
      </c>
      <c r="AP89" s="202">
        <f t="shared" si="171"/>
        <v>49.632709632709634</v>
      </c>
      <c r="AQ89" s="173">
        <v>64</v>
      </c>
      <c r="AR89" s="202">
        <f t="shared" si="172"/>
        <v>52.906367041198507</v>
      </c>
      <c r="AS89" s="202">
        <f t="shared" si="173"/>
        <v>8.4399999999999977</v>
      </c>
      <c r="AT89" s="202">
        <f t="shared" si="174"/>
        <v>46.673749999999998</v>
      </c>
      <c r="AU89" s="202">
        <f t="shared" si="175"/>
        <v>49.734805318099774</v>
      </c>
      <c r="AV89" s="201">
        <f t="shared" si="176"/>
        <v>47.587499999999999</v>
      </c>
      <c r="AW89" s="205">
        <f t="shared" si="177"/>
        <v>49.175581745005296</v>
      </c>
      <c r="AX89" s="205">
        <f t="shared" si="178"/>
        <v>0.91375000000000028</v>
      </c>
      <c r="AY89" s="205">
        <f t="shared" si="179"/>
        <v>-0.5592235730944779</v>
      </c>
      <c r="AZ89" s="206">
        <v>5</v>
      </c>
    </row>
    <row r="90" spans="1:52" ht="18.75">
      <c r="A90" s="181">
        <v>6</v>
      </c>
      <c r="B90" s="207">
        <v>88</v>
      </c>
      <c r="C90" s="199">
        <v>5</v>
      </c>
      <c r="D90" s="207" t="s">
        <v>109</v>
      </c>
      <c r="E90" s="172">
        <v>8</v>
      </c>
      <c r="F90" s="173">
        <v>48.4</v>
      </c>
      <c r="G90" s="173">
        <f t="shared" si="150"/>
        <v>50.482361411087112</v>
      </c>
      <c r="H90" s="173">
        <v>53.5</v>
      </c>
      <c r="I90" s="173">
        <f t="shared" si="151"/>
        <v>54.913941480206539</v>
      </c>
      <c r="J90" s="173">
        <f t="shared" si="152"/>
        <v>5.1000000000000014</v>
      </c>
      <c r="K90" s="173">
        <v>47.2</v>
      </c>
      <c r="L90" s="202">
        <f t="shared" si="153"/>
        <v>57.555771096023285</v>
      </c>
      <c r="M90" s="173">
        <v>53.75</v>
      </c>
      <c r="N90" s="202">
        <f t="shared" si="154"/>
        <v>49.66897613548884</v>
      </c>
      <c r="O90" s="202">
        <f t="shared" si="155"/>
        <v>6.5499999999999972</v>
      </c>
      <c r="P90" s="173">
        <v>23</v>
      </c>
      <c r="Q90" s="202">
        <f t="shared" si="156"/>
        <v>42.186567164179102</v>
      </c>
      <c r="R90" s="173">
        <v>30</v>
      </c>
      <c r="S90" s="202">
        <f t="shared" si="157"/>
        <v>45.261737722611983</v>
      </c>
      <c r="T90" s="202">
        <f t="shared" si="158"/>
        <v>7</v>
      </c>
      <c r="U90" s="214">
        <v>55</v>
      </c>
      <c r="V90" s="202">
        <f t="shared" si="159"/>
        <v>54.146942800788949</v>
      </c>
      <c r="W90" s="173">
        <v>37.5</v>
      </c>
      <c r="X90" s="202">
        <f t="shared" si="160"/>
        <v>46.677181913774973</v>
      </c>
      <c r="Y90" s="202">
        <f t="shared" si="161"/>
        <v>-17.5</v>
      </c>
      <c r="Z90" s="173">
        <v>39.1</v>
      </c>
      <c r="AA90" s="202">
        <f t="shared" si="162"/>
        <v>50.695725062866721</v>
      </c>
      <c r="AB90" s="173">
        <v>47</v>
      </c>
      <c r="AC90" s="202">
        <f t="shared" si="163"/>
        <v>50.774385703648548</v>
      </c>
      <c r="AD90" s="202">
        <f t="shared" si="164"/>
        <v>7.8999999999999986</v>
      </c>
      <c r="AE90" s="203">
        <v>68.8</v>
      </c>
      <c r="AF90" s="204">
        <f t="shared" si="165"/>
        <v>51.641901931649329</v>
      </c>
      <c r="AG90" s="173">
        <v>57</v>
      </c>
      <c r="AH90" s="204">
        <f t="shared" si="166"/>
        <v>50.770478507704787</v>
      </c>
      <c r="AI90" s="202">
        <f t="shared" si="167"/>
        <v>-11.799999999999997</v>
      </c>
      <c r="AJ90" s="173">
        <v>55</v>
      </c>
      <c r="AK90" s="202">
        <f t="shared" si="168"/>
        <v>53.82352941176471</v>
      </c>
      <c r="AL90" s="173">
        <v>48.75</v>
      </c>
      <c r="AM90" s="202">
        <f t="shared" si="169"/>
        <v>49.547413793103445</v>
      </c>
      <c r="AN90" s="202">
        <f t="shared" si="170"/>
        <v>-6.25</v>
      </c>
      <c r="AO90" s="173">
        <v>59.2</v>
      </c>
      <c r="AP90" s="202">
        <f t="shared" si="171"/>
        <v>52.155232155232156</v>
      </c>
      <c r="AQ90" s="173">
        <v>63</v>
      </c>
      <c r="AR90" s="202">
        <f t="shared" si="172"/>
        <v>52.157303370786522</v>
      </c>
      <c r="AS90" s="202">
        <f t="shared" si="173"/>
        <v>3.7999999999999972</v>
      </c>
      <c r="AT90" s="202">
        <f t="shared" si="174"/>
        <v>49.462499999999999</v>
      </c>
      <c r="AU90" s="202">
        <f t="shared" si="175"/>
        <v>51.58600387919892</v>
      </c>
      <c r="AV90" s="201">
        <f t="shared" si="176"/>
        <v>48.8125</v>
      </c>
      <c r="AW90" s="205">
        <f t="shared" si="177"/>
        <v>49.9714273284157</v>
      </c>
      <c r="AX90" s="205">
        <f t="shared" si="178"/>
        <v>-0.64999999999999858</v>
      </c>
      <c r="AY90" s="205">
        <f t="shared" si="179"/>
        <v>-1.6145765507832195</v>
      </c>
      <c r="AZ90" s="206">
        <v>5</v>
      </c>
    </row>
    <row r="91" spans="1:52" ht="18.75">
      <c r="A91" s="181">
        <v>6</v>
      </c>
      <c r="B91" s="199">
        <v>10</v>
      </c>
      <c r="C91" s="199">
        <v>6</v>
      </c>
      <c r="D91" s="207" t="s">
        <v>23</v>
      </c>
      <c r="E91" s="172">
        <v>5</v>
      </c>
      <c r="F91" s="173">
        <v>46.55</v>
      </c>
      <c r="G91" s="173">
        <f t="shared" si="150"/>
        <v>49.150467962562992</v>
      </c>
      <c r="H91" s="173">
        <v>38.4</v>
      </c>
      <c r="I91" s="173">
        <f t="shared" si="151"/>
        <v>41.91910499139415</v>
      </c>
      <c r="J91" s="173">
        <f t="shared" si="152"/>
        <v>-8.1499999999999986</v>
      </c>
      <c r="K91" s="173">
        <v>36.549999999999997</v>
      </c>
      <c r="L91" s="202">
        <f t="shared" si="153"/>
        <v>47.225994180407369</v>
      </c>
      <c r="M91" s="173">
        <v>42</v>
      </c>
      <c r="N91" s="202">
        <f t="shared" si="154"/>
        <v>40.623556581986143</v>
      </c>
      <c r="O91" s="202">
        <f t="shared" si="155"/>
        <v>5.4500000000000028</v>
      </c>
      <c r="P91" s="173">
        <v>27.27</v>
      </c>
      <c r="Q91" s="202">
        <f t="shared" si="156"/>
        <v>45.373134328358212</v>
      </c>
      <c r="R91" s="173">
        <v>31</v>
      </c>
      <c r="S91" s="202">
        <f t="shared" si="157"/>
        <v>45.801403130059363</v>
      </c>
      <c r="T91" s="202">
        <f t="shared" si="158"/>
        <v>3.7300000000000004</v>
      </c>
      <c r="U91" s="214">
        <v>41.36</v>
      </c>
      <c r="V91" s="202">
        <f t="shared" si="159"/>
        <v>47.421104536489153</v>
      </c>
      <c r="W91" s="173">
        <v>41</v>
      </c>
      <c r="X91" s="202">
        <f t="shared" si="160"/>
        <v>48.517350157728707</v>
      </c>
      <c r="Y91" s="202">
        <f t="shared" si="161"/>
        <v>-0.35999999999999943</v>
      </c>
      <c r="Z91" s="173">
        <v>30.5</v>
      </c>
      <c r="AA91" s="202">
        <f t="shared" si="162"/>
        <v>43.487007544006701</v>
      </c>
      <c r="AB91" s="173">
        <v>41.4</v>
      </c>
      <c r="AC91" s="202">
        <f t="shared" si="163"/>
        <v>46.604616530156363</v>
      </c>
      <c r="AD91" s="202">
        <f t="shared" si="164"/>
        <v>10.899999999999999</v>
      </c>
      <c r="AE91" s="203">
        <v>64.36</v>
      </c>
      <c r="AF91" s="204">
        <f t="shared" si="165"/>
        <v>48.343239227340263</v>
      </c>
      <c r="AG91" s="173">
        <v>50.4</v>
      </c>
      <c r="AH91" s="204">
        <f t="shared" si="166"/>
        <v>45.417680454176804</v>
      </c>
      <c r="AI91" s="202">
        <f t="shared" si="167"/>
        <v>-13.96</v>
      </c>
      <c r="AJ91" s="173">
        <v>45.45</v>
      </c>
      <c r="AK91" s="202">
        <f t="shared" si="168"/>
        <v>47.291381668946656</v>
      </c>
      <c r="AL91" s="173">
        <v>40</v>
      </c>
      <c r="AM91" s="202">
        <f t="shared" si="169"/>
        <v>43.261494252873561</v>
      </c>
      <c r="AN91" s="202">
        <f t="shared" si="170"/>
        <v>-5.4500000000000028</v>
      </c>
      <c r="AO91" s="173">
        <v>59.64</v>
      </c>
      <c r="AP91" s="202">
        <f t="shared" si="171"/>
        <v>52.460152460152457</v>
      </c>
      <c r="AQ91" s="173">
        <v>56.8</v>
      </c>
      <c r="AR91" s="202">
        <f t="shared" si="172"/>
        <v>47.513108614232209</v>
      </c>
      <c r="AS91" s="202">
        <f t="shared" si="173"/>
        <v>-2.8400000000000034</v>
      </c>
      <c r="AT91" s="202">
        <f t="shared" si="174"/>
        <v>43.959999999999994</v>
      </c>
      <c r="AU91" s="202">
        <f t="shared" si="175"/>
        <v>47.594060238532975</v>
      </c>
      <c r="AV91" s="201">
        <f t="shared" si="176"/>
        <v>42.625000000000007</v>
      </c>
      <c r="AW91" s="205">
        <f t="shared" si="177"/>
        <v>44.957289339075913</v>
      </c>
      <c r="AX91" s="205">
        <f t="shared" si="178"/>
        <v>-1.3349999999999866</v>
      </c>
      <c r="AY91" s="205">
        <f t="shared" si="179"/>
        <v>-2.636770899457062</v>
      </c>
      <c r="AZ91" s="206">
        <v>3</v>
      </c>
    </row>
    <row r="92" spans="1:52" ht="18.75">
      <c r="A92" s="181">
        <v>6</v>
      </c>
      <c r="B92" s="199">
        <v>76</v>
      </c>
      <c r="C92" s="199">
        <v>7</v>
      </c>
      <c r="D92" s="207" t="s">
        <v>96</v>
      </c>
      <c r="E92" s="172">
        <v>2</v>
      </c>
      <c r="F92" s="173">
        <v>44</v>
      </c>
      <c r="G92" s="173">
        <f t="shared" si="150"/>
        <v>47.314614830813539</v>
      </c>
      <c r="H92" s="173">
        <v>42</v>
      </c>
      <c r="I92" s="173">
        <f t="shared" si="151"/>
        <v>45.017211703958694</v>
      </c>
      <c r="J92" s="173">
        <f t="shared" si="152"/>
        <v>-2</v>
      </c>
      <c r="K92" s="173">
        <v>32</v>
      </c>
      <c r="L92" s="202">
        <f t="shared" si="153"/>
        <v>42.812803103782741</v>
      </c>
      <c r="M92" s="173">
        <v>50</v>
      </c>
      <c r="N92" s="202">
        <f t="shared" si="154"/>
        <v>46.782140107775213</v>
      </c>
      <c r="O92" s="202">
        <f t="shared" si="155"/>
        <v>18</v>
      </c>
      <c r="P92" s="173">
        <v>20</v>
      </c>
      <c r="Q92" s="202">
        <f t="shared" si="156"/>
        <v>39.947761194029852</v>
      </c>
      <c r="R92" s="173">
        <v>25</v>
      </c>
      <c r="S92" s="202">
        <f t="shared" si="157"/>
        <v>42.563410685375068</v>
      </c>
      <c r="T92" s="202">
        <f t="shared" si="158"/>
        <v>5</v>
      </c>
      <c r="U92" s="214">
        <v>40</v>
      </c>
      <c r="V92" s="202">
        <f t="shared" si="159"/>
        <v>46.750493096646942</v>
      </c>
      <c r="W92" s="173">
        <v>27.5</v>
      </c>
      <c r="X92" s="202">
        <f t="shared" si="160"/>
        <v>41.419558359621448</v>
      </c>
      <c r="Y92" s="202">
        <f t="shared" si="161"/>
        <v>-12.5</v>
      </c>
      <c r="Z92" s="173">
        <v>41</v>
      </c>
      <c r="AA92" s="202">
        <f t="shared" si="162"/>
        <v>52.288348700754398</v>
      </c>
      <c r="AB92" s="173">
        <v>43</v>
      </c>
      <c r="AC92" s="202">
        <f t="shared" si="163"/>
        <v>47.795979151154128</v>
      </c>
      <c r="AD92" s="202">
        <f t="shared" si="164"/>
        <v>2</v>
      </c>
      <c r="AE92" s="203">
        <v>68</v>
      </c>
      <c r="AF92" s="204">
        <f t="shared" si="165"/>
        <v>51.047548291233284</v>
      </c>
      <c r="AG92" s="173">
        <v>42</v>
      </c>
      <c r="AH92" s="204">
        <f t="shared" si="166"/>
        <v>38.605028386050286</v>
      </c>
      <c r="AI92" s="202">
        <f t="shared" si="167"/>
        <v>-26</v>
      </c>
      <c r="AJ92" s="173">
        <v>55</v>
      </c>
      <c r="AK92" s="202">
        <f t="shared" si="168"/>
        <v>53.82352941176471</v>
      </c>
      <c r="AL92" s="173">
        <v>50</v>
      </c>
      <c r="AM92" s="202">
        <f t="shared" si="169"/>
        <v>50.445402298850574</v>
      </c>
      <c r="AN92" s="202">
        <f t="shared" si="170"/>
        <v>-5</v>
      </c>
      <c r="AO92" s="173">
        <v>52</v>
      </c>
      <c r="AP92" s="202">
        <f t="shared" si="171"/>
        <v>47.165627165627164</v>
      </c>
      <c r="AQ92" s="173">
        <v>52</v>
      </c>
      <c r="AR92" s="202">
        <f t="shared" si="172"/>
        <v>43.917602996254686</v>
      </c>
      <c r="AS92" s="202">
        <f t="shared" si="173"/>
        <v>0</v>
      </c>
      <c r="AT92" s="202">
        <f t="shared" si="174"/>
        <v>44</v>
      </c>
      <c r="AU92" s="202">
        <f t="shared" si="175"/>
        <v>47.643840724331575</v>
      </c>
      <c r="AV92" s="201">
        <f t="shared" si="176"/>
        <v>41.4375</v>
      </c>
      <c r="AW92" s="205">
        <f t="shared" si="177"/>
        <v>44.568291711130009</v>
      </c>
      <c r="AX92" s="205">
        <f t="shared" si="178"/>
        <v>-2.5625</v>
      </c>
      <c r="AY92" s="205">
        <f t="shared" si="179"/>
        <v>-3.0755490132015666</v>
      </c>
      <c r="AZ92" s="206">
        <v>4</v>
      </c>
    </row>
    <row r="93" spans="1:52" ht="18.75">
      <c r="A93" s="181">
        <v>6</v>
      </c>
      <c r="B93" s="199">
        <v>60</v>
      </c>
      <c r="C93" s="199">
        <v>8</v>
      </c>
      <c r="D93" s="207" t="s">
        <v>80</v>
      </c>
      <c r="E93" s="172">
        <v>2</v>
      </c>
      <c r="F93" s="173">
        <v>51.33</v>
      </c>
      <c r="G93" s="173">
        <f t="shared" si="150"/>
        <v>52.591792656587472</v>
      </c>
      <c r="H93" s="173">
        <v>51</v>
      </c>
      <c r="I93" s="173">
        <f t="shared" si="151"/>
        <v>52.762478485370053</v>
      </c>
      <c r="J93" s="173">
        <f t="shared" si="152"/>
        <v>-0.32999999999999829</v>
      </c>
      <c r="K93" s="173">
        <v>38.67</v>
      </c>
      <c r="L93" s="202">
        <f t="shared" si="153"/>
        <v>49.28225024248303</v>
      </c>
      <c r="M93" s="173">
        <v>44</v>
      </c>
      <c r="N93" s="202">
        <f t="shared" si="154"/>
        <v>42.163202463433407</v>
      </c>
      <c r="O93" s="202">
        <f t="shared" si="155"/>
        <v>5.3299999999999983</v>
      </c>
      <c r="P93" s="173">
        <v>27.92</v>
      </c>
      <c r="Q93" s="202">
        <f t="shared" si="156"/>
        <v>45.858208955223887</v>
      </c>
      <c r="R93" s="173">
        <v>26.25</v>
      </c>
      <c r="S93" s="202">
        <f t="shared" si="157"/>
        <v>43.237992444684295</v>
      </c>
      <c r="T93" s="202">
        <f t="shared" si="158"/>
        <v>-1.6700000000000017</v>
      </c>
      <c r="U93" s="214">
        <v>40</v>
      </c>
      <c r="V93" s="202">
        <f t="shared" si="159"/>
        <v>46.750493096646942</v>
      </c>
      <c r="W93" s="173">
        <v>22.5</v>
      </c>
      <c r="X93" s="202">
        <f t="shared" si="160"/>
        <v>38.790746582544685</v>
      </c>
      <c r="Y93" s="202">
        <f t="shared" si="161"/>
        <v>-17.5</v>
      </c>
      <c r="Z93" s="173">
        <v>42.92</v>
      </c>
      <c r="AA93" s="202">
        <f t="shared" si="162"/>
        <v>53.897736797988266</v>
      </c>
      <c r="AB93" s="173">
        <v>52.75</v>
      </c>
      <c r="AC93" s="202">
        <f t="shared" si="163"/>
        <v>55.055845122859267</v>
      </c>
      <c r="AD93" s="202">
        <f t="shared" si="164"/>
        <v>9.8299999999999983</v>
      </c>
      <c r="AE93" s="203">
        <v>67.33</v>
      </c>
      <c r="AF93" s="204">
        <f t="shared" si="165"/>
        <v>50.549777117384842</v>
      </c>
      <c r="AG93" s="173">
        <v>52</v>
      </c>
      <c r="AH93" s="204">
        <f t="shared" si="166"/>
        <v>46.715328467153284</v>
      </c>
      <c r="AI93" s="202">
        <f t="shared" si="167"/>
        <v>-15.329999999999998</v>
      </c>
      <c r="AJ93" s="173">
        <v>51.67</v>
      </c>
      <c r="AK93" s="202">
        <f t="shared" si="168"/>
        <v>51.545827633378934</v>
      </c>
      <c r="AL93" s="173">
        <v>47.5</v>
      </c>
      <c r="AM93" s="202">
        <f t="shared" si="169"/>
        <v>48.649425287356323</v>
      </c>
      <c r="AN93" s="202">
        <f t="shared" si="170"/>
        <v>-4.1700000000000017</v>
      </c>
      <c r="AO93" s="173">
        <v>54.67</v>
      </c>
      <c r="AP93" s="202">
        <f t="shared" si="171"/>
        <v>49.015939015939011</v>
      </c>
      <c r="AQ93" s="173">
        <v>56</v>
      </c>
      <c r="AR93" s="202">
        <f t="shared" si="172"/>
        <v>46.913857677902627</v>
      </c>
      <c r="AS93" s="202">
        <f t="shared" si="173"/>
        <v>1.3299999999999983</v>
      </c>
      <c r="AT93" s="202">
        <f t="shared" si="174"/>
        <v>46.813750000000006</v>
      </c>
      <c r="AU93" s="202">
        <f t="shared" si="175"/>
        <v>49.936503189454044</v>
      </c>
      <c r="AV93" s="201">
        <f t="shared" si="176"/>
        <v>44</v>
      </c>
      <c r="AW93" s="205">
        <f t="shared" si="177"/>
        <v>46.786109566412996</v>
      </c>
      <c r="AX93" s="205">
        <f t="shared" si="178"/>
        <v>-2.813750000000006</v>
      </c>
      <c r="AY93" s="205">
        <f t="shared" si="179"/>
        <v>-3.1503936230410474</v>
      </c>
      <c r="AZ93" s="206">
        <v>3</v>
      </c>
    </row>
    <row r="94" spans="1:52" ht="18.75">
      <c r="A94" s="181">
        <v>6</v>
      </c>
      <c r="B94" s="199">
        <v>85</v>
      </c>
      <c r="C94" s="199">
        <v>9</v>
      </c>
      <c r="D94" s="207" t="s">
        <v>136</v>
      </c>
      <c r="E94" s="172">
        <v>7</v>
      </c>
      <c r="F94" s="201">
        <v>49</v>
      </c>
      <c r="G94" s="173">
        <f t="shared" si="150"/>
        <v>50.914326853851691</v>
      </c>
      <c r="H94" s="173">
        <v>40.855714285714285</v>
      </c>
      <c r="I94" s="173">
        <f t="shared" si="151"/>
        <v>44.032456356036391</v>
      </c>
      <c r="J94" s="173">
        <f t="shared" si="152"/>
        <v>-8.144285714285715</v>
      </c>
      <c r="K94" s="201">
        <v>36.5</v>
      </c>
      <c r="L94" s="202">
        <f t="shared" si="153"/>
        <v>47.177497575169738</v>
      </c>
      <c r="M94" s="173">
        <v>40</v>
      </c>
      <c r="N94" s="202">
        <f t="shared" si="154"/>
        <v>39.08391070053888</v>
      </c>
      <c r="O94" s="202">
        <f t="shared" si="155"/>
        <v>3.5</v>
      </c>
      <c r="P94" s="201">
        <v>27.189999999999998</v>
      </c>
      <c r="Q94" s="202">
        <f t="shared" si="156"/>
        <v>45.313432835820898</v>
      </c>
      <c r="R94" s="173">
        <v>30.717142857142857</v>
      </c>
      <c r="S94" s="202">
        <f t="shared" si="157"/>
        <v>45.648754914809963</v>
      </c>
      <c r="T94" s="202">
        <f t="shared" si="158"/>
        <v>3.5271428571428594</v>
      </c>
      <c r="U94" s="215">
        <v>31.25</v>
      </c>
      <c r="V94" s="202">
        <f t="shared" si="159"/>
        <v>42.435897435897438</v>
      </c>
      <c r="W94" s="173">
        <v>35.001428571428569</v>
      </c>
      <c r="X94" s="202">
        <f t="shared" si="160"/>
        <v>45.363527114315758</v>
      </c>
      <c r="Y94" s="202">
        <f t="shared" si="161"/>
        <v>3.7514285714285691</v>
      </c>
      <c r="Z94" s="201">
        <v>40.03</v>
      </c>
      <c r="AA94" s="202">
        <f t="shared" si="162"/>
        <v>51.475272422464371</v>
      </c>
      <c r="AB94" s="173">
        <v>37.288571428571423</v>
      </c>
      <c r="AC94" s="202">
        <f t="shared" si="163"/>
        <v>43.543240080842459</v>
      </c>
      <c r="AD94" s="202">
        <f t="shared" si="164"/>
        <v>-2.7414285714285782</v>
      </c>
      <c r="AE94" s="201">
        <v>69.25</v>
      </c>
      <c r="AF94" s="204">
        <f t="shared" si="165"/>
        <v>51.976225854383358</v>
      </c>
      <c r="AG94" s="173">
        <v>47.428571428571431</v>
      </c>
      <c r="AH94" s="204">
        <f t="shared" si="166"/>
        <v>43.00776271579192</v>
      </c>
      <c r="AI94" s="202">
        <f t="shared" si="167"/>
        <v>-21.821428571428569</v>
      </c>
      <c r="AJ94" s="201">
        <v>48.75</v>
      </c>
      <c r="AK94" s="202">
        <f t="shared" si="168"/>
        <v>49.548563611491112</v>
      </c>
      <c r="AL94" s="173">
        <v>43.572857142857139</v>
      </c>
      <c r="AM94" s="202">
        <f t="shared" si="169"/>
        <v>45.828201970443345</v>
      </c>
      <c r="AN94" s="202">
        <f t="shared" si="170"/>
        <v>-5.1771428571428615</v>
      </c>
      <c r="AO94" s="201">
        <v>57.75</v>
      </c>
      <c r="AP94" s="202">
        <f t="shared" si="171"/>
        <v>51.150381150381151</v>
      </c>
      <c r="AQ94" s="173">
        <v>54.855714285714285</v>
      </c>
      <c r="AR94" s="202">
        <f t="shared" si="172"/>
        <v>46.056714820759765</v>
      </c>
      <c r="AS94" s="202">
        <f t="shared" si="173"/>
        <v>-2.894285714285715</v>
      </c>
      <c r="AT94" s="202">
        <f t="shared" si="174"/>
        <v>44.965000000000003</v>
      </c>
      <c r="AU94" s="202">
        <f t="shared" si="175"/>
        <v>48.748949717432467</v>
      </c>
      <c r="AV94" s="201">
        <f t="shared" si="176"/>
        <v>41.214999999999996</v>
      </c>
      <c r="AW94" s="205">
        <f t="shared" si="177"/>
        <v>44.070571084192309</v>
      </c>
      <c r="AX94" s="205">
        <f t="shared" si="178"/>
        <v>-3.7500000000000071</v>
      </c>
      <c r="AY94" s="205">
        <f t="shared" si="179"/>
        <v>-4.6783786332401576</v>
      </c>
      <c r="AZ94" s="206">
        <v>3</v>
      </c>
    </row>
    <row r="95" spans="1:52" ht="18.75">
      <c r="A95" s="181">
        <v>6</v>
      </c>
      <c r="B95" s="199">
        <v>15</v>
      </c>
      <c r="C95" s="199">
        <v>10</v>
      </c>
      <c r="D95" s="207" t="s">
        <v>28</v>
      </c>
      <c r="E95" s="172">
        <v>3</v>
      </c>
      <c r="F95" s="173">
        <v>50.33</v>
      </c>
      <c r="G95" s="173">
        <f t="shared" si="150"/>
        <v>51.871850251979843</v>
      </c>
      <c r="H95" s="173">
        <v>51.33</v>
      </c>
      <c r="I95" s="173">
        <f t="shared" si="151"/>
        <v>53.04647160068847</v>
      </c>
      <c r="J95" s="173">
        <f t="shared" si="152"/>
        <v>1</v>
      </c>
      <c r="K95" s="173">
        <v>41.33</v>
      </c>
      <c r="L95" s="202">
        <f t="shared" si="153"/>
        <v>51.862269641125124</v>
      </c>
      <c r="M95" s="173">
        <v>52.67</v>
      </c>
      <c r="N95" s="202">
        <f t="shared" si="154"/>
        <v>48.837567359507318</v>
      </c>
      <c r="O95" s="202">
        <f t="shared" si="155"/>
        <v>11.340000000000003</v>
      </c>
      <c r="P95" s="173">
        <v>42.5</v>
      </c>
      <c r="Q95" s="202">
        <f t="shared" si="156"/>
        <v>56.738805970149258</v>
      </c>
      <c r="R95" s="173">
        <v>31.67</v>
      </c>
      <c r="S95" s="202">
        <f t="shared" si="157"/>
        <v>46.162978953049112</v>
      </c>
      <c r="T95" s="202">
        <f t="shared" si="158"/>
        <v>-10.829999999999998</v>
      </c>
      <c r="U95" s="214">
        <v>55.83</v>
      </c>
      <c r="V95" s="202">
        <f t="shared" si="159"/>
        <v>54.556213017751475</v>
      </c>
      <c r="W95" s="173">
        <v>40</v>
      </c>
      <c r="X95" s="202">
        <f t="shared" si="160"/>
        <v>47.991587802313354</v>
      </c>
      <c r="Y95" s="202">
        <f t="shared" si="161"/>
        <v>-15.829999999999998</v>
      </c>
      <c r="Z95" s="173">
        <v>42.33</v>
      </c>
      <c r="AA95" s="202">
        <f t="shared" si="162"/>
        <v>53.403185247275772</v>
      </c>
      <c r="AB95" s="173">
        <v>56.33</v>
      </c>
      <c r="AC95" s="202">
        <f t="shared" si="163"/>
        <v>57.721518987341767</v>
      </c>
      <c r="AD95" s="202">
        <f t="shared" si="164"/>
        <v>14</v>
      </c>
      <c r="AE95" s="203">
        <v>74</v>
      </c>
      <c r="AF95" s="204">
        <f t="shared" si="165"/>
        <v>55.505200594353639</v>
      </c>
      <c r="AG95" s="173">
        <v>45.33</v>
      </c>
      <c r="AH95" s="204">
        <f t="shared" si="166"/>
        <v>41.305758313057581</v>
      </c>
      <c r="AI95" s="202">
        <f t="shared" si="167"/>
        <v>-28.67</v>
      </c>
      <c r="AJ95" s="173">
        <v>53.33</v>
      </c>
      <c r="AK95" s="202">
        <f t="shared" si="168"/>
        <v>52.681258549931599</v>
      </c>
      <c r="AL95" s="173">
        <v>46.67</v>
      </c>
      <c r="AM95" s="202">
        <f t="shared" si="169"/>
        <v>48.053160919540232</v>
      </c>
      <c r="AN95" s="202">
        <f t="shared" si="170"/>
        <v>-6.6599999999999966</v>
      </c>
      <c r="AO95" s="173">
        <v>59.33</v>
      </c>
      <c r="AP95" s="202">
        <f t="shared" si="171"/>
        <v>52.245322245322242</v>
      </c>
      <c r="AQ95" s="173">
        <v>56</v>
      </c>
      <c r="AR95" s="202">
        <f t="shared" si="172"/>
        <v>46.913857677902627</v>
      </c>
      <c r="AS95" s="202">
        <f t="shared" si="173"/>
        <v>-3.3299999999999983</v>
      </c>
      <c r="AT95" s="202">
        <f t="shared" si="174"/>
        <v>52.372499999999995</v>
      </c>
      <c r="AU95" s="202">
        <f t="shared" si="175"/>
        <v>53.608013189736127</v>
      </c>
      <c r="AV95" s="201">
        <f t="shared" si="176"/>
        <v>47.5</v>
      </c>
      <c r="AW95" s="205">
        <f t="shared" si="177"/>
        <v>48.754112701675055</v>
      </c>
      <c r="AX95" s="205">
        <f t="shared" si="178"/>
        <v>-4.8724999999999952</v>
      </c>
      <c r="AY95" s="205">
        <f t="shared" si="179"/>
        <v>-4.8539004880610719</v>
      </c>
      <c r="AZ95" s="206">
        <v>3</v>
      </c>
    </row>
    <row r="96" spans="1:52" ht="18.75">
      <c r="A96" s="181">
        <v>6</v>
      </c>
      <c r="B96" s="199">
        <v>9</v>
      </c>
      <c r="C96" s="199">
        <v>11</v>
      </c>
      <c r="D96" s="207" t="s">
        <v>22</v>
      </c>
      <c r="E96" s="172">
        <v>5</v>
      </c>
      <c r="F96" s="173">
        <v>59.2</v>
      </c>
      <c r="G96" s="173">
        <f t="shared" si="150"/>
        <v>58.257739380849536</v>
      </c>
      <c r="H96" s="173">
        <v>44.8</v>
      </c>
      <c r="I96" s="173">
        <f t="shared" si="151"/>
        <v>47.426850258175556</v>
      </c>
      <c r="J96" s="173">
        <f t="shared" si="152"/>
        <v>-14.400000000000006</v>
      </c>
      <c r="K96" s="173">
        <v>49.6</v>
      </c>
      <c r="L96" s="202">
        <f t="shared" si="153"/>
        <v>59.883608147429683</v>
      </c>
      <c r="M96" s="173">
        <v>57.2</v>
      </c>
      <c r="N96" s="202">
        <f t="shared" si="154"/>
        <v>52.324865280985378</v>
      </c>
      <c r="O96" s="202">
        <f t="shared" si="155"/>
        <v>7.6000000000000014</v>
      </c>
      <c r="P96" s="173">
        <v>33</v>
      </c>
      <c r="Q96" s="202">
        <f t="shared" si="156"/>
        <v>49.649253731343286</v>
      </c>
      <c r="R96" s="173">
        <v>32.5</v>
      </c>
      <c r="S96" s="202">
        <f t="shared" si="157"/>
        <v>46.610901241230437</v>
      </c>
      <c r="T96" s="202">
        <f t="shared" si="158"/>
        <v>-0.5</v>
      </c>
      <c r="U96" s="214">
        <v>52</v>
      </c>
      <c r="V96" s="202">
        <f t="shared" si="159"/>
        <v>52.667652859960548</v>
      </c>
      <c r="W96" s="173">
        <v>37</v>
      </c>
      <c r="X96" s="202">
        <f t="shared" si="160"/>
        <v>46.414300736067297</v>
      </c>
      <c r="Y96" s="202">
        <f t="shared" si="161"/>
        <v>-15</v>
      </c>
      <c r="Z96" s="173">
        <v>50.3</v>
      </c>
      <c r="AA96" s="202">
        <f t="shared" si="162"/>
        <v>60.083822296730929</v>
      </c>
      <c r="AB96" s="173">
        <v>41.5</v>
      </c>
      <c r="AC96" s="202">
        <f t="shared" si="163"/>
        <v>46.679076693968724</v>
      </c>
      <c r="AD96" s="202">
        <f t="shared" si="164"/>
        <v>-8.7999999999999972</v>
      </c>
      <c r="AE96" s="203">
        <v>74.400000000000006</v>
      </c>
      <c r="AF96" s="204">
        <f t="shared" si="165"/>
        <v>55.802377414561668</v>
      </c>
      <c r="AG96" s="173">
        <v>48.8</v>
      </c>
      <c r="AH96" s="204">
        <f t="shared" si="166"/>
        <v>44.120032441200323</v>
      </c>
      <c r="AI96" s="202">
        <f t="shared" si="167"/>
        <v>-25.600000000000009</v>
      </c>
      <c r="AJ96" s="173">
        <v>53</v>
      </c>
      <c r="AK96" s="202">
        <f t="shared" si="168"/>
        <v>52.455540355677158</v>
      </c>
      <c r="AL96" s="173">
        <v>49</v>
      </c>
      <c r="AM96" s="202">
        <f t="shared" si="169"/>
        <v>49.727011494252871</v>
      </c>
      <c r="AN96" s="202">
        <f t="shared" si="170"/>
        <v>-4</v>
      </c>
      <c r="AO96" s="173">
        <v>68.8</v>
      </c>
      <c r="AP96" s="202">
        <f t="shared" si="171"/>
        <v>58.808038808038802</v>
      </c>
      <c r="AQ96" s="173">
        <v>67.2</v>
      </c>
      <c r="AR96" s="202">
        <f t="shared" si="172"/>
        <v>55.303370786516858</v>
      </c>
      <c r="AS96" s="202">
        <f t="shared" si="173"/>
        <v>-1.5999999999999943</v>
      </c>
      <c r="AT96" s="202">
        <f t="shared" si="174"/>
        <v>55.037500000000001</v>
      </c>
      <c r="AU96" s="202">
        <f t="shared" si="175"/>
        <v>55.951004124323951</v>
      </c>
      <c r="AV96" s="201">
        <f t="shared" si="176"/>
        <v>47.25</v>
      </c>
      <c r="AW96" s="205">
        <f t="shared" si="177"/>
        <v>48.57580111654967</v>
      </c>
      <c r="AX96" s="205">
        <f t="shared" si="178"/>
        <v>-7.7875000000000014</v>
      </c>
      <c r="AY96" s="205">
        <f t="shared" si="179"/>
        <v>-7.3752030077742816</v>
      </c>
      <c r="AZ96" s="206">
        <v>1</v>
      </c>
    </row>
    <row r="97" spans="1:52" ht="18.75">
      <c r="A97" s="181">
        <v>6</v>
      </c>
      <c r="B97" s="207">
        <v>50</v>
      </c>
      <c r="C97" s="199">
        <v>12</v>
      </c>
      <c r="D97" s="207" t="s">
        <v>70</v>
      </c>
      <c r="E97" s="172">
        <v>4</v>
      </c>
      <c r="F97" s="173">
        <v>56.67</v>
      </c>
      <c r="G97" s="173">
        <f t="shared" si="150"/>
        <v>56.436285097192226</v>
      </c>
      <c r="H97" s="173">
        <v>41</v>
      </c>
      <c r="I97" s="173">
        <f t="shared" si="151"/>
        <v>44.156626506024097</v>
      </c>
      <c r="J97" s="173">
        <f t="shared" si="152"/>
        <v>-15.670000000000002</v>
      </c>
      <c r="K97" s="173">
        <v>40.67</v>
      </c>
      <c r="L97" s="202">
        <f t="shared" si="153"/>
        <v>51.222114451988368</v>
      </c>
      <c r="M97" s="173">
        <v>49.5</v>
      </c>
      <c r="N97" s="202">
        <f t="shared" si="154"/>
        <v>46.397228637413392</v>
      </c>
      <c r="O97" s="202">
        <f t="shared" si="155"/>
        <v>8.8299999999999983</v>
      </c>
      <c r="P97" s="173">
        <v>36.25</v>
      </c>
      <c r="Q97" s="202">
        <f t="shared" si="156"/>
        <v>52.07462686567164</v>
      </c>
      <c r="R97" s="173">
        <v>31.25</v>
      </c>
      <c r="S97" s="202">
        <f t="shared" si="157"/>
        <v>45.93631948192121</v>
      </c>
      <c r="T97" s="202">
        <f t="shared" si="158"/>
        <v>-5</v>
      </c>
      <c r="U97" s="214">
        <v>54.17</v>
      </c>
      <c r="V97" s="202">
        <f t="shared" si="159"/>
        <v>53.737672583826431</v>
      </c>
      <c r="W97" s="173">
        <v>45</v>
      </c>
      <c r="X97" s="202">
        <f t="shared" si="160"/>
        <v>50.620399579390117</v>
      </c>
      <c r="Y97" s="202">
        <f t="shared" si="161"/>
        <v>-9.1700000000000017</v>
      </c>
      <c r="Z97" s="173">
        <v>42.67</v>
      </c>
      <c r="AA97" s="202">
        <f t="shared" si="162"/>
        <v>53.688181056160936</v>
      </c>
      <c r="AB97" s="173">
        <v>37.75</v>
      </c>
      <c r="AC97" s="202">
        <f t="shared" si="163"/>
        <v>43.886820551005215</v>
      </c>
      <c r="AD97" s="202">
        <f t="shared" si="164"/>
        <v>-4.9200000000000017</v>
      </c>
      <c r="AE97" s="203">
        <v>71.33</v>
      </c>
      <c r="AF97" s="204">
        <f t="shared" si="165"/>
        <v>53.521545319465076</v>
      </c>
      <c r="AG97" s="173">
        <v>42</v>
      </c>
      <c r="AH97" s="204">
        <f t="shared" si="166"/>
        <v>38.605028386050286</v>
      </c>
      <c r="AI97" s="202">
        <f t="shared" si="167"/>
        <v>-29.33</v>
      </c>
      <c r="AJ97" s="173">
        <v>56.67</v>
      </c>
      <c r="AK97" s="202">
        <f t="shared" si="168"/>
        <v>54.965800273597814</v>
      </c>
      <c r="AL97" s="173">
        <v>37.5</v>
      </c>
      <c r="AM97" s="202">
        <f t="shared" si="169"/>
        <v>41.46551724137931</v>
      </c>
      <c r="AN97" s="202">
        <f t="shared" si="170"/>
        <v>-19.170000000000002</v>
      </c>
      <c r="AO97" s="173">
        <v>70.67</v>
      </c>
      <c r="AP97" s="202">
        <f t="shared" si="171"/>
        <v>60.103950103950105</v>
      </c>
      <c r="AQ97" s="173">
        <v>56</v>
      </c>
      <c r="AR97" s="202">
        <f t="shared" si="172"/>
        <v>46.913857677902627</v>
      </c>
      <c r="AS97" s="202">
        <f t="shared" si="173"/>
        <v>-14.670000000000002</v>
      </c>
      <c r="AT97" s="202">
        <f t="shared" si="174"/>
        <v>53.637500000000003</v>
      </c>
      <c r="AU97" s="202">
        <f t="shared" si="175"/>
        <v>54.468771968981578</v>
      </c>
      <c r="AV97" s="201">
        <f t="shared" si="176"/>
        <v>42.5</v>
      </c>
      <c r="AW97" s="205">
        <f t="shared" si="177"/>
        <v>44.74772475763578</v>
      </c>
      <c r="AX97" s="205">
        <f t="shared" si="178"/>
        <v>-11.137500000000003</v>
      </c>
      <c r="AY97" s="205">
        <f t="shared" si="179"/>
        <v>-9.7210472113457982</v>
      </c>
      <c r="AZ97" s="206">
        <v>1</v>
      </c>
    </row>
  </sheetData>
  <sortState ref="A6:AZ91">
    <sortCondition ref="A6:A91"/>
    <sortCondition descending="1" ref="AY6:AY91"/>
  </sortState>
  <mergeCells count="24">
    <mergeCell ref="AX4:AX5"/>
    <mergeCell ref="AY4:AY5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  <mergeCell ref="A1:AQ1"/>
    <mergeCell ref="A2:AQ2"/>
    <mergeCell ref="A3:B3"/>
    <mergeCell ref="A4:A5"/>
    <mergeCell ref="B4:B5"/>
    <mergeCell ref="D4:D5"/>
    <mergeCell ref="E4:E5"/>
    <mergeCell ref="F4:J4"/>
    <mergeCell ref="K4:O4"/>
    <mergeCell ref="P4:T4"/>
    <mergeCell ref="C4:C5"/>
    <mergeCell ref="C3:J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Z91"/>
  <sheetViews>
    <sheetView zoomScale="130" zoomScaleNormal="130" workbookViewId="0">
      <selection activeCell="C92" sqref="C92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217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187"/>
      <c r="AS1" s="187"/>
      <c r="AT1" s="187"/>
      <c r="AU1" s="187"/>
      <c r="AV1" s="190"/>
      <c r="AW1" s="190"/>
      <c r="AX1" s="190"/>
      <c r="AY1" s="190"/>
      <c r="AZ1" s="191"/>
    </row>
    <row r="2" spans="1:5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187"/>
      <c r="AS2" s="187"/>
      <c r="AT2" s="187"/>
      <c r="AU2" s="187"/>
      <c r="AV2" s="190"/>
      <c r="AW2" s="190"/>
      <c r="AX2" s="190"/>
      <c r="AY2" s="190"/>
      <c r="AZ2" s="191"/>
    </row>
    <row r="3" spans="1:52" ht="19.5" thickBot="1">
      <c r="A3" s="285"/>
      <c r="B3" s="285"/>
      <c r="C3" s="302" t="s">
        <v>206</v>
      </c>
      <c r="D3" s="302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212"/>
      <c r="X3" s="177"/>
      <c r="Y3" s="177"/>
      <c r="Z3" s="177"/>
      <c r="AA3" s="177"/>
      <c r="AB3" s="177"/>
      <c r="AC3" s="177"/>
      <c r="AD3" s="177"/>
      <c r="AE3" s="177"/>
      <c r="AF3" s="177"/>
      <c r="AG3" s="192"/>
      <c r="AH3" s="192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90"/>
      <c r="AW3" s="190"/>
      <c r="AX3" s="190"/>
      <c r="AY3" s="190"/>
      <c r="AZ3" s="191"/>
    </row>
    <row r="4" spans="1:52" ht="19.5" thickBot="1">
      <c r="A4" s="286" t="s">
        <v>4</v>
      </c>
      <c r="B4" s="287" t="s">
        <v>3</v>
      </c>
      <c r="C4" s="299" t="s">
        <v>143</v>
      </c>
      <c r="D4" s="287" t="s">
        <v>1</v>
      </c>
      <c r="E4" s="286" t="s">
        <v>2</v>
      </c>
      <c r="F4" s="288" t="s">
        <v>125</v>
      </c>
      <c r="G4" s="288"/>
      <c r="H4" s="289"/>
      <c r="I4" s="298"/>
      <c r="J4" s="290"/>
      <c r="K4" s="291" t="s">
        <v>127</v>
      </c>
      <c r="L4" s="292"/>
      <c r="M4" s="292"/>
      <c r="N4" s="292"/>
      <c r="O4" s="293"/>
      <c r="P4" s="291" t="s">
        <v>128</v>
      </c>
      <c r="Q4" s="292"/>
      <c r="R4" s="292"/>
      <c r="S4" s="292"/>
      <c r="T4" s="293"/>
      <c r="U4" s="292" t="s">
        <v>9</v>
      </c>
      <c r="V4" s="292"/>
      <c r="W4" s="292"/>
      <c r="X4" s="292"/>
      <c r="Y4" s="292"/>
      <c r="Z4" s="291" t="s">
        <v>133</v>
      </c>
      <c r="AA4" s="292"/>
      <c r="AB4" s="292"/>
      <c r="AC4" s="292"/>
      <c r="AD4" s="293"/>
      <c r="AE4" s="292" t="s">
        <v>11</v>
      </c>
      <c r="AF4" s="292"/>
      <c r="AG4" s="292"/>
      <c r="AH4" s="292"/>
      <c r="AI4" s="292"/>
      <c r="AJ4" s="291" t="s">
        <v>12</v>
      </c>
      <c r="AK4" s="292"/>
      <c r="AL4" s="292"/>
      <c r="AM4" s="292"/>
      <c r="AN4" s="293"/>
      <c r="AO4" s="291" t="s">
        <v>13</v>
      </c>
      <c r="AP4" s="292"/>
      <c r="AQ4" s="292"/>
      <c r="AR4" s="292"/>
      <c r="AS4" s="293"/>
      <c r="AT4" s="294" t="s">
        <v>131</v>
      </c>
      <c r="AU4" s="296" t="s">
        <v>195</v>
      </c>
      <c r="AV4" s="294" t="s">
        <v>200</v>
      </c>
      <c r="AW4" s="296" t="s">
        <v>201</v>
      </c>
      <c r="AX4" s="296" t="s">
        <v>196</v>
      </c>
      <c r="AY4" s="296" t="s">
        <v>197</v>
      </c>
      <c r="AZ4" s="283" t="s">
        <v>145</v>
      </c>
    </row>
    <row r="5" spans="1:52" ht="19.5" thickBot="1">
      <c r="A5" s="286"/>
      <c r="B5" s="287"/>
      <c r="C5" s="300"/>
      <c r="D5" s="287"/>
      <c r="E5" s="286"/>
      <c r="F5" s="194" t="s">
        <v>129</v>
      </c>
      <c r="G5" s="194" t="s">
        <v>198</v>
      </c>
      <c r="H5" s="195" t="s">
        <v>199</v>
      </c>
      <c r="I5" s="196" t="s">
        <v>198</v>
      </c>
      <c r="J5" s="197" t="s">
        <v>144</v>
      </c>
      <c r="K5" s="194" t="s">
        <v>129</v>
      </c>
      <c r="L5" s="194" t="s">
        <v>198</v>
      </c>
      <c r="M5" s="195" t="s">
        <v>199</v>
      </c>
      <c r="N5" s="196" t="s">
        <v>198</v>
      </c>
      <c r="O5" s="197" t="s">
        <v>144</v>
      </c>
      <c r="P5" s="194" t="s">
        <v>129</v>
      </c>
      <c r="Q5" s="194" t="s">
        <v>198</v>
      </c>
      <c r="R5" s="195" t="s">
        <v>199</v>
      </c>
      <c r="S5" s="196" t="s">
        <v>198</v>
      </c>
      <c r="T5" s="197" t="s">
        <v>144</v>
      </c>
      <c r="U5" s="194" t="s">
        <v>129</v>
      </c>
      <c r="V5" s="194" t="s">
        <v>198</v>
      </c>
      <c r="W5" s="213" t="s">
        <v>199</v>
      </c>
      <c r="X5" s="196" t="s">
        <v>198</v>
      </c>
      <c r="Y5" s="197" t="s">
        <v>144</v>
      </c>
      <c r="Z5" s="194" t="s">
        <v>129</v>
      </c>
      <c r="AA5" s="194" t="s">
        <v>198</v>
      </c>
      <c r="AB5" s="195" t="s">
        <v>199</v>
      </c>
      <c r="AC5" s="196" t="s">
        <v>198</v>
      </c>
      <c r="AD5" s="197" t="s">
        <v>144</v>
      </c>
      <c r="AE5" s="194" t="s">
        <v>129</v>
      </c>
      <c r="AF5" s="194" t="s">
        <v>198</v>
      </c>
      <c r="AG5" s="195" t="s">
        <v>199</v>
      </c>
      <c r="AH5" s="196" t="s">
        <v>198</v>
      </c>
      <c r="AI5" s="197" t="s">
        <v>144</v>
      </c>
      <c r="AJ5" s="194" t="s">
        <v>129</v>
      </c>
      <c r="AK5" s="194" t="s">
        <v>198</v>
      </c>
      <c r="AL5" s="195" t="s">
        <v>199</v>
      </c>
      <c r="AM5" s="196" t="s">
        <v>198</v>
      </c>
      <c r="AN5" s="197" t="s">
        <v>144</v>
      </c>
      <c r="AO5" s="194" t="s">
        <v>129</v>
      </c>
      <c r="AP5" s="194" t="s">
        <v>198</v>
      </c>
      <c r="AQ5" s="195" t="s">
        <v>199</v>
      </c>
      <c r="AR5" s="196" t="s">
        <v>198</v>
      </c>
      <c r="AS5" s="197" t="s">
        <v>144</v>
      </c>
      <c r="AT5" s="295"/>
      <c r="AU5" s="297"/>
      <c r="AV5" s="295"/>
      <c r="AW5" s="297"/>
      <c r="AX5" s="297"/>
      <c r="AY5" s="297"/>
      <c r="AZ5" s="284"/>
    </row>
    <row r="6" spans="1:52" ht="18.75">
      <c r="A6" s="198">
        <v>6</v>
      </c>
      <c r="B6" s="199">
        <v>74</v>
      </c>
      <c r="C6" s="199">
        <v>1</v>
      </c>
      <c r="D6" s="199" t="s">
        <v>94</v>
      </c>
      <c r="E6" s="200">
        <v>6</v>
      </c>
      <c r="F6" s="173">
        <v>40</v>
      </c>
      <c r="G6" s="173">
        <f t="shared" ref="G6:G37" si="0">10*((F6-47.73)/13.89)+50</f>
        <v>44.43484521238301</v>
      </c>
      <c r="H6" s="173">
        <v>58.67</v>
      </c>
      <c r="I6" s="173">
        <f t="shared" ref="I6:I37" si="1">10*((H6-47.79)/11.62)+50</f>
        <v>59.363166953528406</v>
      </c>
      <c r="J6" s="173">
        <f t="shared" ref="J6:J37" si="2">H6-F6</f>
        <v>18.670000000000002</v>
      </c>
      <c r="K6" s="173">
        <v>33.6</v>
      </c>
      <c r="L6" s="202">
        <f t="shared" ref="L6:L37" si="3">10*((K6-39.41)/10.31)+50</f>
        <v>44.364694471387011</v>
      </c>
      <c r="M6" s="173">
        <v>55.67</v>
      </c>
      <c r="N6" s="202">
        <f t="shared" ref="N6:N37" si="4">10*((M6-54.18)/12.99)+50</f>
        <v>51.147036181678217</v>
      </c>
      <c r="O6" s="202">
        <f t="shared" ref="O6:O37" si="5">M6-K6</f>
        <v>22.07</v>
      </c>
      <c r="P6" s="173">
        <v>28</v>
      </c>
      <c r="Q6" s="202">
        <f t="shared" ref="Q6:Q37" si="6">10*((P6-33.47)/13.4)+50</f>
        <v>45.917910447761194</v>
      </c>
      <c r="R6" s="173">
        <v>47.5</v>
      </c>
      <c r="S6" s="202">
        <f t="shared" ref="S6:S37" si="7">10*((R6-38.78)/18.53)+50</f>
        <v>54.705882352941174</v>
      </c>
      <c r="T6" s="202">
        <f t="shared" ref="T6:T37" si="8">R6-P6</f>
        <v>19.5</v>
      </c>
      <c r="U6" s="214">
        <v>52</v>
      </c>
      <c r="V6" s="202">
        <f t="shared" ref="V6:V37" si="9">10*((U6-46.59)/20.28)+50</f>
        <v>52.667652859960548</v>
      </c>
      <c r="W6" s="173">
        <v>63.33</v>
      </c>
      <c r="X6" s="202">
        <f t="shared" ref="X6:X37" si="10">10*((W6-43.82)/19.02)+50</f>
        <v>60.257623554153525</v>
      </c>
      <c r="Y6" s="202">
        <f t="shared" ref="Y6:Y37" si="11">W6-U6</f>
        <v>11.329999999999998</v>
      </c>
      <c r="Z6" s="173">
        <v>28.4</v>
      </c>
      <c r="AA6" s="202">
        <f t="shared" ref="AA6:AA37" si="12">10*((Z6-38.27)/11.93)+50</f>
        <v>41.726739312657159</v>
      </c>
      <c r="AB6" s="173">
        <v>54.58</v>
      </c>
      <c r="AC6" s="202">
        <f t="shared" ref="AC6:AC37" si="13">10*((AB6-45.96)/13.43)+50</f>
        <v>56.418466120625467</v>
      </c>
      <c r="AD6" s="202">
        <f t="shared" ref="AD6:AD37" si="14">AB6-Z6</f>
        <v>26.18</v>
      </c>
      <c r="AE6" s="203">
        <v>64</v>
      </c>
      <c r="AF6" s="204">
        <f t="shared" ref="AF6:AF37" si="15">10*((AE6-66.59)/13.46)+50</f>
        <v>48.075780089153042</v>
      </c>
      <c r="AG6" s="173">
        <v>55.33</v>
      </c>
      <c r="AH6" s="204">
        <f t="shared" ref="AH6:AH37" si="16">10*((AG6-56.05)/12.33)+50</f>
        <v>49.416058394160586</v>
      </c>
      <c r="AI6" s="202">
        <f t="shared" ref="AI6:AI37" si="17">AG6-AE6</f>
        <v>-8.6700000000000017</v>
      </c>
      <c r="AJ6" s="173">
        <v>46</v>
      </c>
      <c r="AK6" s="202">
        <f t="shared" ref="AK6:AK37" si="18">10*((AJ6-49.41)/14.62)+50</f>
        <v>47.667578659370726</v>
      </c>
      <c r="AL6" s="173">
        <v>50</v>
      </c>
      <c r="AM6" s="202">
        <f t="shared" ref="AM6:AM37" si="19">10*((AL6-49.38)/13.92)+50</f>
        <v>50.445402298850574</v>
      </c>
      <c r="AN6" s="202">
        <f t="shared" ref="AN6:AN37" si="20">AL6-AJ6</f>
        <v>4</v>
      </c>
      <c r="AO6" s="173">
        <v>48.8</v>
      </c>
      <c r="AP6" s="202">
        <f t="shared" ref="AP6:AP37" si="21">10*((AO6-56.09)/14.43)+50</f>
        <v>44.948024948024944</v>
      </c>
      <c r="AQ6" s="173">
        <v>62.67</v>
      </c>
      <c r="AR6" s="202">
        <f t="shared" ref="AR6:AR37" si="22">10*((AQ6-60.12)/13.35)+50</f>
        <v>51.910112359550567</v>
      </c>
      <c r="AS6" s="202">
        <f t="shared" ref="AS6:AS37" si="23">AQ6-AO6</f>
        <v>13.870000000000005</v>
      </c>
      <c r="AT6" s="202">
        <f t="shared" ref="AT6:AT37" si="24">(F6+K6+P6+U6+Z6+AE6+AJ6+AO6)/8</f>
        <v>42.6</v>
      </c>
      <c r="AU6" s="202">
        <f t="shared" ref="AU6:AU37" si="25">(G6+L6+Q6+V6+AA6+AF6+AK6+AP6)/8</f>
        <v>46.225403250087211</v>
      </c>
      <c r="AV6" s="201">
        <f t="shared" ref="AV6:AV37" si="26">(H6+M6+R6+W6+AB6+AG6+AL6+AQ6)/8</f>
        <v>55.96875</v>
      </c>
      <c r="AW6" s="205">
        <f t="shared" ref="AW6:AW37" si="27">(I6+N6+S6+X6+AC6+AH6+AM6+AR6)/8</f>
        <v>54.207968526936064</v>
      </c>
      <c r="AX6" s="205">
        <f t="shared" ref="AX6:AX37" si="28">AV6-AT6</f>
        <v>13.368749999999999</v>
      </c>
      <c r="AY6" s="205">
        <f t="shared" ref="AY6:AY37" si="29">AW6-AU6</f>
        <v>7.9825652768488524</v>
      </c>
      <c r="AZ6" s="206">
        <v>7</v>
      </c>
    </row>
    <row r="7" spans="1:52" ht="18.75">
      <c r="A7" s="181">
        <v>4</v>
      </c>
      <c r="B7" s="199">
        <v>84</v>
      </c>
      <c r="C7" s="199">
        <v>2</v>
      </c>
      <c r="D7" s="207" t="s">
        <v>105</v>
      </c>
      <c r="E7" s="172">
        <v>4</v>
      </c>
      <c r="F7" s="173">
        <v>35.83</v>
      </c>
      <c r="G7" s="173">
        <f t="shared" si="0"/>
        <v>41.432685385169187</v>
      </c>
      <c r="H7" s="173">
        <v>55</v>
      </c>
      <c r="I7" s="173">
        <f t="shared" si="1"/>
        <v>56.204819277108435</v>
      </c>
      <c r="J7" s="173">
        <f t="shared" si="2"/>
        <v>19.170000000000002</v>
      </c>
      <c r="K7" s="173">
        <v>37.17</v>
      </c>
      <c r="L7" s="202">
        <f t="shared" si="3"/>
        <v>47.827352085354029</v>
      </c>
      <c r="M7" s="173">
        <v>56</v>
      </c>
      <c r="N7" s="202">
        <f t="shared" si="4"/>
        <v>51.401077752117011</v>
      </c>
      <c r="O7" s="202">
        <f t="shared" si="5"/>
        <v>18.829999999999998</v>
      </c>
      <c r="P7" s="173">
        <v>27.29</v>
      </c>
      <c r="Q7" s="202">
        <f t="shared" si="6"/>
        <v>45.388059701492537</v>
      </c>
      <c r="R7" s="173">
        <v>28.13</v>
      </c>
      <c r="S7" s="202">
        <f t="shared" si="7"/>
        <v>44.252563410685376</v>
      </c>
      <c r="T7" s="202">
        <f t="shared" si="8"/>
        <v>0.83999999999999986</v>
      </c>
      <c r="U7" s="214">
        <v>27.08</v>
      </c>
      <c r="V7" s="202">
        <f t="shared" si="9"/>
        <v>40.379684418145956</v>
      </c>
      <c r="W7" s="173">
        <v>40</v>
      </c>
      <c r="X7" s="202">
        <f t="shared" si="10"/>
        <v>47.991587802313354</v>
      </c>
      <c r="Y7" s="202">
        <f t="shared" si="11"/>
        <v>12.920000000000002</v>
      </c>
      <c r="Z7" s="173">
        <v>31</v>
      </c>
      <c r="AA7" s="202">
        <f t="shared" si="12"/>
        <v>43.906119027661354</v>
      </c>
      <c r="AB7" s="173">
        <v>48.63</v>
      </c>
      <c r="AC7" s="202">
        <f t="shared" si="13"/>
        <v>51.988086373790026</v>
      </c>
      <c r="AD7" s="202">
        <f t="shared" si="14"/>
        <v>17.630000000000003</v>
      </c>
      <c r="AE7" s="203">
        <v>55</v>
      </c>
      <c r="AF7" s="204">
        <f t="shared" si="15"/>
        <v>41.38930163447251</v>
      </c>
      <c r="AG7" s="173">
        <v>59</v>
      </c>
      <c r="AH7" s="204">
        <f t="shared" si="16"/>
        <v>52.392538523925388</v>
      </c>
      <c r="AI7" s="202">
        <f t="shared" si="17"/>
        <v>4</v>
      </c>
      <c r="AJ7" s="173">
        <v>40</v>
      </c>
      <c r="AK7" s="202">
        <f t="shared" si="18"/>
        <v>43.563611491108077</v>
      </c>
      <c r="AL7" s="173">
        <v>50</v>
      </c>
      <c r="AM7" s="202">
        <f t="shared" si="19"/>
        <v>50.445402298850574</v>
      </c>
      <c r="AN7" s="202">
        <f t="shared" si="20"/>
        <v>10</v>
      </c>
      <c r="AO7" s="173">
        <v>37.33</v>
      </c>
      <c r="AP7" s="202">
        <f t="shared" si="21"/>
        <v>36.999306999306995</v>
      </c>
      <c r="AQ7" s="173">
        <v>60</v>
      </c>
      <c r="AR7" s="202">
        <f t="shared" si="22"/>
        <v>49.910112359550567</v>
      </c>
      <c r="AS7" s="202">
        <f t="shared" si="23"/>
        <v>22.67</v>
      </c>
      <c r="AT7" s="202">
        <f t="shared" si="24"/>
        <v>36.337499999999999</v>
      </c>
      <c r="AU7" s="202">
        <f t="shared" si="25"/>
        <v>42.610765092838832</v>
      </c>
      <c r="AV7" s="201">
        <f t="shared" si="26"/>
        <v>49.594999999999999</v>
      </c>
      <c r="AW7" s="205">
        <f t="shared" si="27"/>
        <v>50.573273474792593</v>
      </c>
      <c r="AX7" s="205">
        <f t="shared" si="28"/>
        <v>13.2575</v>
      </c>
      <c r="AY7" s="205">
        <f t="shared" si="29"/>
        <v>7.9625083819537608</v>
      </c>
      <c r="AZ7" s="206">
        <v>8</v>
      </c>
    </row>
    <row r="8" spans="1:52" ht="18.75">
      <c r="A8" s="181">
        <v>6</v>
      </c>
      <c r="B8" s="207">
        <v>64</v>
      </c>
      <c r="C8" s="199">
        <v>3</v>
      </c>
      <c r="D8" s="207" t="s">
        <v>84</v>
      </c>
      <c r="E8" s="172">
        <v>3</v>
      </c>
      <c r="F8" s="173">
        <v>47.67</v>
      </c>
      <c r="G8" s="173">
        <f t="shared" si="0"/>
        <v>49.956803455723545</v>
      </c>
      <c r="H8" s="173">
        <v>52</v>
      </c>
      <c r="I8" s="173">
        <f t="shared" si="1"/>
        <v>53.62306368330465</v>
      </c>
      <c r="J8" s="173">
        <f t="shared" si="2"/>
        <v>4.3299999999999983</v>
      </c>
      <c r="K8" s="173">
        <v>40</v>
      </c>
      <c r="L8" s="202">
        <f t="shared" si="3"/>
        <v>50.572259941804077</v>
      </c>
      <c r="M8" s="173">
        <v>64.67</v>
      </c>
      <c r="N8" s="202">
        <f t="shared" si="4"/>
        <v>58.075442648190915</v>
      </c>
      <c r="O8" s="202">
        <f t="shared" si="5"/>
        <v>24.67</v>
      </c>
      <c r="P8" s="173">
        <v>30.83</v>
      </c>
      <c r="Q8" s="202">
        <f t="shared" si="6"/>
        <v>48.029850746268657</v>
      </c>
      <c r="R8" s="173">
        <v>44.17</v>
      </c>
      <c r="S8" s="202">
        <f t="shared" si="7"/>
        <v>52.908796546141389</v>
      </c>
      <c r="T8" s="202">
        <f t="shared" si="8"/>
        <v>13.340000000000003</v>
      </c>
      <c r="U8" s="214">
        <v>40.83</v>
      </c>
      <c r="V8" s="202">
        <f t="shared" si="9"/>
        <v>47.159763313609467</v>
      </c>
      <c r="W8" s="173">
        <v>58.33</v>
      </c>
      <c r="X8" s="202">
        <f t="shared" si="10"/>
        <v>57.628811777076763</v>
      </c>
      <c r="Y8" s="202">
        <f t="shared" si="11"/>
        <v>17.5</v>
      </c>
      <c r="Z8" s="173">
        <v>36.17</v>
      </c>
      <c r="AA8" s="202">
        <f t="shared" si="12"/>
        <v>48.239731768650458</v>
      </c>
      <c r="AB8" s="173">
        <v>58.83</v>
      </c>
      <c r="AC8" s="202">
        <f t="shared" si="13"/>
        <v>59.583023082650783</v>
      </c>
      <c r="AD8" s="202">
        <f t="shared" si="14"/>
        <v>22.659999999999997</v>
      </c>
      <c r="AE8" s="203">
        <v>64.67</v>
      </c>
      <c r="AF8" s="204">
        <f t="shared" si="15"/>
        <v>48.573551263001484</v>
      </c>
      <c r="AG8" s="173">
        <v>69.33</v>
      </c>
      <c r="AH8" s="204">
        <f t="shared" si="16"/>
        <v>60.770478507704787</v>
      </c>
      <c r="AI8" s="202">
        <f t="shared" si="17"/>
        <v>4.6599999999999966</v>
      </c>
      <c r="AJ8" s="173">
        <v>55</v>
      </c>
      <c r="AK8" s="202">
        <f t="shared" si="18"/>
        <v>53.82352941176471</v>
      </c>
      <c r="AL8" s="173">
        <v>51.67</v>
      </c>
      <c r="AM8" s="202">
        <f t="shared" si="19"/>
        <v>51.645114942528735</v>
      </c>
      <c r="AN8" s="202">
        <f t="shared" si="20"/>
        <v>-3.3299999999999983</v>
      </c>
      <c r="AO8" s="173">
        <v>53.33</v>
      </c>
      <c r="AP8" s="202">
        <f t="shared" si="21"/>
        <v>48.087318087318081</v>
      </c>
      <c r="AQ8" s="173">
        <v>54.67</v>
      </c>
      <c r="AR8" s="202">
        <f t="shared" si="22"/>
        <v>45.917602996254686</v>
      </c>
      <c r="AS8" s="202">
        <f t="shared" si="23"/>
        <v>1.3400000000000034</v>
      </c>
      <c r="AT8" s="202">
        <f t="shared" si="24"/>
        <v>46.0625</v>
      </c>
      <c r="AU8" s="202">
        <f t="shared" si="25"/>
        <v>49.305350998517554</v>
      </c>
      <c r="AV8" s="201">
        <f t="shared" si="26"/>
        <v>56.708750000000002</v>
      </c>
      <c r="AW8" s="205">
        <f t="shared" si="27"/>
        <v>55.019041772981588</v>
      </c>
      <c r="AX8" s="205">
        <f t="shared" si="28"/>
        <v>10.646250000000002</v>
      </c>
      <c r="AY8" s="205">
        <f t="shared" si="29"/>
        <v>5.713690774464034</v>
      </c>
      <c r="AZ8" s="206">
        <v>7</v>
      </c>
    </row>
    <row r="9" spans="1:52" ht="18.75">
      <c r="A9" s="181">
        <v>5</v>
      </c>
      <c r="B9" s="199">
        <v>43</v>
      </c>
      <c r="C9" s="199">
        <v>4</v>
      </c>
      <c r="D9" s="207" t="s">
        <v>62</v>
      </c>
      <c r="E9" s="172">
        <v>12</v>
      </c>
      <c r="F9" s="173">
        <v>38.799999999999997</v>
      </c>
      <c r="G9" s="173">
        <f t="shared" si="0"/>
        <v>43.570914326853853</v>
      </c>
      <c r="H9" s="173">
        <v>46.5</v>
      </c>
      <c r="I9" s="173">
        <f t="shared" si="1"/>
        <v>48.889845094664373</v>
      </c>
      <c r="J9" s="173">
        <f t="shared" si="2"/>
        <v>7.7000000000000028</v>
      </c>
      <c r="K9" s="173">
        <v>30.8</v>
      </c>
      <c r="L9" s="202">
        <f t="shared" si="3"/>
        <v>41.648884578079539</v>
      </c>
      <c r="M9" s="173">
        <v>49</v>
      </c>
      <c r="N9" s="202">
        <f t="shared" si="4"/>
        <v>46.012317167051577</v>
      </c>
      <c r="O9" s="202">
        <f t="shared" si="5"/>
        <v>18.2</v>
      </c>
      <c r="P9" s="173">
        <v>29</v>
      </c>
      <c r="Q9" s="202">
        <f t="shared" si="6"/>
        <v>46.664179104477611</v>
      </c>
      <c r="R9" s="173">
        <v>32.29</v>
      </c>
      <c r="S9" s="202">
        <f t="shared" si="7"/>
        <v>46.497571505666485</v>
      </c>
      <c r="T9" s="202">
        <f t="shared" si="8"/>
        <v>3.2899999999999991</v>
      </c>
      <c r="U9" s="214">
        <v>31</v>
      </c>
      <c r="V9" s="202">
        <f t="shared" si="9"/>
        <v>42.312623274161737</v>
      </c>
      <c r="W9" s="173">
        <v>32.5</v>
      </c>
      <c r="X9" s="202">
        <f t="shared" si="10"/>
        <v>44.04837013669821</v>
      </c>
      <c r="Y9" s="202">
        <f t="shared" si="11"/>
        <v>1.5</v>
      </c>
      <c r="Z9" s="173">
        <v>31.1</v>
      </c>
      <c r="AA9" s="202">
        <f t="shared" si="12"/>
        <v>43.989941324392284</v>
      </c>
      <c r="AB9" s="173">
        <v>43.29</v>
      </c>
      <c r="AC9" s="202">
        <f t="shared" si="13"/>
        <v>48.011913626209974</v>
      </c>
      <c r="AD9" s="202">
        <f t="shared" si="14"/>
        <v>12.189999999999998</v>
      </c>
      <c r="AE9" s="203">
        <v>49.6</v>
      </c>
      <c r="AF9" s="204">
        <f t="shared" si="15"/>
        <v>37.377414561664189</v>
      </c>
      <c r="AG9" s="173">
        <v>54.33</v>
      </c>
      <c r="AH9" s="204">
        <f t="shared" si="16"/>
        <v>48.605028386050286</v>
      </c>
      <c r="AI9" s="202">
        <f t="shared" si="17"/>
        <v>4.7299999999999969</v>
      </c>
      <c r="AJ9" s="173">
        <v>40</v>
      </c>
      <c r="AK9" s="202">
        <f t="shared" si="18"/>
        <v>43.563611491108077</v>
      </c>
      <c r="AL9" s="173">
        <v>49.17</v>
      </c>
      <c r="AM9" s="202">
        <f t="shared" si="19"/>
        <v>49.849137931034484</v>
      </c>
      <c r="AN9" s="202">
        <f t="shared" si="20"/>
        <v>9.1700000000000017</v>
      </c>
      <c r="AO9" s="173">
        <v>41.6</v>
      </c>
      <c r="AP9" s="202">
        <f t="shared" si="21"/>
        <v>39.95841995841996</v>
      </c>
      <c r="AQ9" s="173">
        <v>56.33</v>
      </c>
      <c r="AR9" s="202">
        <f t="shared" si="22"/>
        <v>47.161048689138575</v>
      </c>
      <c r="AS9" s="202">
        <f t="shared" si="23"/>
        <v>14.729999999999997</v>
      </c>
      <c r="AT9" s="202">
        <f t="shared" si="24"/>
        <v>36.487499999999997</v>
      </c>
      <c r="AU9" s="202">
        <f t="shared" si="25"/>
        <v>42.385748577394658</v>
      </c>
      <c r="AV9" s="201">
        <f t="shared" si="26"/>
        <v>45.426249999999996</v>
      </c>
      <c r="AW9" s="205">
        <f t="shared" si="27"/>
        <v>47.384404067064246</v>
      </c>
      <c r="AX9" s="205">
        <f t="shared" si="28"/>
        <v>8.9387499999999989</v>
      </c>
      <c r="AY9" s="205">
        <f t="shared" si="29"/>
        <v>4.9986554896695878</v>
      </c>
      <c r="AZ9" s="206">
        <v>8</v>
      </c>
    </row>
    <row r="10" spans="1:52" ht="18.75">
      <c r="A10" s="181">
        <v>3</v>
      </c>
      <c r="B10" s="199">
        <v>6</v>
      </c>
      <c r="C10" s="199">
        <v>5</v>
      </c>
      <c r="D10" s="207" t="s">
        <v>20</v>
      </c>
      <c r="E10" s="172">
        <v>22</v>
      </c>
      <c r="F10" s="173">
        <v>42.52</v>
      </c>
      <c r="G10" s="173">
        <f t="shared" si="0"/>
        <v>46.249100071994242</v>
      </c>
      <c r="H10" s="173">
        <v>51.45</v>
      </c>
      <c r="I10" s="173">
        <f t="shared" si="1"/>
        <v>53.149741824440625</v>
      </c>
      <c r="J10" s="173">
        <f t="shared" si="2"/>
        <v>8.93</v>
      </c>
      <c r="K10" s="173">
        <v>34.96</v>
      </c>
      <c r="L10" s="202">
        <f t="shared" si="3"/>
        <v>45.683802133850634</v>
      </c>
      <c r="M10" s="173">
        <v>55.82</v>
      </c>
      <c r="N10" s="202">
        <f t="shared" si="4"/>
        <v>51.262509622786759</v>
      </c>
      <c r="O10" s="202">
        <f t="shared" si="5"/>
        <v>20.86</v>
      </c>
      <c r="P10" s="173">
        <v>33.590000000000003</v>
      </c>
      <c r="Q10" s="202">
        <f t="shared" si="6"/>
        <v>50.089552238805972</v>
      </c>
      <c r="R10" s="173">
        <v>43.18</v>
      </c>
      <c r="S10" s="202">
        <f t="shared" si="7"/>
        <v>52.374527792768482</v>
      </c>
      <c r="T10" s="202">
        <f t="shared" si="8"/>
        <v>9.5899999999999963</v>
      </c>
      <c r="U10" s="214">
        <v>36.74</v>
      </c>
      <c r="V10" s="202">
        <f t="shared" si="9"/>
        <v>45.142998027613409</v>
      </c>
      <c r="W10" s="173">
        <v>34.32</v>
      </c>
      <c r="X10" s="202">
        <f t="shared" si="10"/>
        <v>45.005257623554151</v>
      </c>
      <c r="Y10" s="202">
        <f t="shared" si="11"/>
        <v>-2.4200000000000017</v>
      </c>
      <c r="Z10" s="173">
        <v>34.299999999999997</v>
      </c>
      <c r="AA10" s="202">
        <f t="shared" si="12"/>
        <v>46.672254819782054</v>
      </c>
      <c r="AB10" s="173">
        <v>46.3</v>
      </c>
      <c r="AC10" s="202">
        <f t="shared" si="13"/>
        <v>50.25316455696202</v>
      </c>
      <c r="AD10" s="202">
        <f t="shared" si="14"/>
        <v>12</v>
      </c>
      <c r="AE10" s="203">
        <v>56.7</v>
      </c>
      <c r="AF10" s="204">
        <f t="shared" si="15"/>
        <v>42.652303120356613</v>
      </c>
      <c r="AG10" s="173">
        <v>55.64</v>
      </c>
      <c r="AH10" s="204">
        <f t="shared" si="16"/>
        <v>49.66747769667478</v>
      </c>
      <c r="AI10" s="202">
        <f t="shared" si="17"/>
        <v>-1.0600000000000023</v>
      </c>
      <c r="AJ10" s="173">
        <v>44.78</v>
      </c>
      <c r="AK10" s="202">
        <f t="shared" si="18"/>
        <v>46.83310533515732</v>
      </c>
      <c r="AL10" s="173">
        <v>52.05</v>
      </c>
      <c r="AM10" s="202">
        <f t="shared" si="19"/>
        <v>51.918103448275858</v>
      </c>
      <c r="AN10" s="202">
        <f t="shared" si="20"/>
        <v>7.269999999999996</v>
      </c>
      <c r="AO10" s="173">
        <v>47.13</v>
      </c>
      <c r="AP10" s="202">
        <f t="shared" si="21"/>
        <v>43.790713790713788</v>
      </c>
      <c r="AQ10" s="173">
        <v>63.82</v>
      </c>
      <c r="AR10" s="202">
        <f t="shared" si="22"/>
        <v>52.771535580524343</v>
      </c>
      <c r="AS10" s="202">
        <f t="shared" si="23"/>
        <v>16.689999999999998</v>
      </c>
      <c r="AT10" s="202">
        <f t="shared" si="24"/>
        <v>41.34</v>
      </c>
      <c r="AU10" s="202">
        <f t="shared" si="25"/>
        <v>45.889228692284249</v>
      </c>
      <c r="AV10" s="201">
        <f t="shared" si="26"/>
        <v>50.322499999999998</v>
      </c>
      <c r="AW10" s="205">
        <f t="shared" si="27"/>
        <v>50.800289768248376</v>
      </c>
      <c r="AX10" s="205">
        <f t="shared" si="28"/>
        <v>8.9824999999999946</v>
      </c>
      <c r="AY10" s="205">
        <f t="shared" si="29"/>
        <v>4.9110610759641276</v>
      </c>
      <c r="AZ10" s="206">
        <v>6</v>
      </c>
    </row>
    <row r="11" spans="1:52" ht="18.75">
      <c r="A11" s="181">
        <v>1</v>
      </c>
      <c r="B11" s="199">
        <v>93</v>
      </c>
      <c r="C11" s="199">
        <v>6</v>
      </c>
      <c r="D11" s="207" t="s">
        <v>114</v>
      </c>
      <c r="E11" s="172">
        <v>11</v>
      </c>
      <c r="F11" s="173">
        <v>43.25</v>
      </c>
      <c r="G11" s="173">
        <f t="shared" si="0"/>
        <v>46.774658027357816</v>
      </c>
      <c r="H11" s="173">
        <v>47.64</v>
      </c>
      <c r="I11" s="173">
        <f t="shared" si="1"/>
        <v>49.870912220309812</v>
      </c>
      <c r="J11" s="173">
        <f t="shared" si="2"/>
        <v>4.3900000000000006</v>
      </c>
      <c r="K11" s="173">
        <v>39.5</v>
      </c>
      <c r="L11" s="202">
        <f t="shared" si="3"/>
        <v>50.087293889427741</v>
      </c>
      <c r="M11" s="173">
        <v>57.09</v>
      </c>
      <c r="N11" s="202">
        <f t="shared" si="4"/>
        <v>52.240184757505773</v>
      </c>
      <c r="O11" s="202">
        <f t="shared" si="5"/>
        <v>17.590000000000003</v>
      </c>
      <c r="P11" s="173">
        <v>30.63</v>
      </c>
      <c r="Q11" s="202">
        <f t="shared" si="6"/>
        <v>47.880597014925371</v>
      </c>
      <c r="R11" s="173">
        <v>41.14</v>
      </c>
      <c r="S11" s="202">
        <f t="shared" si="7"/>
        <v>51.27361036157582</v>
      </c>
      <c r="T11" s="202">
        <f t="shared" si="8"/>
        <v>10.510000000000002</v>
      </c>
      <c r="U11" s="214">
        <v>40</v>
      </c>
      <c r="V11" s="202">
        <f t="shared" si="9"/>
        <v>46.750493096646942</v>
      </c>
      <c r="W11" s="173">
        <v>47.73</v>
      </c>
      <c r="X11" s="202">
        <f t="shared" si="10"/>
        <v>52.055730809674024</v>
      </c>
      <c r="Y11" s="202">
        <f t="shared" si="11"/>
        <v>7.7299999999999969</v>
      </c>
      <c r="Z11" s="173">
        <v>33.25</v>
      </c>
      <c r="AA11" s="202">
        <f t="shared" si="12"/>
        <v>45.79212070410729</v>
      </c>
      <c r="AB11" s="173">
        <v>46.95</v>
      </c>
      <c r="AC11" s="202">
        <f t="shared" si="13"/>
        <v>50.737155621742367</v>
      </c>
      <c r="AD11" s="202">
        <f t="shared" si="14"/>
        <v>13.700000000000003</v>
      </c>
      <c r="AE11" s="203">
        <v>59</v>
      </c>
      <c r="AF11" s="204">
        <f t="shared" si="15"/>
        <v>44.361069836552744</v>
      </c>
      <c r="AG11" s="173">
        <v>60.36</v>
      </c>
      <c r="AH11" s="204">
        <f t="shared" si="16"/>
        <v>53.495539334955396</v>
      </c>
      <c r="AI11" s="202">
        <f t="shared" si="17"/>
        <v>1.3599999999999994</v>
      </c>
      <c r="AJ11" s="173">
        <v>46.88</v>
      </c>
      <c r="AK11" s="202">
        <f t="shared" si="18"/>
        <v>48.269493844049251</v>
      </c>
      <c r="AL11" s="173">
        <v>48.64</v>
      </c>
      <c r="AM11" s="202">
        <f t="shared" si="19"/>
        <v>49.468390804597696</v>
      </c>
      <c r="AN11" s="202">
        <f t="shared" si="20"/>
        <v>1.759999999999998</v>
      </c>
      <c r="AO11" s="173">
        <v>52.5</v>
      </c>
      <c r="AP11" s="202">
        <f t="shared" si="21"/>
        <v>47.512127512127506</v>
      </c>
      <c r="AQ11" s="173">
        <v>66.180000000000007</v>
      </c>
      <c r="AR11" s="202">
        <f t="shared" si="22"/>
        <v>54.539325842696634</v>
      </c>
      <c r="AS11" s="202">
        <f t="shared" si="23"/>
        <v>13.680000000000007</v>
      </c>
      <c r="AT11" s="202">
        <f t="shared" si="24"/>
        <v>43.126249999999999</v>
      </c>
      <c r="AU11" s="202">
        <f t="shared" si="25"/>
        <v>47.178481740649332</v>
      </c>
      <c r="AV11" s="201">
        <f t="shared" si="26"/>
        <v>51.966250000000002</v>
      </c>
      <c r="AW11" s="205">
        <f t="shared" si="27"/>
        <v>51.710106219132193</v>
      </c>
      <c r="AX11" s="205">
        <f t="shared" si="28"/>
        <v>8.8400000000000034</v>
      </c>
      <c r="AY11" s="205">
        <f t="shared" si="29"/>
        <v>4.5316244784828612</v>
      </c>
      <c r="AZ11" s="206">
        <v>8</v>
      </c>
    </row>
    <row r="12" spans="1:52" ht="18.75">
      <c r="A12" s="181">
        <v>3</v>
      </c>
      <c r="B12" s="199">
        <v>16</v>
      </c>
      <c r="C12" s="199">
        <v>7</v>
      </c>
      <c r="D12" s="207" t="s">
        <v>30</v>
      </c>
      <c r="E12" s="172">
        <v>14</v>
      </c>
      <c r="F12" s="173">
        <v>37.5</v>
      </c>
      <c r="G12" s="173">
        <f t="shared" si="0"/>
        <v>42.634989200863934</v>
      </c>
      <c r="H12" s="173">
        <v>42.86</v>
      </c>
      <c r="I12" s="173">
        <f t="shared" si="1"/>
        <v>45.757314974182442</v>
      </c>
      <c r="J12" s="173">
        <f t="shared" si="2"/>
        <v>5.3599999999999994</v>
      </c>
      <c r="K12" s="173">
        <v>27.6</v>
      </c>
      <c r="L12" s="202">
        <f t="shared" si="3"/>
        <v>38.545101842871006</v>
      </c>
      <c r="M12" s="173">
        <v>50</v>
      </c>
      <c r="N12" s="202">
        <f t="shared" si="4"/>
        <v>46.782140107775213</v>
      </c>
      <c r="O12" s="202">
        <f t="shared" si="5"/>
        <v>22.4</v>
      </c>
      <c r="P12" s="173">
        <v>27.13</v>
      </c>
      <c r="Q12" s="202">
        <f t="shared" si="6"/>
        <v>45.268656716417908</v>
      </c>
      <c r="R12" s="173">
        <v>26.43</v>
      </c>
      <c r="S12" s="202">
        <f t="shared" si="7"/>
        <v>43.335132218024825</v>
      </c>
      <c r="T12" s="202">
        <f t="shared" si="8"/>
        <v>-0.69999999999999929</v>
      </c>
      <c r="U12" s="214">
        <v>26.75</v>
      </c>
      <c r="V12" s="202">
        <f t="shared" si="9"/>
        <v>40.216962524654832</v>
      </c>
      <c r="W12" s="173">
        <v>31.79</v>
      </c>
      <c r="X12" s="202">
        <f t="shared" si="10"/>
        <v>43.67507886435331</v>
      </c>
      <c r="Y12" s="202">
        <f t="shared" si="11"/>
        <v>5.0399999999999991</v>
      </c>
      <c r="Z12" s="173">
        <v>26.95</v>
      </c>
      <c r="AA12" s="202">
        <f t="shared" si="12"/>
        <v>40.511316010058671</v>
      </c>
      <c r="AB12" s="173">
        <v>36.39</v>
      </c>
      <c r="AC12" s="202">
        <f t="shared" si="13"/>
        <v>42.874162323157108</v>
      </c>
      <c r="AD12" s="202">
        <f t="shared" si="14"/>
        <v>9.4400000000000013</v>
      </c>
      <c r="AE12" s="203">
        <v>51.2</v>
      </c>
      <c r="AF12" s="204">
        <f t="shared" si="15"/>
        <v>38.566121842496287</v>
      </c>
      <c r="AG12" s="173">
        <v>49.71</v>
      </c>
      <c r="AH12" s="204">
        <f t="shared" si="16"/>
        <v>44.858069748580704</v>
      </c>
      <c r="AI12" s="202">
        <f t="shared" si="17"/>
        <v>-1.490000000000002</v>
      </c>
      <c r="AJ12" s="173">
        <v>42.25</v>
      </c>
      <c r="AK12" s="202">
        <f t="shared" si="18"/>
        <v>45.102599179206571</v>
      </c>
      <c r="AL12" s="173">
        <v>48.93</v>
      </c>
      <c r="AM12" s="202">
        <f t="shared" si="19"/>
        <v>49.676724137931032</v>
      </c>
      <c r="AN12" s="202">
        <f t="shared" si="20"/>
        <v>6.68</v>
      </c>
      <c r="AO12" s="173">
        <v>43</v>
      </c>
      <c r="AP12" s="202">
        <f t="shared" si="21"/>
        <v>40.92862092862093</v>
      </c>
      <c r="AQ12" s="173">
        <v>57.71</v>
      </c>
      <c r="AR12" s="202">
        <f t="shared" si="22"/>
        <v>48.194756554307119</v>
      </c>
      <c r="AS12" s="202">
        <f t="shared" si="23"/>
        <v>14.71</v>
      </c>
      <c r="AT12" s="202">
        <f t="shared" si="24"/>
        <v>35.297499999999999</v>
      </c>
      <c r="AU12" s="202">
        <f t="shared" si="25"/>
        <v>41.471796030648768</v>
      </c>
      <c r="AV12" s="201">
        <f t="shared" si="26"/>
        <v>42.977499999999992</v>
      </c>
      <c r="AW12" s="205">
        <f t="shared" si="27"/>
        <v>45.644172366038966</v>
      </c>
      <c r="AX12" s="205">
        <f t="shared" si="28"/>
        <v>7.6799999999999926</v>
      </c>
      <c r="AY12" s="205">
        <f t="shared" si="29"/>
        <v>4.1723763353901973</v>
      </c>
      <c r="AZ12" s="206">
        <v>6</v>
      </c>
    </row>
    <row r="13" spans="1:52" ht="18.75">
      <c r="A13" s="181">
        <v>2</v>
      </c>
      <c r="B13" s="199">
        <v>62</v>
      </c>
      <c r="C13" s="199">
        <v>8</v>
      </c>
      <c r="D13" s="207" t="s">
        <v>82</v>
      </c>
      <c r="E13" s="172">
        <v>14</v>
      </c>
      <c r="F13" s="173">
        <v>42.57</v>
      </c>
      <c r="G13" s="173">
        <f t="shared" si="0"/>
        <v>46.285097192224626</v>
      </c>
      <c r="H13" s="173">
        <v>53.29</v>
      </c>
      <c r="I13" s="173">
        <f t="shared" si="1"/>
        <v>54.733218588640277</v>
      </c>
      <c r="J13" s="173">
        <f t="shared" si="2"/>
        <v>10.719999999999999</v>
      </c>
      <c r="K13" s="173">
        <v>35.43</v>
      </c>
      <c r="L13" s="202">
        <f t="shared" si="3"/>
        <v>46.139670223084387</v>
      </c>
      <c r="M13" s="173">
        <v>55.71</v>
      </c>
      <c r="N13" s="202">
        <f t="shared" si="4"/>
        <v>51.177829099307161</v>
      </c>
      <c r="O13" s="202">
        <f t="shared" si="5"/>
        <v>20.28</v>
      </c>
      <c r="P13" s="173">
        <v>26.79</v>
      </c>
      <c r="Q13" s="202">
        <f t="shared" si="6"/>
        <v>45.014925373134332</v>
      </c>
      <c r="R13" s="173">
        <v>38.75</v>
      </c>
      <c r="S13" s="202">
        <f t="shared" si="7"/>
        <v>49.983810037776578</v>
      </c>
      <c r="T13" s="202">
        <f t="shared" si="8"/>
        <v>11.96</v>
      </c>
      <c r="U13" s="214">
        <v>31.07</v>
      </c>
      <c r="V13" s="202">
        <f t="shared" si="9"/>
        <v>42.34714003944773</v>
      </c>
      <c r="W13" s="173">
        <v>31.43</v>
      </c>
      <c r="X13" s="202">
        <f t="shared" si="10"/>
        <v>43.485804416403788</v>
      </c>
      <c r="Y13" s="202">
        <f t="shared" si="11"/>
        <v>0.35999999999999943</v>
      </c>
      <c r="Z13" s="173">
        <v>32.29</v>
      </c>
      <c r="AA13" s="202">
        <f t="shared" si="12"/>
        <v>44.987426655490353</v>
      </c>
      <c r="AB13" s="173">
        <v>44.71</v>
      </c>
      <c r="AC13" s="202">
        <f t="shared" si="13"/>
        <v>49.069247952345492</v>
      </c>
      <c r="AD13" s="202">
        <f t="shared" si="14"/>
        <v>12.420000000000002</v>
      </c>
      <c r="AE13" s="203">
        <v>66.86</v>
      </c>
      <c r="AF13" s="204">
        <f t="shared" si="15"/>
        <v>50.200594353640412</v>
      </c>
      <c r="AG13" s="173">
        <v>57.71</v>
      </c>
      <c r="AH13" s="204">
        <f t="shared" si="16"/>
        <v>51.346309813463101</v>
      </c>
      <c r="AI13" s="202">
        <f t="shared" si="17"/>
        <v>-9.1499999999999986</v>
      </c>
      <c r="AJ13" s="173">
        <v>46.07</v>
      </c>
      <c r="AK13" s="202">
        <f t="shared" si="18"/>
        <v>47.715458276333791</v>
      </c>
      <c r="AL13" s="173">
        <v>51.07</v>
      </c>
      <c r="AM13" s="202">
        <f t="shared" si="19"/>
        <v>51.214080459770116</v>
      </c>
      <c r="AN13" s="202">
        <f t="shared" si="20"/>
        <v>5</v>
      </c>
      <c r="AO13" s="173">
        <v>51.43</v>
      </c>
      <c r="AP13" s="202">
        <f t="shared" si="21"/>
        <v>46.770616770616769</v>
      </c>
      <c r="AQ13" s="173">
        <v>61.71</v>
      </c>
      <c r="AR13" s="202">
        <f t="shared" si="22"/>
        <v>51.19101123595506</v>
      </c>
      <c r="AS13" s="173">
        <f t="shared" si="23"/>
        <v>10.280000000000001</v>
      </c>
      <c r="AT13" s="202">
        <f t="shared" si="24"/>
        <v>41.563749999999999</v>
      </c>
      <c r="AU13" s="202">
        <f t="shared" si="25"/>
        <v>46.182616110496554</v>
      </c>
      <c r="AV13" s="201">
        <f t="shared" si="26"/>
        <v>49.297499999999999</v>
      </c>
      <c r="AW13" s="205">
        <f t="shared" si="27"/>
        <v>50.275163950457696</v>
      </c>
      <c r="AX13" s="205">
        <f t="shared" si="28"/>
        <v>7.7337500000000006</v>
      </c>
      <c r="AY13" s="205">
        <f t="shared" si="29"/>
        <v>4.0925478399611421</v>
      </c>
      <c r="AZ13" s="206">
        <v>7</v>
      </c>
    </row>
    <row r="14" spans="1:52" ht="18.75">
      <c r="A14" s="181">
        <v>4</v>
      </c>
      <c r="B14" s="199">
        <v>34</v>
      </c>
      <c r="C14" s="199">
        <v>9</v>
      </c>
      <c r="D14" s="207" t="s">
        <v>52</v>
      </c>
      <c r="E14" s="172">
        <v>4</v>
      </c>
      <c r="F14" s="173">
        <v>38.799999999999997</v>
      </c>
      <c r="G14" s="173">
        <f t="shared" si="0"/>
        <v>43.570914326853853</v>
      </c>
      <c r="H14" s="173">
        <v>51</v>
      </c>
      <c r="I14" s="173">
        <f t="shared" si="1"/>
        <v>52.762478485370053</v>
      </c>
      <c r="J14" s="173">
        <f t="shared" si="2"/>
        <v>12.200000000000003</v>
      </c>
      <c r="K14" s="173">
        <v>32.799999999999997</v>
      </c>
      <c r="L14" s="202">
        <f t="shared" si="3"/>
        <v>43.588748787584869</v>
      </c>
      <c r="M14" s="173">
        <v>53</v>
      </c>
      <c r="N14" s="202">
        <f t="shared" si="4"/>
        <v>49.091608929946112</v>
      </c>
      <c r="O14" s="202">
        <f t="shared" si="5"/>
        <v>20.200000000000003</v>
      </c>
      <c r="P14" s="173">
        <v>38</v>
      </c>
      <c r="Q14" s="202">
        <f t="shared" si="6"/>
        <v>53.380597014925371</v>
      </c>
      <c r="R14" s="173">
        <v>34.380000000000003</v>
      </c>
      <c r="S14" s="202">
        <f t="shared" si="7"/>
        <v>47.625472207231518</v>
      </c>
      <c r="T14" s="202">
        <f t="shared" si="8"/>
        <v>-3.6199999999999974</v>
      </c>
      <c r="U14" s="214">
        <v>38</v>
      </c>
      <c r="V14" s="202">
        <f t="shared" si="9"/>
        <v>45.764299802761343</v>
      </c>
      <c r="W14" s="173">
        <v>43.75</v>
      </c>
      <c r="X14" s="202">
        <f t="shared" si="10"/>
        <v>49.963196635120923</v>
      </c>
      <c r="Y14" s="202">
        <f t="shared" si="11"/>
        <v>5.75</v>
      </c>
      <c r="Z14" s="173">
        <v>36.799999999999997</v>
      </c>
      <c r="AA14" s="202">
        <f t="shared" si="12"/>
        <v>48.767812238055321</v>
      </c>
      <c r="AB14" s="173">
        <v>56</v>
      </c>
      <c r="AC14" s="202">
        <f t="shared" si="13"/>
        <v>57.475800446760985</v>
      </c>
      <c r="AD14" s="202">
        <f t="shared" si="14"/>
        <v>19.200000000000003</v>
      </c>
      <c r="AE14" s="203">
        <v>63.2</v>
      </c>
      <c r="AF14" s="204">
        <f t="shared" si="15"/>
        <v>47.481426448736997</v>
      </c>
      <c r="AG14" s="173">
        <v>52</v>
      </c>
      <c r="AH14" s="204">
        <f t="shared" si="16"/>
        <v>46.715328467153284</v>
      </c>
      <c r="AI14" s="202">
        <f t="shared" si="17"/>
        <v>-11.200000000000003</v>
      </c>
      <c r="AJ14" s="173">
        <v>40</v>
      </c>
      <c r="AK14" s="202">
        <f t="shared" si="18"/>
        <v>43.563611491108077</v>
      </c>
      <c r="AL14" s="173">
        <v>42.5</v>
      </c>
      <c r="AM14" s="202">
        <f t="shared" si="19"/>
        <v>45.057471264367813</v>
      </c>
      <c r="AN14" s="202">
        <f t="shared" si="20"/>
        <v>2.5</v>
      </c>
      <c r="AO14" s="173">
        <v>47.2</v>
      </c>
      <c r="AP14" s="202">
        <f t="shared" si="21"/>
        <v>43.839223839223841</v>
      </c>
      <c r="AQ14" s="173">
        <v>65</v>
      </c>
      <c r="AR14" s="202">
        <f t="shared" si="22"/>
        <v>53.655430711610492</v>
      </c>
      <c r="AS14" s="202">
        <f t="shared" si="23"/>
        <v>17.799999999999997</v>
      </c>
      <c r="AT14" s="202">
        <f t="shared" si="24"/>
        <v>41.849999999999994</v>
      </c>
      <c r="AU14" s="202">
        <f t="shared" si="25"/>
        <v>46.244579243656212</v>
      </c>
      <c r="AV14" s="201">
        <f t="shared" si="26"/>
        <v>49.703749999999999</v>
      </c>
      <c r="AW14" s="205">
        <f t="shared" si="27"/>
        <v>50.293348393445157</v>
      </c>
      <c r="AX14" s="205">
        <f t="shared" si="28"/>
        <v>7.8537500000000051</v>
      </c>
      <c r="AY14" s="205">
        <f t="shared" si="29"/>
        <v>4.0487691497889458</v>
      </c>
      <c r="AZ14" s="206">
        <v>6</v>
      </c>
    </row>
    <row r="15" spans="1:52" ht="18.75">
      <c r="A15" s="181">
        <v>2</v>
      </c>
      <c r="B15" s="207">
        <v>51</v>
      </c>
      <c r="C15" s="199">
        <v>10</v>
      </c>
      <c r="D15" s="207" t="s">
        <v>71</v>
      </c>
      <c r="E15" s="172">
        <v>11</v>
      </c>
      <c r="F15" s="173">
        <v>38.555</v>
      </c>
      <c r="G15" s="173">
        <f t="shared" si="0"/>
        <v>43.394528437724986</v>
      </c>
      <c r="H15" s="173">
        <v>48.542727272727276</v>
      </c>
      <c r="I15" s="173">
        <f t="shared" si="1"/>
        <v>50.647785948990773</v>
      </c>
      <c r="J15" s="173">
        <f t="shared" si="2"/>
        <v>9.9877272727272768</v>
      </c>
      <c r="K15" s="173">
        <v>37.15392857142858</v>
      </c>
      <c r="L15" s="202">
        <f t="shared" si="3"/>
        <v>47.811763890813367</v>
      </c>
      <c r="M15" s="173">
        <v>54.366363636363637</v>
      </c>
      <c r="N15" s="202">
        <f t="shared" si="4"/>
        <v>50.143467002589404</v>
      </c>
      <c r="O15" s="202">
        <f t="shared" si="5"/>
        <v>17.212435064935057</v>
      </c>
      <c r="P15" s="173">
        <v>28.04</v>
      </c>
      <c r="Q15" s="202">
        <f t="shared" si="6"/>
        <v>45.947761194029852</v>
      </c>
      <c r="R15" s="173">
        <v>27.5</v>
      </c>
      <c r="S15" s="202">
        <f t="shared" si="7"/>
        <v>43.912574203993522</v>
      </c>
      <c r="T15" s="202">
        <f t="shared" si="8"/>
        <v>-0.53999999999999915</v>
      </c>
      <c r="U15" s="214">
        <v>30.689999999999998</v>
      </c>
      <c r="V15" s="202">
        <f t="shared" si="9"/>
        <v>42.159763313609467</v>
      </c>
      <c r="W15" s="173">
        <v>30.452727272727273</v>
      </c>
      <c r="X15" s="202">
        <f t="shared" si="10"/>
        <v>42.971991205429688</v>
      </c>
      <c r="Y15" s="202">
        <f t="shared" si="11"/>
        <v>-0.23727272727272464</v>
      </c>
      <c r="Z15" s="173">
        <v>34.519999999999996</v>
      </c>
      <c r="AA15" s="202">
        <f t="shared" si="12"/>
        <v>46.856663872590104</v>
      </c>
      <c r="AB15" s="173">
        <v>46.55</v>
      </c>
      <c r="AC15" s="202">
        <f t="shared" si="13"/>
        <v>50.439314966492923</v>
      </c>
      <c r="AD15" s="202">
        <f t="shared" si="14"/>
        <v>12.030000000000001</v>
      </c>
      <c r="AE15" s="203">
        <v>57.57</v>
      </c>
      <c r="AF15" s="204">
        <f t="shared" si="15"/>
        <v>43.298662704309059</v>
      </c>
      <c r="AG15" s="173">
        <v>50.906363636363636</v>
      </c>
      <c r="AH15" s="204">
        <f t="shared" si="16"/>
        <v>45.828356558283566</v>
      </c>
      <c r="AI15" s="202">
        <f t="shared" si="17"/>
        <v>-6.663636363636364</v>
      </c>
      <c r="AJ15" s="173">
        <v>41.075000000000003</v>
      </c>
      <c r="AK15" s="202">
        <f t="shared" si="18"/>
        <v>44.298905608755135</v>
      </c>
      <c r="AL15" s="173">
        <v>46.81727272727273</v>
      </c>
      <c r="AM15" s="202">
        <f t="shared" si="19"/>
        <v>48.158960292580986</v>
      </c>
      <c r="AN15" s="202">
        <f t="shared" si="20"/>
        <v>5.7422727272727272</v>
      </c>
      <c r="AO15" s="173">
        <v>46.555</v>
      </c>
      <c r="AP15" s="202">
        <f t="shared" si="21"/>
        <v>43.39223839223839</v>
      </c>
      <c r="AQ15" s="173">
        <v>60.360909090909097</v>
      </c>
      <c r="AR15" s="202">
        <f t="shared" si="22"/>
        <v>50.180456247871987</v>
      </c>
      <c r="AS15" s="202">
        <f t="shared" si="23"/>
        <v>13.805909090909097</v>
      </c>
      <c r="AT15" s="202">
        <f t="shared" si="24"/>
        <v>39.269866071428567</v>
      </c>
      <c r="AU15" s="202">
        <f t="shared" si="25"/>
        <v>44.645035926758794</v>
      </c>
      <c r="AV15" s="201">
        <f t="shared" si="26"/>
        <v>45.687045454545462</v>
      </c>
      <c r="AW15" s="205">
        <f t="shared" si="27"/>
        <v>47.785363303279105</v>
      </c>
      <c r="AX15" s="205">
        <f t="shared" si="28"/>
        <v>6.4171793831168955</v>
      </c>
      <c r="AY15" s="205">
        <f t="shared" si="29"/>
        <v>3.140327376520311</v>
      </c>
      <c r="AZ15" s="206">
        <v>5</v>
      </c>
    </row>
    <row r="16" spans="1:52" ht="18.75">
      <c r="A16" s="181">
        <v>5</v>
      </c>
      <c r="B16" s="199">
        <v>91</v>
      </c>
      <c r="C16" s="199">
        <v>11</v>
      </c>
      <c r="D16" s="207" t="s">
        <v>112</v>
      </c>
      <c r="E16" s="172">
        <v>19</v>
      </c>
      <c r="F16" s="173">
        <v>43.73</v>
      </c>
      <c r="G16" s="173">
        <f t="shared" si="0"/>
        <v>47.120230381569478</v>
      </c>
      <c r="H16" s="173">
        <v>48.84</v>
      </c>
      <c r="I16" s="173">
        <f t="shared" si="1"/>
        <v>50.903614457831331</v>
      </c>
      <c r="J16" s="173">
        <f t="shared" si="2"/>
        <v>5.1100000000000065</v>
      </c>
      <c r="K16" s="173">
        <v>37.869999999999997</v>
      </c>
      <c r="L16" s="202">
        <f t="shared" si="3"/>
        <v>48.506304558680895</v>
      </c>
      <c r="M16" s="173">
        <v>53.37</v>
      </c>
      <c r="N16" s="202">
        <f t="shared" si="4"/>
        <v>49.376443418013857</v>
      </c>
      <c r="O16" s="202">
        <f t="shared" si="5"/>
        <v>15.5</v>
      </c>
      <c r="P16" s="173">
        <v>30.33</v>
      </c>
      <c r="Q16" s="202">
        <f t="shared" si="6"/>
        <v>47.656716417910445</v>
      </c>
      <c r="R16" s="173">
        <v>45.26</v>
      </c>
      <c r="S16" s="202">
        <f t="shared" si="7"/>
        <v>53.497031840259041</v>
      </c>
      <c r="T16" s="202">
        <f t="shared" si="8"/>
        <v>14.93</v>
      </c>
      <c r="U16" s="214">
        <v>40</v>
      </c>
      <c r="V16" s="202">
        <f t="shared" si="9"/>
        <v>46.750493096646942</v>
      </c>
      <c r="W16" s="173">
        <v>49.74</v>
      </c>
      <c r="X16" s="202">
        <f t="shared" si="10"/>
        <v>53.112513144058887</v>
      </c>
      <c r="Y16" s="202">
        <f t="shared" si="11"/>
        <v>9.740000000000002</v>
      </c>
      <c r="Z16" s="173">
        <v>31</v>
      </c>
      <c r="AA16" s="202">
        <f t="shared" si="12"/>
        <v>43.906119027661354</v>
      </c>
      <c r="AB16" s="173">
        <v>45.16</v>
      </c>
      <c r="AC16" s="202">
        <f t="shared" si="13"/>
        <v>49.40431868950111</v>
      </c>
      <c r="AD16" s="202">
        <f t="shared" si="14"/>
        <v>14.159999999999997</v>
      </c>
      <c r="AE16" s="203">
        <v>62.13</v>
      </c>
      <c r="AF16" s="204">
        <f t="shared" si="15"/>
        <v>46.686478454680532</v>
      </c>
      <c r="AG16" s="173">
        <v>54.11</v>
      </c>
      <c r="AH16" s="204">
        <f t="shared" si="16"/>
        <v>48.426601784266019</v>
      </c>
      <c r="AI16" s="202">
        <f t="shared" si="17"/>
        <v>-8.0200000000000031</v>
      </c>
      <c r="AJ16" s="173">
        <v>49.33</v>
      </c>
      <c r="AK16" s="202">
        <f t="shared" si="18"/>
        <v>49.945280437756502</v>
      </c>
      <c r="AL16" s="173">
        <v>48.42</v>
      </c>
      <c r="AM16" s="202">
        <f t="shared" si="19"/>
        <v>49.310344827586206</v>
      </c>
      <c r="AN16" s="202">
        <f t="shared" si="20"/>
        <v>-0.90999999999999659</v>
      </c>
      <c r="AO16" s="173">
        <v>52.27</v>
      </c>
      <c r="AP16" s="202">
        <f t="shared" si="21"/>
        <v>47.35273735273735</v>
      </c>
      <c r="AQ16" s="173">
        <v>57.68</v>
      </c>
      <c r="AR16" s="202">
        <f t="shared" si="22"/>
        <v>48.172284644194761</v>
      </c>
      <c r="AS16" s="202">
        <f t="shared" si="23"/>
        <v>5.4099999999999966</v>
      </c>
      <c r="AT16" s="202">
        <f t="shared" si="24"/>
        <v>43.332499999999996</v>
      </c>
      <c r="AU16" s="202">
        <f t="shared" si="25"/>
        <v>47.240544965955436</v>
      </c>
      <c r="AV16" s="201">
        <f t="shared" si="26"/>
        <v>50.322500000000005</v>
      </c>
      <c r="AW16" s="205">
        <f t="shared" si="27"/>
        <v>50.275394100713903</v>
      </c>
      <c r="AX16" s="205">
        <f t="shared" si="28"/>
        <v>6.9900000000000091</v>
      </c>
      <c r="AY16" s="205">
        <f t="shared" si="29"/>
        <v>3.034849134758467</v>
      </c>
      <c r="AZ16" s="206">
        <v>6</v>
      </c>
    </row>
    <row r="17" spans="1:52" ht="18.75">
      <c r="A17" s="181">
        <v>6</v>
      </c>
      <c r="B17" s="199">
        <v>98</v>
      </c>
      <c r="C17" s="199">
        <v>12</v>
      </c>
      <c r="D17" s="207" t="s">
        <v>135</v>
      </c>
      <c r="E17" s="172">
        <v>17</v>
      </c>
      <c r="F17" s="201">
        <v>47.99666666666667</v>
      </c>
      <c r="G17" s="173">
        <f t="shared" si="0"/>
        <v>50.191984641228707</v>
      </c>
      <c r="H17" s="173">
        <v>48.467058823529413</v>
      </c>
      <c r="I17" s="173">
        <f t="shared" si="1"/>
        <v>50.582666801660423</v>
      </c>
      <c r="J17" s="173">
        <f t="shared" si="2"/>
        <v>0.4703921568627436</v>
      </c>
      <c r="K17" s="201">
        <v>38.380000000000003</v>
      </c>
      <c r="L17" s="202">
        <f t="shared" si="3"/>
        <v>49.000969932104759</v>
      </c>
      <c r="M17" s="173">
        <v>58.702352941176471</v>
      </c>
      <c r="N17" s="202">
        <f t="shared" si="4"/>
        <v>53.481411040166648</v>
      </c>
      <c r="O17" s="202">
        <f t="shared" si="5"/>
        <v>20.322352941176469</v>
      </c>
      <c r="P17" s="201">
        <v>28.913333333333338</v>
      </c>
      <c r="Q17" s="202">
        <f t="shared" si="6"/>
        <v>46.599502487562191</v>
      </c>
      <c r="R17" s="173">
        <v>36.032941176470587</v>
      </c>
      <c r="S17" s="202">
        <f t="shared" si="7"/>
        <v>48.517507380718072</v>
      </c>
      <c r="T17" s="202">
        <f t="shared" si="8"/>
        <v>7.1196078431372491</v>
      </c>
      <c r="U17" s="215">
        <v>36.616666666666667</v>
      </c>
      <c r="V17" s="202">
        <f t="shared" si="9"/>
        <v>45.082182774490462</v>
      </c>
      <c r="W17" s="173">
        <v>36.174117647058829</v>
      </c>
      <c r="X17" s="202">
        <f t="shared" si="10"/>
        <v>45.980082884888972</v>
      </c>
      <c r="Y17" s="202">
        <f t="shared" si="11"/>
        <v>-0.44254901960783855</v>
      </c>
      <c r="Z17" s="201">
        <v>32.143333333333338</v>
      </c>
      <c r="AA17" s="202">
        <f t="shared" si="12"/>
        <v>44.864487286951665</v>
      </c>
      <c r="AB17" s="173">
        <v>43.79529411764706</v>
      </c>
      <c r="AC17" s="202">
        <f t="shared" si="13"/>
        <v>48.388156453944198</v>
      </c>
      <c r="AD17" s="202">
        <f t="shared" si="14"/>
        <v>11.651960784313722</v>
      </c>
      <c r="AE17" s="201">
        <v>65.926666666666662</v>
      </c>
      <c r="AF17" s="204">
        <f t="shared" si="15"/>
        <v>49.507181773155018</v>
      </c>
      <c r="AG17" s="173">
        <v>60.236470588235292</v>
      </c>
      <c r="AH17" s="204">
        <f t="shared" si="16"/>
        <v>53.395353275130006</v>
      </c>
      <c r="AI17" s="202">
        <f t="shared" si="17"/>
        <v>-5.6901960784313701</v>
      </c>
      <c r="AJ17" s="201">
        <v>41.493333333333332</v>
      </c>
      <c r="AK17" s="202">
        <f t="shared" si="18"/>
        <v>44.585043319653444</v>
      </c>
      <c r="AL17" s="173">
        <v>55.292941176470592</v>
      </c>
      <c r="AM17" s="202">
        <f t="shared" si="19"/>
        <v>54.247802569303587</v>
      </c>
      <c r="AN17" s="202">
        <f t="shared" si="20"/>
        <v>13.79960784313726</v>
      </c>
      <c r="AO17" s="201">
        <v>58.643333333333338</v>
      </c>
      <c r="AP17" s="202">
        <f t="shared" si="21"/>
        <v>51.76946176946177</v>
      </c>
      <c r="AQ17" s="173">
        <v>61.410588235294121</v>
      </c>
      <c r="AR17" s="202">
        <f t="shared" si="22"/>
        <v>50.966732760519946</v>
      </c>
      <c r="AS17" s="202">
        <f t="shared" si="23"/>
        <v>2.7672549019607828</v>
      </c>
      <c r="AT17" s="202">
        <f t="shared" si="24"/>
        <v>43.764166666666668</v>
      </c>
      <c r="AU17" s="202">
        <f t="shared" si="25"/>
        <v>47.700101748076001</v>
      </c>
      <c r="AV17" s="201">
        <f t="shared" si="26"/>
        <v>50.013970588235303</v>
      </c>
      <c r="AW17" s="205">
        <f t="shared" si="27"/>
        <v>50.694964145791481</v>
      </c>
      <c r="AX17" s="205">
        <f t="shared" si="28"/>
        <v>6.2498039215686347</v>
      </c>
      <c r="AY17" s="205">
        <f t="shared" si="29"/>
        <v>2.9948623977154796</v>
      </c>
      <c r="AZ17" s="206">
        <v>6</v>
      </c>
    </row>
    <row r="18" spans="1:52" ht="18.75">
      <c r="A18" s="181">
        <v>1</v>
      </c>
      <c r="B18" s="199">
        <v>25</v>
      </c>
      <c r="C18" s="199">
        <v>13</v>
      </c>
      <c r="D18" s="207" t="s">
        <v>39</v>
      </c>
      <c r="E18" s="172">
        <v>6</v>
      </c>
      <c r="F18" s="173">
        <v>45.8</v>
      </c>
      <c r="G18" s="173">
        <f t="shared" si="0"/>
        <v>48.610511159107268</v>
      </c>
      <c r="H18" s="173">
        <v>44</v>
      </c>
      <c r="I18" s="173">
        <f t="shared" si="1"/>
        <v>46.738382099827881</v>
      </c>
      <c r="J18" s="173">
        <f t="shared" si="2"/>
        <v>-1.7999999999999972</v>
      </c>
      <c r="K18" s="173">
        <v>38.4</v>
      </c>
      <c r="L18" s="202">
        <f t="shared" si="3"/>
        <v>49.020368574199807</v>
      </c>
      <c r="M18" s="173">
        <v>59.33</v>
      </c>
      <c r="N18" s="202">
        <f t="shared" si="4"/>
        <v>53.964588144726712</v>
      </c>
      <c r="O18" s="202">
        <f t="shared" si="5"/>
        <v>20.93</v>
      </c>
      <c r="P18" s="173">
        <v>34</v>
      </c>
      <c r="Q18" s="202">
        <f t="shared" si="6"/>
        <v>50.395522388059703</v>
      </c>
      <c r="R18" s="173">
        <v>36.25</v>
      </c>
      <c r="S18" s="202">
        <f t="shared" si="7"/>
        <v>48.634646519158125</v>
      </c>
      <c r="T18" s="202">
        <f t="shared" si="8"/>
        <v>2.25</v>
      </c>
      <c r="U18" s="214">
        <v>38</v>
      </c>
      <c r="V18" s="202">
        <f t="shared" si="9"/>
        <v>45.764299802761343</v>
      </c>
      <c r="W18" s="173">
        <v>43.33</v>
      </c>
      <c r="X18" s="202">
        <f t="shared" si="10"/>
        <v>49.742376445846475</v>
      </c>
      <c r="Y18" s="202">
        <f t="shared" si="11"/>
        <v>5.3299999999999983</v>
      </c>
      <c r="Z18" s="173">
        <v>43.45</v>
      </c>
      <c r="AA18" s="202">
        <f t="shared" si="12"/>
        <v>54.341994970662199</v>
      </c>
      <c r="AB18" s="173">
        <v>51.92</v>
      </c>
      <c r="AC18" s="202">
        <f t="shared" si="13"/>
        <v>54.437825763216679</v>
      </c>
      <c r="AD18" s="202">
        <f t="shared" si="14"/>
        <v>8.4699999999999989</v>
      </c>
      <c r="AE18" s="203">
        <v>64</v>
      </c>
      <c r="AF18" s="204">
        <f t="shared" si="15"/>
        <v>48.075780089153042</v>
      </c>
      <c r="AG18" s="173">
        <v>62.67</v>
      </c>
      <c r="AH18" s="204">
        <f t="shared" si="16"/>
        <v>55.36901865369019</v>
      </c>
      <c r="AI18" s="202">
        <f t="shared" si="17"/>
        <v>-1.3299999999999983</v>
      </c>
      <c r="AJ18" s="173">
        <v>43.5</v>
      </c>
      <c r="AK18" s="202">
        <f t="shared" si="18"/>
        <v>45.957592339261289</v>
      </c>
      <c r="AL18" s="173">
        <v>54.17</v>
      </c>
      <c r="AM18" s="202">
        <f t="shared" si="19"/>
        <v>53.441091954022987</v>
      </c>
      <c r="AN18" s="202">
        <f t="shared" si="20"/>
        <v>10.670000000000002</v>
      </c>
      <c r="AO18" s="173">
        <v>58.4</v>
      </c>
      <c r="AP18" s="202">
        <f t="shared" si="21"/>
        <v>51.600831600831597</v>
      </c>
      <c r="AQ18" s="173">
        <v>65.33</v>
      </c>
      <c r="AR18" s="202">
        <f t="shared" si="22"/>
        <v>53.90262172284644</v>
      </c>
      <c r="AS18" s="202">
        <f t="shared" si="23"/>
        <v>6.93</v>
      </c>
      <c r="AT18" s="202">
        <f t="shared" si="24"/>
        <v>45.693749999999994</v>
      </c>
      <c r="AU18" s="202">
        <f t="shared" si="25"/>
        <v>49.220862615504529</v>
      </c>
      <c r="AV18" s="201">
        <f t="shared" si="26"/>
        <v>52.125</v>
      </c>
      <c r="AW18" s="205">
        <f t="shared" si="27"/>
        <v>52.02881891291694</v>
      </c>
      <c r="AX18" s="205">
        <f t="shared" si="28"/>
        <v>6.4312500000000057</v>
      </c>
      <c r="AY18" s="205">
        <f t="shared" si="29"/>
        <v>2.8079562974124102</v>
      </c>
      <c r="AZ18" s="206">
        <v>6</v>
      </c>
    </row>
    <row r="19" spans="1:52" ht="18.75">
      <c r="A19" s="181">
        <v>5</v>
      </c>
      <c r="B19" s="199">
        <v>75</v>
      </c>
      <c r="C19" s="199">
        <v>14</v>
      </c>
      <c r="D19" s="207" t="s">
        <v>95</v>
      </c>
      <c r="E19" s="172">
        <v>9</v>
      </c>
      <c r="F19" s="173">
        <v>49.67</v>
      </c>
      <c r="G19" s="173">
        <f t="shared" si="0"/>
        <v>51.39668826493881</v>
      </c>
      <c r="H19" s="173">
        <v>52.67</v>
      </c>
      <c r="I19" s="173">
        <f t="shared" si="1"/>
        <v>54.199655765920831</v>
      </c>
      <c r="J19" s="173">
        <f t="shared" si="2"/>
        <v>3</v>
      </c>
      <c r="K19" s="173">
        <v>45.17</v>
      </c>
      <c r="L19" s="202">
        <f t="shared" si="3"/>
        <v>55.586808923375372</v>
      </c>
      <c r="M19" s="173">
        <v>63.78</v>
      </c>
      <c r="N19" s="202">
        <f t="shared" si="4"/>
        <v>57.390300230946885</v>
      </c>
      <c r="O19" s="202">
        <f t="shared" si="5"/>
        <v>18.61</v>
      </c>
      <c r="P19" s="173">
        <v>35.83</v>
      </c>
      <c r="Q19" s="202">
        <f t="shared" si="6"/>
        <v>51.761194029850749</v>
      </c>
      <c r="R19" s="173">
        <v>40.83</v>
      </c>
      <c r="S19" s="202">
        <f t="shared" si="7"/>
        <v>51.10631408526713</v>
      </c>
      <c r="T19" s="202">
        <f t="shared" si="8"/>
        <v>5</v>
      </c>
      <c r="U19" s="214">
        <v>50.42</v>
      </c>
      <c r="V19" s="202">
        <f t="shared" si="9"/>
        <v>51.888560157790927</v>
      </c>
      <c r="W19" s="173">
        <v>40</v>
      </c>
      <c r="X19" s="202">
        <f t="shared" si="10"/>
        <v>47.991587802313354</v>
      </c>
      <c r="Y19" s="202">
        <f t="shared" si="11"/>
        <v>-10.420000000000002</v>
      </c>
      <c r="Z19" s="173">
        <v>40.83</v>
      </c>
      <c r="AA19" s="202">
        <f t="shared" si="12"/>
        <v>52.145850796311812</v>
      </c>
      <c r="AB19" s="173">
        <v>54.44</v>
      </c>
      <c r="AC19" s="202">
        <f t="shared" si="13"/>
        <v>56.314221891288156</v>
      </c>
      <c r="AD19" s="202">
        <f t="shared" si="14"/>
        <v>13.61</v>
      </c>
      <c r="AE19" s="203">
        <v>64.33</v>
      </c>
      <c r="AF19" s="204">
        <f t="shared" si="15"/>
        <v>48.320950965824665</v>
      </c>
      <c r="AG19" s="173">
        <v>62.22</v>
      </c>
      <c r="AH19" s="204">
        <f t="shared" si="16"/>
        <v>55.00405515004055</v>
      </c>
      <c r="AI19" s="202">
        <f t="shared" si="17"/>
        <v>-2.1099999999999994</v>
      </c>
      <c r="AJ19" s="173">
        <v>51.67</v>
      </c>
      <c r="AK19" s="202">
        <f t="shared" si="18"/>
        <v>51.545827633378934</v>
      </c>
      <c r="AL19" s="173">
        <v>56.11</v>
      </c>
      <c r="AM19" s="202">
        <f t="shared" si="19"/>
        <v>54.834770114942529</v>
      </c>
      <c r="AN19" s="202">
        <f t="shared" si="20"/>
        <v>4.4399999999999977</v>
      </c>
      <c r="AO19" s="173">
        <v>58.67</v>
      </c>
      <c r="AP19" s="202">
        <f t="shared" si="21"/>
        <v>51.78794178794179</v>
      </c>
      <c r="AQ19" s="173">
        <v>71.56</v>
      </c>
      <c r="AR19" s="202">
        <f t="shared" si="22"/>
        <v>58.569288389513112</v>
      </c>
      <c r="AS19" s="202">
        <f t="shared" si="23"/>
        <v>12.89</v>
      </c>
      <c r="AT19" s="202">
        <f t="shared" si="24"/>
        <v>49.573750000000004</v>
      </c>
      <c r="AU19" s="202">
        <f t="shared" si="25"/>
        <v>51.804227819926638</v>
      </c>
      <c r="AV19" s="201">
        <f t="shared" si="26"/>
        <v>55.201250000000002</v>
      </c>
      <c r="AW19" s="205">
        <f t="shared" si="27"/>
        <v>54.42627417877906</v>
      </c>
      <c r="AX19" s="205">
        <f t="shared" si="28"/>
        <v>5.6274999999999977</v>
      </c>
      <c r="AY19" s="205">
        <f t="shared" si="29"/>
        <v>2.6220463588524225</v>
      </c>
      <c r="AZ19" s="206">
        <v>6</v>
      </c>
    </row>
    <row r="20" spans="1:52" ht="18.75">
      <c r="A20" s="181">
        <v>4</v>
      </c>
      <c r="B20" s="199">
        <v>30</v>
      </c>
      <c r="C20" s="199">
        <v>15</v>
      </c>
      <c r="D20" s="207" t="s">
        <v>47</v>
      </c>
      <c r="E20" s="172">
        <v>22</v>
      </c>
      <c r="F20" s="173">
        <v>43</v>
      </c>
      <c r="G20" s="173">
        <f t="shared" si="0"/>
        <v>46.594672426205904</v>
      </c>
      <c r="H20" s="173">
        <v>48.82</v>
      </c>
      <c r="I20" s="173">
        <f t="shared" si="1"/>
        <v>50.886402753872638</v>
      </c>
      <c r="J20" s="173">
        <f t="shared" si="2"/>
        <v>5.82</v>
      </c>
      <c r="K20" s="173">
        <v>37.67</v>
      </c>
      <c r="L20" s="202">
        <f t="shared" si="3"/>
        <v>48.312318137730365</v>
      </c>
      <c r="M20" s="173">
        <v>51.82</v>
      </c>
      <c r="N20" s="202">
        <f t="shared" si="4"/>
        <v>48.183217859892224</v>
      </c>
      <c r="O20" s="202">
        <f t="shared" si="5"/>
        <v>14.149999999999999</v>
      </c>
      <c r="P20" s="173">
        <v>31.08</v>
      </c>
      <c r="Q20" s="202">
        <f t="shared" si="6"/>
        <v>48.21641791044776</v>
      </c>
      <c r="R20" s="173">
        <v>41.82</v>
      </c>
      <c r="S20" s="202">
        <f t="shared" si="7"/>
        <v>51.640582838640043</v>
      </c>
      <c r="T20" s="202">
        <f t="shared" si="8"/>
        <v>10.740000000000002</v>
      </c>
      <c r="U20" s="214">
        <v>43.33</v>
      </c>
      <c r="V20" s="202">
        <f t="shared" si="9"/>
        <v>48.392504930966467</v>
      </c>
      <c r="W20" s="173">
        <v>41.36</v>
      </c>
      <c r="X20" s="202">
        <f t="shared" si="10"/>
        <v>48.706624605678236</v>
      </c>
      <c r="Y20" s="202">
        <f t="shared" si="11"/>
        <v>-1.9699999999999989</v>
      </c>
      <c r="Z20" s="173">
        <v>43.98</v>
      </c>
      <c r="AA20" s="202">
        <f t="shared" si="12"/>
        <v>54.786253143336126</v>
      </c>
      <c r="AB20" s="173">
        <v>51.43</v>
      </c>
      <c r="AC20" s="202">
        <f t="shared" si="13"/>
        <v>54.072970960536111</v>
      </c>
      <c r="AD20" s="202">
        <f t="shared" si="14"/>
        <v>7.4500000000000028</v>
      </c>
      <c r="AE20" s="203">
        <v>58.8</v>
      </c>
      <c r="AF20" s="204">
        <f t="shared" si="15"/>
        <v>44.212481426448733</v>
      </c>
      <c r="AG20" s="173">
        <v>54.36</v>
      </c>
      <c r="AH20" s="204">
        <f t="shared" si="16"/>
        <v>48.629359286293592</v>
      </c>
      <c r="AI20" s="202">
        <f t="shared" si="17"/>
        <v>-4.4399999999999977</v>
      </c>
      <c r="AJ20" s="173">
        <v>47</v>
      </c>
      <c r="AK20" s="202">
        <f t="shared" si="18"/>
        <v>48.351573187414502</v>
      </c>
      <c r="AL20" s="173">
        <v>52.73</v>
      </c>
      <c r="AM20" s="202">
        <f t="shared" si="19"/>
        <v>52.406609195402297</v>
      </c>
      <c r="AN20" s="202">
        <f t="shared" si="20"/>
        <v>5.7299999999999969</v>
      </c>
      <c r="AO20" s="173">
        <v>46.8</v>
      </c>
      <c r="AP20" s="202">
        <f t="shared" si="21"/>
        <v>43.562023562023555</v>
      </c>
      <c r="AQ20" s="173">
        <v>57.82</v>
      </c>
      <c r="AR20" s="202">
        <f t="shared" si="22"/>
        <v>48.27715355805244</v>
      </c>
      <c r="AS20" s="202">
        <f t="shared" si="23"/>
        <v>11.020000000000003</v>
      </c>
      <c r="AT20" s="202">
        <f t="shared" si="24"/>
        <v>43.957499999999996</v>
      </c>
      <c r="AU20" s="202">
        <f t="shared" si="25"/>
        <v>47.803530590571675</v>
      </c>
      <c r="AV20" s="201">
        <f t="shared" si="26"/>
        <v>50.02</v>
      </c>
      <c r="AW20" s="205">
        <f t="shared" si="27"/>
        <v>50.350365132295948</v>
      </c>
      <c r="AX20" s="205">
        <f t="shared" si="28"/>
        <v>6.0625000000000071</v>
      </c>
      <c r="AY20" s="205">
        <f t="shared" si="29"/>
        <v>2.546834541724273</v>
      </c>
      <c r="AZ20" s="206">
        <v>6</v>
      </c>
    </row>
    <row r="21" spans="1:52" ht="18.75">
      <c r="A21" s="181">
        <v>2</v>
      </c>
      <c r="B21" s="199">
        <v>69</v>
      </c>
      <c r="C21" s="199">
        <v>16</v>
      </c>
      <c r="D21" s="207" t="s">
        <v>89</v>
      </c>
      <c r="E21" s="172">
        <v>11</v>
      </c>
      <c r="F21" s="201">
        <v>42.57</v>
      </c>
      <c r="G21" s="173">
        <f t="shared" si="0"/>
        <v>46.285097192224626</v>
      </c>
      <c r="H21" s="173">
        <v>40</v>
      </c>
      <c r="I21" s="173">
        <f t="shared" si="1"/>
        <v>43.296041308089499</v>
      </c>
      <c r="J21" s="173">
        <f t="shared" si="2"/>
        <v>-2.5700000000000003</v>
      </c>
      <c r="K21" s="201">
        <v>31</v>
      </c>
      <c r="L21" s="202">
        <f t="shared" si="3"/>
        <v>41.842870999030069</v>
      </c>
      <c r="M21" s="173">
        <v>48.91</v>
      </c>
      <c r="N21" s="202">
        <f t="shared" si="4"/>
        <v>45.943033102386451</v>
      </c>
      <c r="O21" s="202">
        <f t="shared" si="5"/>
        <v>17.909999999999997</v>
      </c>
      <c r="P21" s="201">
        <v>34.644999999999996</v>
      </c>
      <c r="Q21" s="202">
        <f t="shared" si="6"/>
        <v>50.876865671641788</v>
      </c>
      <c r="R21" s="173">
        <v>29.32</v>
      </c>
      <c r="S21" s="202">
        <f t="shared" si="7"/>
        <v>44.894765245547759</v>
      </c>
      <c r="T21" s="202">
        <f t="shared" si="8"/>
        <v>-5.3249999999999957</v>
      </c>
      <c r="U21" s="215">
        <v>26.785</v>
      </c>
      <c r="V21" s="202">
        <f t="shared" si="9"/>
        <v>40.234220907297832</v>
      </c>
      <c r="W21" s="173">
        <v>35.909999999999997</v>
      </c>
      <c r="X21" s="202">
        <f t="shared" si="10"/>
        <v>45.841219768664558</v>
      </c>
      <c r="Y21" s="202">
        <f t="shared" si="11"/>
        <v>9.1249999999999964</v>
      </c>
      <c r="Z21" s="201">
        <v>31.785</v>
      </c>
      <c r="AA21" s="202">
        <f t="shared" si="12"/>
        <v>44.564124056999162</v>
      </c>
      <c r="AB21" s="173">
        <v>37.5</v>
      </c>
      <c r="AC21" s="202">
        <f t="shared" si="13"/>
        <v>43.700670141474312</v>
      </c>
      <c r="AD21" s="202">
        <f t="shared" si="14"/>
        <v>5.7149999999999999</v>
      </c>
      <c r="AE21" s="201">
        <v>51.715000000000003</v>
      </c>
      <c r="AF21" s="204">
        <f t="shared" si="15"/>
        <v>38.948736998514121</v>
      </c>
      <c r="AG21" s="173">
        <v>51.64</v>
      </c>
      <c r="AH21" s="204">
        <f t="shared" si="16"/>
        <v>46.423357664233578</v>
      </c>
      <c r="AI21" s="202">
        <f t="shared" si="17"/>
        <v>-7.5000000000002842E-2</v>
      </c>
      <c r="AJ21" s="201">
        <v>30.355</v>
      </c>
      <c r="AK21" s="202">
        <f t="shared" si="18"/>
        <v>36.966484268125853</v>
      </c>
      <c r="AL21" s="173">
        <v>40.909999999999997</v>
      </c>
      <c r="AM21" s="202">
        <f t="shared" si="19"/>
        <v>43.915229885057471</v>
      </c>
      <c r="AN21" s="202">
        <f t="shared" si="20"/>
        <v>10.554999999999996</v>
      </c>
      <c r="AO21" s="201">
        <v>45.715000000000003</v>
      </c>
      <c r="AP21" s="202">
        <f t="shared" si="21"/>
        <v>42.810117810117809</v>
      </c>
      <c r="AQ21" s="173">
        <v>58.55</v>
      </c>
      <c r="AR21" s="202">
        <f t="shared" si="22"/>
        <v>48.823970037453186</v>
      </c>
      <c r="AS21" s="202">
        <f t="shared" si="23"/>
        <v>12.834999999999994</v>
      </c>
      <c r="AT21" s="202">
        <f t="shared" si="24"/>
        <v>36.821249999999999</v>
      </c>
      <c r="AU21" s="202">
        <f t="shared" si="25"/>
        <v>42.816064737993905</v>
      </c>
      <c r="AV21" s="201">
        <f t="shared" si="26"/>
        <v>42.842499999999994</v>
      </c>
      <c r="AW21" s="205">
        <f t="shared" si="27"/>
        <v>45.354785894113355</v>
      </c>
      <c r="AX21" s="205">
        <f t="shared" si="28"/>
        <v>6.0212499999999949</v>
      </c>
      <c r="AY21" s="205">
        <f t="shared" si="29"/>
        <v>2.5387211561194505</v>
      </c>
      <c r="AZ21" s="206">
        <v>5</v>
      </c>
    </row>
    <row r="22" spans="1:52" ht="18.75">
      <c r="A22" s="181">
        <v>2</v>
      </c>
      <c r="B22" s="207">
        <v>56</v>
      </c>
      <c r="C22" s="199">
        <v>17</v>
      </c>
      <c r="D22" s="207" t="s">
        <v>75</v>
      </c>
      <c r="E22" s="172">
        <v>3</v>
      </c>
      <c r="F22" s="173">
        <v>44.25</v>
      </c>
      <c r="G22" s="173">
        <f t="shared" si="0"/>
        <v>47.494600431965445</v>
      </c>
      <c r="H22" s="173">
        <v>45.33</v>
      </c>
      <c r="I22" s="173">
        <f t="shared" si="1"/>
        <v>47.882960413080895</v>
      </c>
      <c r="J22" s="173">
        <f t="shared" si="2"/>
        <v>1.0799999999999983</v>
      </c>
      <c r="K22" s="173">
        <v>35.75</v>
      </c>
      <c r="L22" s="202">
        <f t="shared" si="3"/>
        <v>46.450048496605241</v>
      </c>
      <c r="M22" s="173">
        <v>52.67</v>
      </c>
      <c r="N22" s="202">
        <f t="shared" si="4"/>
        <v>48.837567359507318</v>
      </c>
      <c r="O22" s="202">
        <f t="shared" si="5"/>
        <v>16.920000000000002</v>
      </c>
      <c r="P22" s="173">
        <v>35.94</v>
      </c>
      <c r="Q22" s="202">
        <f t="shared" si="6"/>
        <v>51.843283582089555</v>
      </c>
      <c r="R22" s="173">
        <v>44.17</v>
      </c>
      <c r="S22" s="202">
        <f t="shared" si="7"/>
        <v>52.908796546141389</v>
      </c>
      <c r="T22" s="202">
        <f t="shared" si="8"/>
        <v>8.230000000000004</v>
      </c>
      <c r="U22" s="214">
        <v>29.38</v>
      </c>
      <c r="V22" s="202">
        <f t="shared" si="9"/>
        <v>41.513806706114394</v>
      </c>
      <c r="W22" s="173">
        <v>26.67</v>
      </c>
      <c r="X22" s="202">
        <f t="shared" si="10"/>
        <v>40.983175604626709</v>
      </c>
      <c r="Y22" s="202">
        <f t="shared" si="11"/>
        <v>-2.7099999999999973</v>
      </c>
      <c r="Z22" s="173">
        <v>29.31</v>
      </c>
      <c r="AA22" s="202">
        <f t="shared" si="12"/>
        <v>42.489522212908632</v>
      </c>
      <c r="AB22" s="173">
        <v>44.17</v>
      </c>
      <c r="AC22" s="202">
        <f t="shared" si="13"/>
        <v>48.66716306775875</v>
      </c>
      <c r="AD22" s="202">
        <f t="shared" si="14"/>
        <v>14.860000000000003</v>
      </c>
      <c r="AE22" s="203">
        <v>64</v>
      </c>
      <c r="AF22" s="204">
        <f t="shared" si="15"/>
        <v>48.075780089153042</v>
      </c>
      <c r="AG22" s="173">
        <v>53.33</v>
      </c>
      <c r="AH22" s="204">
        <f t="shared" si="16"/>
        <v>47.793998377939985</v>
      </c>
      <c r="AI22" s="202">
        <f t="shared" si="17"/>
        <v>-10.670000000000002</v>
      </c>
      <c r="AJ22" s="173">
        <v>43.75</v>
      </c>
      <c r="AK22" s="202">
        <f t="shared" si="18"/>
        <v>46.128590971272232</v>
      </c>
      <c r="AL22" s="173">
        <v>56.67</v>
      </c>
      <c r="AM22" s="202">
        <f t="shared" si="19"/>
        <v>55.237068965517238</v>
      </c>
      <c r="AN22" s="202">
        <f t="shared" si="20"/>
        <v>12.920000000000002</v>
      </c>
      <c r="AO22" s="173">
        <v>50</v>
      </c>
      <c r="AP22" s="202">
        <f t="shared" si="21"/>
        <v>45.779625779625775</v>
      </c>
      <c r="AQ22" s="173">
        <v>56</v>
      </c>
      <c r="AR22" s="202">
        <f t="shared" si="22"/>
        <v>46.913857677902627</v>
      </c>
      <c r="AS22" s="202">
        <f t="shared" si="23"/>
        <v>6</v>
      </c>
      <c r="AT22" s="202">
        <f t="shared" si="24"/>
        <v>41.547499999999999</v>
      </c>
      <c r="AU22" s="202">
        <f t="shared" si="25"/>
        <v>46.221907283716789</v>
      </c>
      <c r="AV22" s="201">
        <f t="shared" si="26"/>
        <v>47.376250000000006</v>
      </c>
      <c r="AW22" s="205">
        <f t="shared" si="27"/>
        <v>48.653073501559369</v>
      </c>
      <c r="AX22" s="205">
        <f t="shared" si="28"/>
        <v>5.8287500000000065</v>
      </c>
      <c r="AY22" s="205">
        <f t="shared" si="29"/>
        <v>2.4311662178425806</v>
      </c>
      <c r="AZ22" s="206">
        <v>6</v>
      </c>
    </row>
    <row r="23" spans="1:52" ht="18.75">
      <c r="A23" s="181">
        <v>3</v>
      </c>
      <c r="B23" s="199">
        <v>12</v>
      </c>
      <c r="C23" s="199">
        <v>18</v>
      </c>
      <c r="D23" s="207" t="s">
        <v>25</v>
      </c>
      <c r="E23" s="172">
        <v>13</v>
      </c>
      <c r="F23" s="173">
        <v>43.38</v>
      </c>
      <c r="G23" s="173">
        <f t="shared" si="0"/>
        <v>46.868250539956804</v>
      </c>
      <c r="H23" s="173">
        <v>45.54</v>
      </c>
      <c r="I23" s="173">
        <f t="shared" si="1"/>
        <v>48.063683304647157</v>
      </c>
      <c r="J23" s="173">
        <f t="shared" si="2"/>
        <v>2.1599999999999966</v>
      </c>
      <c r="K23" s="173">
        <v>29.54</v>
      </c>
      <c r="L23" s="202">
        <f t="shared" si="3"/>
        <v>40.426770126091178</v>
      </c>
      <c r="M23" s="173">
        <v>52.15</v>
      </c>
      <c r="N23" s="202">
        <f t="shared" si="4"/>
        <v>48.437259430331025</v>
      </c>
      <c r="O23" s="202">
        <f t="shared" si="5"/>
        <v>22.61</v>
      </c>
      <c r="P23" s="173">
        <v>28.65</v>
      </c>
      <c r="Q23" s="202">
        <f t="shared" si="6"/>
        <v>46.402985074626869</v>
      </c>
      <c r="R23" s="173">
        <v>34.229999999999997</v>
      </c>
      <c r="S23" s="202">
        <f t="shared" si="7"/>
        <v>47.544522396114409</v>
      </c>
      <c r="T23" s="202">
        <f t="shared" si="8"/>
        <v>5.5799999999999983</v>
      </c>
      <c r="U23" s="214">
        <v>31.54</v>
      </c>
      <c r="V23" s="202">
        <f t="shared" si="9"/>
        <v>42.578895463510847</v>
      </c>
      <c r="W23" s="173">
        <v>33.85</v>
      </c>
      <c r="X23" s="202">
        <f t="shared" si="10"/>
        <v>44.758149316508941</v>
      </c>
      <c r="Y23" s="202">
        <f t="shared" si="11"/>
        <v>2.3100000000000023</v>
      </c>
      <c r="Z23" s="173">
        <v>31.85</v>
      </c>
      <c r="AA23" s="202">
        <f t="shared" si="12"/>
        <v>44.618608549874267</v>
      </c>
      <c r="AB23" s="173">
        <v>42.15</v>
      </c>
      <c r="AC23" s="202">
        <f t="shared" si="13"/>
        <v>47.163067758749065</v>
      </c>
      <c r="AD23" s="202">
        <f t="shared" si="14"/>
        <v>10.299999999999997</v>
      </c>
      <c r="AE23" s="203">
        <v>57.85</v>
      </c>
      <c r="AF23" s="204">
        <f t="shared" si="15"/>
        <v>43.506686478454682</v>
      </c>
      <c r="AG23" s="173">
        <v>54.77</v>
      </c>
      <c r="AH23" s="204">
        <f t="shared" si="16"/>
        <v>48.96188158961882</v>
      </c>
      <c r="AI23" s="202">
        <f t="shared" si="17"/>
        <v>-3.0799999999999983</v>
      </c>
      <c r="AJ23" s="173">
        <v>45</v>
      </c>
      <c r="AK23" s="202">
        <f t="shared" si="18"/>
        <v>46.98358413132695</v>
      </c>
      <c r="AL23" s="173">
        <v>39.619999999999997</v>
      </c>
      <c r="AM23" s="202">
        <f t="shared" si="19"/>
        <v>42.988505747126432</v>
      </c>
      <c r="AN23" s="202">
        <f t="shared" si="20"/>
        <v>-5.3800000000000026</v>
      </c>
      <c r="AO23" s="173">
        <v>51.69</v>
      </c>
      <c r="AP23" s="202">
        <f t="shared" si="21"/>
        <v>46.950796950796949</v>
      </c>
      <c r="AQ23" s="173">
        <v>59.08</v>
      </c>
      <c r="AR23" s="202">
        <f t="shared" si="22"/>
        <v>49.220973782771537</v>
      </c>
      <c r="AS23" s="202">
        <f t="shared" si="23"/>
        <v>7.3900000000000006</v>
      </c>
      <c r="AT23" s="202">
        <f t="shared" si="24"/>
        <v>39.937499999999993</v>
      </c>
      <c r="AU23" s="202">
        <f t="shared" si="25"/>
        <v>44.792072164329809</v>
      </c>
      <c r="AV23" s="201">
        <f t="shared" si="26"/>
        <v>45.173749999999998</v>
      </c>
      <c r="AW23" s="205">
        <f t="shared" si="27"/>
        <v>47.142255415733423</v>
      </c>
      <c r="AX23" s="205">
        <f t="shared" si="28"/>
        <v>5.2362500000000054</v>
      </c>
      <c r="AY23" s="205">
        <f t="shared" si="29"/>
        <v>2.3501832514036138</v>
      </c>
      <c r="AZ23" s="206">
        <v>6</v>
      </c>
    </row>
    <row r="24" spans="1:52" ht="18.75">
      <c r="A24" s="181">
        <v>1</v>
      </c>
      <c r="B24" s="199">
        <v>90</v>
      </c>
      <c r="C24" s="199">
        <v>19</v>
      </c>
      <c r="D24" s="207" t="s">
        <v>111</v>
      </c>
      <c r="E24" s="172">
        <v>20</v>
      </c>
      <c r="F24" s="173">
        <v>45.86</v>
      </c>
      <c r="G24" s="173">
        <f t="shared" si="0"/>
        <v>48.653707703383731</v>
      </c>
      <c r="H24" s="173">
        <v>51.6</v>
      </c>
      <c r="I24" s="173">
        <f t="shared" si="1"/>
        <v>53.278829604130813</v>
      </c>
      <c r="J24" s="173">
        <f t="shared" si="2"/>
        <v>5.740000000000002</v>
      </c>
      <c r="K24" s="173">
        <v>38</v>
      </c>
      <c r="L24" s="202">
        <f t="shared" si="3"/>
        <v>48.63239573229874</v>
      </c>
      <c r="M24" s="173">
        <v>54.4</v>
      </c>
      <c r="N24" s="202">
        <f t="shared" si="4"/>
        <v>50.169361046959196</v>
      </c>
      <c r="O24" s="202">
        <f t="shared" si="5"/>
        <v>16.399999999999999</v>
      </c>
      <c r="P24" s="173">
        <v>31.07</v>
      </c>
      <c r="Q24" s="202">
        <f t="shared" si="6"/>
        <v>48.208955223880601</v>
      </c>
      <c r="R24" s="173">
        <v>35.25</v>
      </c>
      <c r="S24" s="202">
        <f t="shared" si="7"/>
        <v>48.094981111710737</v>
      </c>
      <c r="T24" s="202">
        <f t="shared" si="8"/>
        <v>4.18</v>
      </c>
      <c r="U24" s="214">
        <v>40</v>
      </c>
      <c r="V24" s="202">
        <f t="shared" si="9"/>
        <v>46.750493096646942</v>
      </c>
      <c r="W24" s="173">
        <v>40.5</v>
      </c>
      <c r="X24" s="202">
        <f t="shared" si="10"/>
        <v>48.254468980021031</v>
      </c>
      <c r="Y24" s="202">
        <f t="shared" si="11"/>
        <v>0.5</v>
      </c>
      <c r="Z24" s="173">
        <v>43.89</v>
      </c>
      <c r="AA24" s="202">
        <f t="shared" si="12"/>
        <v>54.710813076278285</v>
      </c>
      <c r="AB24" s="173">
        <v>52.83</v>
      </c>
      <c r="AC24" s="202">
        <f t="shared" si="13"/>
        <v>55.115413253909153</v>
      </c>
      <c r="AD24" s="202">
        <f t="shared" si="14"/>
        <v>8.9399999999999977</v>
      </c>
      <c r="AE24" s="203">
        <v>60.57</v>
      </c>
      <c r="AF24" s="204">
        <f t="shared" si="15"/>
        <v>45.527488855869237</v>
      </c>
      <c r="AG24" s="173">
        <v>59.2</v>
      </c>
      <c r="AH24" s="204">
        <f t="shared" si="16"/>
        <v>52.554744525547449</v>
      </c>
      <c r="AI24" s="202">
        <f t="shared" si="17"/>
        <v>-1.3699999999999974</v>
      </c>
      <c r="AJ24" s="173">
        <v>47.14</v>
      </c>
      <c r="AK24" s="202">
        <f t="shared" si="18"/>
        <v>48.447332421340633</v>
      </c>
      <c r="AL24" s="173">
        <v>50.75</v>
      </c>
      <c r="AM24" s="202">
        <f t="shared" si="19"/>
        <v>50.984195402298852</v>
      </c>
      <c r="AN24" s="202">
        <f t="shared" si="20"/>
        <v>3.6099999999999994</v>
      </c>
      <c r="AO24" s="173">
        <v>59.14</v>
      </c>
      <c r="AP24" s="202">
        <f t="shared" si="21"/>
        <v>52.113652113652108</v>
      </c>
      <c r="AQ24" s="173">
        <v>63.2</v>
      </c>
      <c r="AR24" s="202">
        <f t="shared" si="22"/>
        <v>52.307116104868918</v>
      </c>
      <c r="AS24" s="202">
        <f t="shared" si="23"/>
        <v>4.0600000000000023</v>
      </c>
      <c r="AT24" s="202">
        <f t="shared" si="24"/>
        <v>45.708749999999995</v>
      </c>
      <c r="AU24" s="202">
        <f t="shared" si="25"/>
        <v>49.130604777918784</v>
      </c>
      <c r="AV24" s="201">
        <f t="shared" si="26"/>
        <v>50.966249999999995</v>
      </c>
      <c r="AW24" s="205">
        <f t="shared" si="27"/>
        <v>51.344888753680763</v>
      </c>
      <c r="AX24" s="205">
        <f t="shared" si="28"/>
        <v>5.2575000000000003</v>
      </c>
      <c r="AY24" s="205">
        <f t="shared" si="29"/>
        <v>2.2142839757619797</v>
      </c>
      <c r="AZ24" s="206">
        <v>7</v>
      </c>
    </row>
    <row r="25" spans="1:52" ht="18.75">
      <c r="A25" s="181">
        <v>1</v>
      </c>
      <c r="B25" s="199">
        <v>2</v>
      </c>
      <c r="C25" s="199">
        <v>20</v>
      </c>
      <c r="D25" s="207" t="s">
        <v>16</v>
      </c>
      <c r="E25" s="172">
        <v>5</v>
      </c>
      <c r="F25" s="173">
        <v>51.5</v>
      </c>
      <c r="G25" s="173">
        <f t="shared" si="0"/>
        <v>52.714182865370773</v>
      </c>
      <c r="H25" s="173">
        <v>46</v>
      </c>
      <c r="I25" s="173">
        <f t="shared" si="1"/>
        <v>48.459552495697075</v>
      </c>
      <c r="J25" s="173">
        <f t="shared" si="2"/>
        <v>-5.5</v>
      </c>
      <c r="K25" s="173">
        <v>39.380000000000003</v>
      </c>
      <c r="L25" s="202">
        <f t="shared" si="3"/>
        <v>49.970902036857424</v>
      </c>
      <c r="M25" s="173">
        <v>54.4</v>
      </c>
      <c r="N25" s="202">
        <f t="shared" si="4"/>
        <v>50.169361046959196</v>
      </c>
      <c r="O25" s="202">
        <f t="shared" si="5"/>
        <v>15.019999999999996</v>
      </c>
      <c r="P25" s="173">
        <v>31.41</v>
      </c>
      <c r="Q25" s="202">
        <f t="shared" si="6"/>
        <v>48.462686567164184</v>
      </c>
      <c r="R25" s="173">
        <v>52.5</v>
      </c>
      <c r="S25" s="202">
        <f t="shared" si="7"/>
        <v>57.404209390178089</v>
      </c>
      <c r="T25" s="202">
        <f t="shared" si="8"/>
        <v>21.09</v>
      </c>
      <c r="U25" s="214">
        <v>40</v>
      </c>
      <c r="V25" s="202">
        <f t="shared" si="9"/>
        <v>46.750493096646942</v>
      </c>
      <c r="W25" s="173">
        <v>51</v>
      </c>
      <c r="X25" s="202">
        <f t="shared" si="10"/>
        <v>53.774973711882225</v>
      </c>
      <c r="Y25" s="202">
        <f t="shared" si="11"/>
        <v>11</v>
      </c>
      <c r="Z25" s="173">
        <v>40.28</v>
      </c>
      <c r="AA25" s="202">
        <f t="shared" si="12"/>
        <v>51.684828164291702</v>
      </c>
      <c r="AB25" s="173">
        <v>58.9</v>
      </c>
      <c r="AC25" s="202">
        <f t="shared" si="13"/>
        <v>59.635145197319432</v>
      </c>
      <c r="AD25" s="202">
        <f t="shared" si="14"/>
        <v>18.619999999999997</v>
      </c>
      <c r="AE25" s="203">
        <v>66.5</v>
      </c>
      <c r="AF25" s="204">
        <f t="shared" si="15"/>
        <v>49.933135215453191</v>
      </c>
      <c r="AG25" s="173">
        <v>51.2</v>
      </c>
      <c r="AH25" s="204">
        <f t="shared" si="16"/>
        <v>46.066504460665051</v>
      </c>
      <c r="AI25" s="202">
        <f t="shared" si="17"/>
        <v>-15.299999999999997</v>
      </c>
      <c r="AJ25" s="173">
        <v>48.75</v>
      </c>
      <c r="AK25" s="202">
        <f t="shared" si="18"/>
        <v>49.548563611491112</v>
      </c>
      <c r="AL25" s="173">
        <v>44</v>
      </c>
      <c r="AM25" s="202">
        <f t="shared" si="19"/>
        <v>46.135057471264368</v>
      </c>
      <c r="AN25" s="202">
        <f t="shared" si="20"/>
        <v>-4.75</v>
      </c>
      <c r="AO25" s="173">
        <v>57.25</v>
      </c>
      <c r="AP25" s="202">
        <f t="shared" si="21"/>
        <v>50.803880803880801</v>
      </c>
      <c r="AQ25" s="173">
        <v>68</v>
      </c>
      <c r="AR25" s="202">
        <f t="shared" si="22"/>
        <v>55.902621722846447</v>
      </c>
      <c r="AS25" s="202">
        <f t="shared" si="23"/>
        <v>10.75</v>
      </c>
      <c r="AT25" s="202">
        <f t="shared" si="24"/>
        <v>46.883749999999999</v>
      </c>
      <c r="AU25" s="202">
        <f t="shared" si="25"/>
        <v>49.983584045144518</v>
      </c>
      <c r="AV25" s="201">
        <f t="shared" si="26"/>
        <v>53.25</v>
      </c>
      <c r="AW25" s="205">
        <f t="shared" si="27"/>
        <v>52.193428187101489</v>
      </c>
      <c r="AX25" s="205">
        <f t="shared" si="28"/>
        <v>6.3662500000000009</v>
      </c>
      <c r="AY25" s="205">
        <f t="shared" si="29"/>
        <v>2.209844141956971</v>
      </c>
      <c r="AZ25" s="206">
        <v>5</v>
      </c>
    </row>
    <row r="26" spans="1:52" ht="18.75">
      <c r="A26" s="181">
        <v>5</v>
      </c>
      <c r="B26" s="199">
        <v>17</v>
      </c>
      <c r="C26" s="199">
        <v>21</v>
      </c>
      <c r="D26" s="207" t="s">
        <v>32</v>
      </c>
      <c r="E26" s="172">
        <v>4</v>
      </c>
      <c r="F26" s="173">
        <v>41.86</v>
      </c>
      <c r="G26" s="173">
        <f t="shared" si="0"/>
        <v>45.773938084953208</v>
      </c>
      <c r="H26" s="173">
        <v>45.5</v>
      </c>
      <c r="I26" s="173">
        <f t="shared" si="1"/>
        <v>48.029259896729776</v>
      </c>
      <c r="J26" s="173">
        <f t="shared" si="2"/>
        <v>3.6400000000000006</v>
      </c>
      <c r="K26" s="173">
        <v>35.14</v>
      </c>
      <c r="L26" s="202">
        <f t="shared" si="3"/>
        <v>45.858389912706116</v>
      </c>
      <c r="M26" s="173">
        <v>49</v>
      </c>
      <c r="N26" s="202">
        <f t="shared" si="4"/>
        <v>46.012317167051577</v>
      </c>
      <c r="O26" s="202">
        <f t="shared" si="5"/>
        <v>13.86</v>
      </c>
      <c r="P26" s="173">
        <v>29.11</v>
      </c>
      <c r="Q26" s="202">
        <f t="shared" si="6"/>
        <v>46.746268656716417</v>
      </c>
      <c r="R26" s="173">
        <v>40.630000000000003</v>
      </c>
      <c r="S26" s="202">
        <f t="shared" si="7"/>
        <v>50.998381003777659</v>
      </c>
      <c r="T26" s="202">
        <f t="shared" si="8"/>
        <v>11.520000000000003</v>
      </c>
      <c r="U26" s="214">
        <v>40.71</v>
      </c>
      <c r="V26" s="202">
        <f t="shared" si="9"/>
        <v>47.100591715976329</v>
      </c>
      <c r="W26" s="173">
        <v>43.75</v>
      </c>
      <c r="X26" s="202">
        <f t="shared" si="10"/>
        <v>49.963196635120923</v>
      </c>
      <c r="Y26" s="202">
        <f t="shared" si="11"/>
        <v>3.0399999999999991</v>
      </c>
      <c r="Z26" s="173">
        <v>32.14</v>
      </c>
      <c r="AA26" s="202">
        <f t="shared" si="12"/>
        <v>44.861693210393966</v>
      </c>
      <c r="AB26" s="173">
        <v>39.880000000000003</v>
      </c>
      <c r="AC26" s="202">
        <f t="shared" si="13"/>
        <v>45.472822040208492</v>
      </c>
      <c r="AD26" s="202">
        <f t="shared" si="14"/>
        <v>7.740000000000002</v>
      </c>
      <c r="AE26" s="203">
        <v>63.14</v>
      </c>
      <c r="AF26" s="204">
        <f t="shared" si="15"/>
        <v>47.436849925705793</v>
      </c>
      <c r="AG26" s="173">
        <v>48</v>
      </c>
      <c r="AH26" s="204">
        <f t="shared" si="16"/>
        <v>43.471208434712089</v>
      </c>
      <c r="AI26" s="202">
        <f t="shared" si="17"/>
        <v>-15.14</v>
      </c>
      <c r="AJ26" s="173">
        <v>46.43</v>
      </c>
      <c r="AK26" s="202">
        <f t="shared" si="18"/>
        <v>47.961696306429552</v>
      </c>
      <c r="AL26" s="173">
        <v>56.25</v>
      </c>
      <c r="AM26" s="202">
        <f t="shared" si="19"/>
        <v>54.935344827586206</v>
      </c>
      <c r="AN26" s="202">
        <f t="shared" si="20"/>
        <v>9.82</v>
      </c>
      <c r="AO26" s="173">
        <v>50</v>
      </c>
      <c r="AP26" s="202">
        <f t="shared" si="21"/>
        <v>45.779625779625775</v>
      </c>
      <c r="AQ26" s="173">
        <v>57</v>
      </c>
      <c r="AR26" s="202">
        <f t="shared" si="22"/>
        <v>47.662921348314612</v>
      </c>
      <c r="AS26" s="202">
        <f t="shared" si="23"/>
        <v>7</v>
      </c>
      <c r="AT26" s="202">
        <f t="shared" si="24"/>
        <v>42.316249999999997</v>
      </c>
      <c r="AU26" s="202">
        <f t="shared" si="25"/>
        <v>46.439881699063392</v>
      </c>
      <c r="AV26" s="201">
        <f t="shared" si="26"/>
        <v>47.501249999999999</v>
      </c>
      <c r="AW26" s="205">
        <f t="shared" si="27"/>
        <v>48.318181419187667</v>
      </c>
      <c r="AX26" s="205">
        <f t="shared" si="28"/>
        <v>5.1850000000000023</v>
      </c>
      <c r="AY26" s="205">
        <f t="shared" si="29"/>
        <v>1.878299720124275</v>
      </c>
      <c r="AZ26" s="206">
        <v>7</v>
      </c>
    </row>
    <row r="27" spans="1:52" ht="18.75">
      <c r="A27" s="181">
        <v>1</v>
      </c>
      <c r="B27" s="199">
        <v>38</v>
      </c>
      <c r="C27" s="199">
        <v>22</v>
      </c>
      <c r="D27" s="207" t="s">
        <v>56</v>
      </c>
      <c r="E27" s="172">
        <v>14</v>
      </c>
      <c r="F27" s="173">
        <v>51.25</v>
      </c>
      <c r="G27" s="173">
        <f t="shared" si="0"/>
        <v>52.534197264218868</v>
      </c>
      <c r="H27" s="173">
        <v>50</v>
      </c>
      <c r="I27" s="173">
        <f t="shared" si="1"/>
        <v>51.901893287435456</v>
      </c>
      <c r="J27" s="173">
        <f t="shared" si="2"/>
        <v>-1.25</v>
      </c>
      <c r="K27" s="173">
        <v>37.5</v>
      </c>
      <c r="L27" s="202">
        <f t="shared" si="3"/>
        <v>48.147429679922411</v>
      </c>
      <c r="M27" s="173">
        <v>53.43</v>
      </c>
      <c r="N27" s="202">
        <f t="shared" si="4"/>
        <v>49.422632794457272</v>
      </c>
      <c r="O27" s="202">
        <f t="shared" si="5"/>
        <v>15.93</v>
      </c>
      <c r="P27" s="173">
        <v>29.38</v>
      </c>
      <c r="Q27" s="202">
        <f t="shared" si="6"/>
        <v>46.947761194029852</v>
      </c>
      <c r="R27" s="173">
        <v>28.75</v>
      </c>
      <c r="S27" s="202">
        <f t="shared" si="7"/>
        <v>44.587155963302749</v>
      </c>
      <c r="T27" s="202">
        <f t="shared" si="8"/>
        <v>-0.62999999999999901</v>
      </c>
      <c r="U27" s="214">
        <v>45.63</v>
      </c>
      <c r="V27" s="202">
        <f t="shared" si="9"/>
        <v>49.526627218934912</v>
      </c>
      <c r="W27" s="173">
        <v>45.71</v>
      </c>
      <c r="X27" s="202">
        <f t="shared" si="10"/>
        <v>50.993690851735018</v>
      </c>
      <c r="Y27" s="202">
        <f t="shared" si="11"/>
        <v>7.9999999999998295E-2</v>
      </c>
      <c r="Z27" s="173">
        <v>33.56</v>
      </c>
      <c r="AA27" s="202">
        <f t="shared" si="12"/>
        <v>46.051969823973174</v>
      </c>
      <c r="AB27" s="173">
        <v>52.89</v>
      </c>
      <c r="AC27" s="202">
        <f t="shared" si="13"/>
        <v>55.160089352196579</v>
      </c>
      <c r="AD27" s="202">
        <f t="shared" si="14"/>
        <v>19.329999999999998</v>
      </c>
      <c r="AE27" s="203">
        <v>68</v>
      </c>
      <c r="AF27" s="204">
        <f t="shared" si="15"/>
        <v>51.047548291233284</v>
      </c>
      <c r="AG27" s="173">
        <v>57.43</v>
      </c>
      <c r="AH27" s="204">
        <f t="shared" si="16"/>
        <v>51.119221411192214</v>
      </c>
      <c r="AI27" s="202">
        <f t="shared" si="17"/>
        <v>-10.57</v>
      </c>
      <c r="AJ27" s="173">
        <v>48.75</v>
      </c>
      <c r="AK27" s="202">
        <f t="shared" si="18"/>
        <v>49.548563611491112</v>
      </c>
      <c r="AL27" s="173">
        <v>57.14</v>
      </c>
      <c r="AM27" s="202">
        <f t="shared" si="19"/>
        <v>55.574712643678161</v>
      </c>
      <c r="AN27" s="202">
        <f t="shared" si="20"/>
        <v>8.39</v>
      </c>
      <c r="AO27" s="173">
        <v>58</v>
      </c>
      <c r="AP27" s="202">
        <f t="shared" si="21"/>
        <v>51.323631323631318</v>
      </c>
      <c r="AQ27" s="173">
        <v>61.71</v>
      </c>
      <c r="AR27" s="202">
        <f t="shared" si="22"/>
        <v>51.19101123595506</v>
      </c>
      <c r="AS27" s="202">
        <f t="shared" si="23"/>
        <v>3.7100000000000009</v>
      </c>
      <c r="AT27" s="202">
        <f t="shared" si="24"/>
        <v>46.508749999999999</v>
      </c>
      <c r="AU27" s="202">
        <f t="shared" si="25"/>
        <v>49.390966050929364</v>
      </c>
      <c r="AV27" s="201">
        <f t="shared" si="26"/>
        <v>50.8825</v>
      </c>
      <c r="AW27" s="205">
        <f t="shared" si="27"/>
        <v>51.243800942494055</v>
      </c>
      <c r="AX27" s="205">
        <f t="shared" si="28"/>
        <v>4.3737500000000011</v>
      </c>
      <c r="AY27" s="205">
        <f t="shared" si="29"/>
        <v>1.8528348915646902</v>
      </c>
      <c r="AZ27" s="206">
        <v>5</v>
      </c>
    </row>
    <row r="28" spans="1:52" ht="18.75">
      <c r="A28" s="181">
        <v>2</v>
      </c>
      <c r="B28" s="199">
        <v>14</v>
      </c>
      <c r="C28" s="199">
        <v>23</v>
      </c>
      <c r="D28" s="207" t="s">
        <v>27</v>
      </c>
      <c r="E28" s="172">
        <v>31</v>
      </c>
      <c r="F28" s="173">
        <v>37.18</v>
      </c>
      <c r="G28" s="173">
        <f t="shared" si="0"/>
        <v>42.404607631389489</v>
      </c>
      <c r="H28" s="173">
        <v>46.58</v>
      </c>
      <c r="I28" s="173">
        <f t="shared" si="1"/>
        <v>48.958691910499141</v>
      </c>
      <c r="J28" s="173">
        <f t="shared" si="2"/>
        <v>9.3999999999999986</v>
      </c>
      <c r="K28" s="173">
        <v>32.29</v>
      </c>
      <c r="L28" s="202">
        <f t="shared" si="3"/>
        <v>43.094083414161013</v>
      </c>
      <c r="M28" s="173">
        <v>46.39</v>
      </c>
      <c r="N28" s="202">
        <f t="shared" si="4"/>
        <v>44.003079291762894</v>
      </c>
      <c r="O28" s="202">
        <f t="shared" si="5"/>
        <v>14.100000000000001</v>
      </c>
      <c r="P28" s="173">
        <v>23.46</v>
      </c>
      <c r="Q28" s="202">
        <f t="shared" si="6"/>
        <v>42.529850746268657</v>
      </c>
      <c r="R28" s="173">
        <v>26.21</v>
      </c>
      <c r="S28" s="202">
        <f t="shared" si="7"/>
        <v>43.216405828386399</v>
      </c>
      <c r="T28" s="202">
        <f t="shared" si="8"/>
        <v>2.75</v>
      </c>
      <c r="U28" s="214">
        <v>32.79</v>
      </c>
      <c r="V28" s="202">
        <f t="shared" si="9"/>
        <v>43.19526627218935</v>
      </c>
      <c r="W28" s="173">
        <v>33.06</v>
      </c>
      <c r="X28" s="202">
        <f t="shared" si="10"/>
        <v>44.342797055730813</v>
      </c>
      <c r="Y28" s="202">
        <f t="shared" si="11"/>
        <v>0.27000000000000313</v>
      </c>
      <c r="Z28" s="173">
        <v>29.28</v>
      </c>
      <c r="AA28" s="202">
        <f t="shared" si="12"/>
        <v>42.464375523889352</v>
      </c>
      <c r="AB28" s="173">
        <v>36.729999999999997</v>
      </c>
      <c r="AC28" s="202">
        <f t="shared" si="13"/>
        <v>43.127326880119135</v>
      </c>
      <c r="AD28" s="202">
        <f t="shared" si="14"/>
        <v>7.4499999999999957</v>
      </c>
      <c r="AE28" s="203">
        <v>58.47</v>
      </c>
      <c r="AF28" s="204">
        <f t="shared" si="15"/>
        <v>43.96731054977711</v>
      </c>
      <c r="AG28" s="173">
        <v>49.68</v>
      </c>
      <c r="AH28" s="204">
        <f t="shared" si="16"/>
        <v>44.83373884833739</v>
      </c>
      <c r="AI28" s="202">
        <f t="shared" si="17"/>
        <v>-8.7899999999999991</v>
      </c>
      <c r="AJ28" s="173">
        <v>40.15</v>
      </c>
      <c r="AK28" s="202">
        <f t="shared" si="18"/>
        <v>43.666210670314641</v>
      </c>
      <c r="AL28" s="173">
        <v>43.39</v>
      </c>
      <c r="AM28" s="202">
        <f t="shared" si="19"/>
        <v>45.696839080459768</v>
      </c>
      <c r="AN28" s="202">
        <f t="shared" si="20"/>
        <v>3.240000000000002</v>
      </c>
      <c r="AO28" s="173">
        <v>45.53</v>
      </c>
      <c r="AP28" s="202">
        <f t="shared" si="21"/>
        <v>42.681912681912678</v>
      </c>
      <c r="AQ28" s="173">
        <v>51.74</v>
      </c>
      <c r="AR28" s="202">
        <f t="shared" si="22"/>
        <v>43.722846441947567</v>
      </c>
      <c r="AS28" s="202">
        <f t="shared" si="23"/>
        <v>6.2100000000000009</v>
      </c>
      <c r="AT28" s="202">
        <f t="shared" si="24"/>
        <v>37.393749999999997</v>
      </c>
      <c r="AU28" s="202">
        <f t="shared" si="25"/>
        <v>43.00045218623778</v>
      </c>
      <c r="AV28" s="201">
        <f t="shared" si="26"/>
        <v>41.722500000000004</v>
      </c>
      <c r="AW28" s="205">
        <f t="shared" si="27"/>
        <v>44.737715667155392</v>
      </c>
      <c r="AX28" s="205">
        <f t="shared" si="28"/>
        <v>4.3287500000000065</v>
      </c>
      <c r="AY28" s="205">
        <f t="shared" si="29"/>
        <v>1.737263480917612</v>
      </c>
      <c r="AZ28" s="206">
        <v>7</v>
      </c>
    </row>
    <row r="29" spans="1:52" ht="18.75">
      <c r="A29" s="181">
        <v>5</v>
      </c>
      <c r="B29" s="207">
        <v>1</v>
      </c>
      <c r="C29" s="199">
        <v>24</v>
      </c>
      <c r="D29" s="207" t="s">
        <v>15</v>
      </c>
      <c r="E29" s="172">
        <v>7</v>
      </c>
      <c r="F29" s="173">
        <v>32.31</v>
      </c>
      <c r="G29" s="173">
        <f t="shared" si="0"/>
        <v>38.898488120950326</v>
      </c>
      <c r="H29" s="173">
        <v>34</v>
      </c>
      <c r="I29" s="173">
        <f t="shared" si="1"/>
        <v>38.132530120481931</v>
      </c>
      <c r="J29" s="173">
        <f t="shared" si="2"/>
        <v>1.6899999999999977</v>
      </c>
      <c r="K29" s="173">
        <v>28.46</v>
      </c>
      <c r="L29" s="202">
        <f t="shared" si="3"/>
        <v>39.379243452958299</v>
      </c>
      <c r="M29" s="173">
        <v>35.43</v>
      </c>
      <c r="N29" s="202">
        <f t="shared" si="4"/>
        <v>35.565819861431869</v>
      </c>
      <c r="O29" s="202">
        <f t="shared" si="5"/>
        <v>6.9699999999999989</v>
      </c>
      <c r="P29" s="173">
        <v>23.08</v>
      </c>
      <c r="Q29" s="202">
        <f t="shared" si="6"/>
        <v>42.246268656716417</v>
      </c>
      <c r="R29" s="173">
        <v>20.71</v>
      </c>
      <c r="S29" s="202">
        <f t="shared" si="7"/>
        <v>40.248246087425798</v>
      </c>
      <c r="T29" s="202">
        <f t="shared" si="8"/>
        <v>-2.3699999999999974</v>
      </c>
      <c r="U29" s="214">
        <v>20.77</v>
      </c>
      <c r="V29" s="202">
        <f t="shared" si="9"/>
        <v>37.268244575936883</v>
      </c>
      <c r="W29" s="173">
        <v>29.29</v>
      </c>
      <c r="X29" s="202">
        <f t="shared" si="10"/>
        <v>42.360672975814929</v>
      </c>
      <c r="Y29" s="202">
        <f t="shared" si="11"/>
        <v>8.52</v>
      </c>
      <c r="Z29" s="173">
        <v>30.65</v>
      </c>
      <c r="AA29" s="202">
        <f t="shared" si="12"/>
        <v>43.612740989103095</v>
      </c>
      <c r="AB29" s="173">
        <v>33.07</v>
      </c>
      <c r="AC29" s="202">
        <f t="shared" si="13"/>
        <v>40.402084884586742</v>
      </c>
      <c r="AD29" s="202">
        <f t="shared" si="14"/>
        <v>2.4200000000000017</v>
      </c>
      <c r="AE29" s="203">
        <v>46.15</v>
      </c>
      <c r="AF29" s="204">
        <f t="shared" si="15"/>
        <v>34.814264487369982</v>
      </c>
      <c r="AG29" s="173">
        <v>47.43</v>
      </c>
      <c r="AH29" s="204">
        <f t="shared" si="16"/>
        <v>43.008921330089215</v>
      </c>
      <c r="AI29" s="202">
        <f t="shared" si="17"/>
        <v>1.2800000000000011</v>
      </c>
      <c r="AJ29" s="173">
        <v>28.85</v>
      </c>
      <c r="AK29" s="202">
        <f t="shared" si="18"/>
        <v>35.937072503419976</v>
      </c>
      <c r="AL29" s="173">
        <v>40</v>
      </c>
      <c r="AM29" s="202">
        <f t="shared" si="19"/>
        <v>43.261494252873561</v>
      </c>
      <c r="AN29" s="202">
        <f t="shared" si="20"/>
        <v>11.149999999999999</v>
      </c>
      <c r="AO29" s="173">
        <v>35.380000000000003</v>
      </c>
      <c r="AP29" s="202">
        <f t="shared" si="21"/>
        <v>35.647955647955648</v>
      </c>
      <c r="AQ29" s="173">
        <v>44.57</v>
      </c>
      <c r="AR29" s="202">
        <f t="shared" si="22"/>
        <v>38.352059925093634</v>
      </c>
      <c r="AS29" s="202">
        <f t="shared" si="23"/>
        <v>9.1899999999999977</v>
      </c>
      <c r="AT29" s="202">
        <f t="shared" si="24"/>
        <v>30.706249999999997</v>
      </c>
      <c r="AU29" s="202">
        <f t="shared" si="25"/>
        <v>38.475534804301326</v>
      </c>
      <c r="AV29" s="201">
        <f t="shared" si="26"/>
        <v>35.5625</v>
      </c>
      <c r="AW29" s="205">
        <f t="shared" si="27"/>
        <v>40.166478679724705</v>
      </c>
      <c r="AX29" s="205">
        <f t="shared" si="28"/>
        <v>4.8562500000000028</v>
      </c>
      <c r="AY29" s="205">
        <f t="shared" si="29"/>
        <v>1.690943875423379</v>
      </c>
      <c r="AZ29" s="206">
        <v>7</v>
      </c>
    </row>
    <row r="30" spans="1:52" ht="18.75">
      <c r="A30" s="181">
        <v>3</v>
      </c>
      <c r="B30" s="199">
        <v>68</v>
      </c>
      <c r="C30" s="199">
        <v>25</v>
      </c>
      <c r="D30" s="207" t="s">
        <v>88</v>
      </c>
      <c r="E30" s="172">
        <v>4</v>
      </c>
      <c r="F30" s="173">
        <v>42</v>
      </c>
      <c r="G30" s="173">
        <f t="shared" si="0"/>
        <v>45.874730021598275</v>
      </c>
      <c r="H30" s="173">
        <v>42</v>
      </c>
      <c r="I30" s="173">
        <f t="shared" si="1"/>
        <v>45.017211703958694</v>
      </c>
      <c r="J30" s="173">
        <f t="shared" si="2"/>
        <v>0</v>
      </c>
      <c r="K30" s="173">
        <v>32.67</v>
      </c>
      <c r="L30" s="202">
        <f t="shared" si="3"/>
        <v>43.462657613967025</v>
      </c>
      <c r="M30" s="173">
        <v>55</v>
      </c>
      <c r="N30" s="202">
        <f t="shared" si="4"/>
        <v>50.631254811393383</v>
      </c>
      <c r="O30" s="202">
        <f t="shared" si="5"/>
        <v>22.33</v>
      </c>
      <c r="P30" s="173">
        <v>27.08</v>
      </c>
      <c r="Q30" s="202">
        <f t="shared" si="6"/>
        <v>45.231343283582092</v>
      </c>
      <c r="R30" s="173">
        <v>35</v>
      </c>
      <c r="S30" s="202">
        <f t="shared" si="7"/>
        <v>47.960064759848891</v>
      </c>
      <c r="T30" s="202">
        <f t="shared" si="8"/>
        <v>7.9200000000000017</v>
      </c>
      <c r="U30" s="214">
        <v>43.33</v>
      </c>
      <c r="V30" s="202">
        <f t="shared" si="9"/>
        <v>48.392504930966467</v>
      </c>
      <c r="W30" s="173">
        <v>38.75</v>
      </c>
      <c r="X30" s="202">
        <f t="shared" si="10"/>
        <v>47.33438485804416</v>
      </c>
      <c r="Y30" s="202">
        <f t="shared" si="11"/>
        <v>-4.5799999999999983</v>
      </c>
      <c r="Z30" s="173">
        <v>44.58</v>
      </c>
      <c r="AA30" s="202">
        <f t="shared" si="12"/>
        <v>55.289186923721708</v>
      </c>
      <c r="AB30" s="173">
        <v>42.88</v>
      </c>
      <c r="AC30" s="202">
        <f t="shared" si="13"/>
        <v>47.706626954579299</v>
      </c>
      <c r="AD30" s="202">
        <f t="shared" si="14"/>
        <v>-1.6999999999999957</v>
      </c>
      <c r="AE30" s="203">
        <v>58.67</v>
      </c>
      <c r="AF30" s="204">
        <f t="shared" si="15"/>
        <v>44.115898959881129</v>
      </c>
      <c r="AG30" s="173">
        <v>55</v>
      </c>
      <c r="AH30" s="204">
        <f t="shared" si="16"/>
        <v>49.148418491484186</v>
      </c>
      <c r="AI30" s="202">
        <f t="shared" si="17"/>
        <v>-3.6700000000000017</v>
      </c>
      <c r="AJ30" s="173">
        <v>42.5</v>
      </c>
      <c r="AK30" s="202">
        <f t="shared" si="18"/>
        <v>45.273597811217513</v>
      </c>
      <c r="AL30" s="173">
        <v>53.75</v>
      </c>
      <c r="AM30" s="202">
        <f t="shared" si="19"/>
        <v>53.139367816091955</v>
      </c>
      <c r="AN30" s="202">
        <f t="shared" si="20"/>
        <v>11.25</v>
      </c>
      <c r="AO30" s="173">
        <v>52.67</v>
      </c>
      <c r="AP30" s="202">
        <f t="shared" si="21"/>
        <v>47.629937629937629</v>
      </c>
      <c r="AQ30" s="173">
        <v>57</v>
      </c>
      <c r="AR30" s="202">
        <f t="shared" si="22"/>
        <v>47.662921348314612</v>
      </c>
      <c r="AS30" s="202">
        <f t="shared" si="23"/>
        <v>4.3299999999999983</v>
      </c>
      <c r="AT30" s="202">
        <f t="shared" si="24"/>
        <v>42.9375</v>
      </c>
      <c r="AU30" s="202">
        <f t="shared" si="25"/>
        <v>46.908732146858988</v>
      </c>
      <c r="AV30" s="201">
        <f t="shared" si="26"/>
        <v>47.422499999999999</v>
      </c>
      <c r="AW30" s="205">
        <f t="shared" si="27"/>
        <v>48.575031342964401</v>
      </c>
      <c r="AX30" s="205">
        <f t="shared" si="28"/>
        <v>4.4849999999999994</v>
      </c>
      <c r="AY30" s="205">
        <f t="shared" si="29"/>
        <v>1.6662991961054132</v>
      </c>
      <c r="AZ30" s="206">
        <v>5</v>
      </c>
    </row>
    <row r="31" spans="1:52" ht="18.75">
      <c r="A31" s="181">
        <v>5</v>
      </c>
      <c r="B31" s="199">
        <v>33</v>
      </c>
      <c r="C31" s="199">
        <v>26</v>
      </c>
      <c r="D31" s="207" t="s">
        <v>51</v>
      </c>
      <c r="E31" s="172">
        <v>8</v>
      </c>
      <c r="F31" s="173">
        <v>55.78</v>
      </c>
      <c r="G31" s="173">
        <f t="shared" si="0"/>
        <v>55.795536357091436</v>
      </c>
      <c r="H31" s="173">
        <v>49.75</v>
      </c>
      <c r="I31" s="173">
        <f t="shared" si="1"/>
        <v>51.686746987951807</v>
      </c>
      <c r="J31" s="173">
        <f t="shared" si="2"/>
        <v>-6.0300000000000011</v>
      </c>
      <c r="K31" s="173">
        <v>38</v>
      </c>
      <c r="L31" s="202">
        <f t="shared" si="3"/>
        <v>48.63239573229874</v>
      </c>
      <c r="M31" s="173">
        <v>58</v>
      </c>
      <c r="N31" s="202">
        <f t="shared" si="4"/>
        <v>52.940723633564282</v>
      </c>
      <c r="O31" s="202">
        <f t="shared" si="5"/>
        <v>20</v>
      </c>
      <c r="P31" s="173">
        <v>28.61</v>
      </c>
      <c r="Q31" s="202">
        <f t="shared" si="6"/>
        <v>46.373134328358212</v>
      </c>
      <c r="R31" s="173">
        <v>40.94</v>
      </c>
      <c r="S31" s="202">
        <f t="shared" si="7"/>
        <v>51.165677280086342</v>
      </c>
      <c r="T31" s="202">
        <f t="shared" si="8"/>
        <v>12.329999999999998</v>
      </c>
      <c r="U31" s="214">
        <v>41.11</v>
      </c>
      <c r="V31" s="202">
        <f t="shared" si="9"/>
        <v>47.297830374753453</v>
      </c>
      <c r="W31" s="173">
        <v>35.630000000000003</v>
      </c>
      <c r="X31" s="202">
        <f t="shared" si="10"/>
        <v>45.694006309148264</v>
      </c>
      <c r="Y31" s="202">
        <f t="shared" si="11"/>
        <v>-5.4799999999999969</v>
      </c>
      <c r="Z31" s="173">
        <v>38.39</v>
      </c>
      <c r="AA31" s="202">
        <f t="shared" si="12"/>
        <v>50.100586756077114</v>
      </c>
      <c r="AB31" s="173">
        <v>46.38</v>
      </c>
      <c r="AC31" s="202">
        <f t="shared" si="13"/>
        <v>50.312732688011913</v>
      </c>
      <c r="AD31" s="202">
        <f t="shared" si="14"/>
        <v>7.990000000000002</v>
      </c>
      <c r="AE31" s="203">
        <v>64.89</v>
      </c>
      <c r="AF31" s="204">
        <f t="shared" si="15"/>
        <v>48.736998514115896</v>
      </c>
      <c r="AG31" s="173">
        <v>56.5</v>
      </c>
      <c r="AH31" s="204">
        <f t="shared" si="16"/>
        <v>50.364963503649641</v>
      </c>
      <c r="AI31" s="202">
        <f t="shared" si="17"/>
        <v>-8.39</v>
      </c>
      <c r="AJ31" s="173">
        <v>45</v>
      </c>
      <c r="AK31" s="202">
        <f t="shared" si="18"/>
        <v>46.98358413132695</v>
      </c>
      <c r="AL31" s="173">
        <v>52.5</v>
      </c>
      <c r="AM31" s="202">
        <f t="shared" si="19"/>
        <v>52.241379310344826</v>
      </c>
      <c r="AN31" s="202">
        <f t="shared" si="20"/>
        <v>7.5</v>
      </c>
      <c r="AO31" s="173">
        <v>59.56</v>
      </c>
      <c r="AP31" s="202">
        <f t="shared" si="21"/>
        <v>52.404712404712406</v>
      </c>
      <c r="AQ31" s="173">
        <v>65.5</v>
      </c>
      <c r="AR31" s="202">
        <f t="shared" si="22"/>
        <v>54.029962546816478</v>
      </c>
      <c r="AS31" s="202">
        <f t="shared" si="23"/>
        <v>5.9399999999999977</v>
      </c>
      <c r="AT31" s="202">
        <f t="shared" si="24"/>
        <v>46.417499999999997</v>
      </c>
      <c r="AU31" s="202">
        <f t="shared" si="25"/>
        <v>49.540597324841777</v>
      </c>
      <c r="AV31" s="201">
        <f t="shared" si="26"/>
        <v>50.65</v>
      </c>
      <c r="AW31" s="205">
        <f t="shared" si="27"/>
        <v>51.054524032446693</v>
      </c>
      <c r="AX31" s="205">
        <f t="shared" si="28"/>
        <v>4.2325000000000017</v>
      </c>
      <c r="AY31" s="205">
        <f t="shared" si="29"/>
        <v>1.5139267076049165</v>
      </c>
      <c r="AZ31" s="206">
        <v>5</v>
      </c>
    </row>
    <row r="32" spans="1:52" ht="18.75">
      <c r="A32" s="181">
        <v>1</v>
      </c>
      <c r="B32" s="199">
        <v>27</v>
      </c>
      <c r="C32" s="199">
        <v>27</v>
      </c>
      <c r="D32" s="207" t="s">
        <v>138</v>
      </c>
      <c r="E32" s="172">
        <v>9</v>
      </c>
      <c r="F32" s="201">
        <v>46.120000000000005</v>
      </c>
      <c r="G32" s="173">
        <f t="shared" si="0"/>
        <v>48.840892728581721</v>
      </c>
      <c r="H32" s="173">
        <v>49.554444444444442</v>
      </c>
      <c r="I32" s="173">
        <f t="shared" si="1"/>
        <v>51.518454771466821</v>
      </c>
      <c r="J32" s="173">
        <f t="shared" si="2"/>
        <v>3.4344444444444377</v>
      </c>
      <c r="K32" s="201">
        <v>40.482500000000002</v>
      </c>
      <c r="L32" s="202">
        <f t="shared" si="3"/>
        <v>51.040252182347238</v>
      </c>
      <c r="M32" s="173">
        <v>59.776666666666671</v>
      </c>
      <c r="N32" s="202">
        <f t="shared" si="4"/>
        <v>54.30844239158327</v>
      </c>
      <c r="O32" s="202">
        <f t="shared" si="5"/>
        <v>19.294166666666669</v>
      </c>
      <c r="P32" s="201">
        <v>36.375</v>
      </c>
      <c r="Q32" s="202">
        <f t="shared" si="6"/>
        <v>52.167910447761194</v>
      </c>
      <c r="R32" s="173">
        <v>45.833333333333336</v>
      </c>
      <c r="S32" s="202">
        <f t="shared" si="7"/>
        <v>53.80644000719554</v>
      </c>
      <c r="T32" s="202">
        <f t="shared" si="8"/>
        <v>9.4583333333333357</v>
      </c>
      <c r="U32" s="215">
        <v>51.594999999999999</v>
      </c>
      <c r="V32" s="202">
        <f t="shared" si="9"/>
        <v>52.467948717948715</v>
      </c>
      <c r="W32" s="173">
        <v>49.443333333333335</v>
      </c>
      <c r="X32" s="202">
        <f t="shared" si="10"/>
        <v>52.956536978618999</v>
      </c>
      <c r="Y32" s="202">
        <f t="shared" si="11"/>
        <v>-2.1516666666666637</v>
      </c>
      <c r="Z32" s="201">
        <v>38.47</v>
      </c>
      <c r="AA32" s="202">
        <f t="shared" si="12"/>
        <v>50.167644593461858</v>
      </c>
      <c r="AB32" s="173">
        <v>53.276666666666671</v>
      </c>
      <c r="AC32" s="202">
        <f t="shared" si="13"/>
        <v>55.448001985604371</v>
      </c>
      <c r="AD32" s="202">
        <f t="shared" si="14"/>
        <v>14.806666666666672</v>
      </c>
      <c r="AE32" s="201">
        <v>72.717500000000001</v>
      </c>
      <c r="AF32" s="204">
        <f t="shared" si="15"/>
        <v>54.552377414561661</v>
      </c>
      <c r="AG32" s="173">
        <v>60.445555555555558</v>
      </c>
      <c r="AH32" s="204">
        <f t="shared" si="16"/>
        <v>53.564927457871498</v>
      </c>
      <c r="AI32" s="202">
        <f t="shared" si="17"/>
        <v>-12.271944444444443</v>
      </c>
      <c r="AJ32" s="201">
        <v>52.6875</v>
      </c>
      <c r="AK32" s="202">
        <f t="shared" si="18"/>
        <v>52.241792065663475</v>
      </c>
      <c r="AL32" s="173">
        <v>57.776666666666671</v>
      </c>
      <c r="AM32" s="202">
        <f t="shared" si="19"/>
        <v>56.032088122605366</v>
      </c>
      <c r="AN32" s="202">
        <f t="shared" si="20"/>
        <v>5.0891666666666708</v>
      </c>
      <c r="AO32" s="201">
        <v>62.832499999999996</v>
      </c>
      <c r="AP32" s="202">
        <f t="shared" si="21"/>
        <v>54.67255717255717</v>
      </c>
      <c r="AQ32" s="173">
        <v>60.444444444444443</v>
      </c>
      <c r="AR32" s="202">
        <f t="shared" si="22"/>
        <v>50.243029546400336</v>
      </c>
      <c r="AS32" s="202">
        <f t="shared" si="23"/>
        <v>-2.3880555555555532</v>
      </c>
      <c r="AT32" s="202">
        <f t="shared" si="24"/>
        <v>50.16</v>
      </c>
      <c r="AU32" s="202">
        <f t="shared" si="25"/>
        <v>52.01892191536038</v>
      </c>
      <c r="AV32" s="201">
        <f t="shared" si="26"/>
        <v>54.568888888888893</v>
      </c>
      <c r="AW32" s="205">
        <f t="shared" si="27"/>
        <v>53.484740157668277</v>
      </c>
      <c r="AX32" s="205">
        <f t="shared" si="28"/>
        <v>4.408888888888896</v>
      </c>
      <c r="AY32" s="205">
        <f t="shared" si="29"/>
        <v>1.4658182423078969</v>
      </c>
      <c r="AZ32" s="206">
        <v>5</v>
      </c>
    </row>
    <row r="33" spans="1:52" ht="18.75">
      <c r="A33" s="181">
        <v>5</v>
      </c>
      <c r="B33" s="199">
        <v>4</v>
      </c>
      <c r="C33" s="199">
        <v>28</v>
      </c>
      <c r="D33" s="207" t="s">
        <v>18</v>
      </c>
      <c r="E33" s="172">
        <v>13</v>
      </c>
      <c r="F33" s="173">
        <v>49.67</v>
      </c>
      <c r="G33" s="173">
        <f t="shared" si="0"/>
        <v>51.39668826493881</v>
      </c>
      <c r="H33" s="173">
        <v>49.38</v>
      </c>
      <c r="I33" s="173">
        <f t="shared" si="1"/>
        <v>51.36833046471601</v>
      </c>
      <c r="J33" s="173">
        <f t="shared" si="2"/>
        <v>-0.28999999999999915</v>
      </c>
      <c r="K33" s="173">
        <v>43</v>
      </c>
      <c r="L33" s="202">
        <f t="shared" si="3"/>
        <v>53.48205625606208</v>
      </c>
      <c r="M33" s="173">
        <v>60.62</v>
      </c>
      <c r="N33" s="202">
        <f t="shared" si="4"/>
        <v>54.957659738260197</v>
      </c>
      <c r="O33" s="202">
        <f t="shared" si="5"/>
        <v>17.619999999999997</v>
      </c>
      <c r="P33" s="173">
        <v>36.46</v>
      </c>
      <c r="Q33" s="202">
        <f t="shared" si="6"/>
        <v>52.231343283582092</v>
      </c>
      <c r="R33" s="173">
        <v>41.35</v>
      </c>
      <c r="S33" s="202">
        <f t="shared" si="7"/>
        <v>51.386940097139771</v>
      </c>
      <c r="T33" s="202">
        <f t="shared" si="8"/>
        <v>4.8900000000000006</v>
      </c>
      <c r="U33" s="214">
        <v>42.92</v>
      </c>
      <c r="V33" s="202">
        <f t="shared" si="9"/>
        <v>48.19033530571992</v>
      </c>
      <c r="W33" s="173">
        <v>46.54</v>
      </c>
      <c r="X33" s="202">
        <f t="shared" si="10"/>
        <v>51.430073606729756</v>
      </c>
      <c r="Y33" s="202">
        <f t="shared" si="11"/>
        <v>3.6199999999999974</v>
      </c>
      <c r="Z33" s="173">
        <v>36.630000000000003</v>
      </c>
      <c r="AA33" s="202">
        <f t="shared" si="12"/>
        <v>48.625314333612742</v>
      </c>
      <c r="AB33" s="173">
        <v>48.31</v>
      </c>
      <c r="AC33" s="202">
        <f t="shared" si="13"/>
        <v>51.749813849590467</v>
      </c>
      <c r="AD33" s="202">
        <f t="shared" si="14"/>
        <v>11.68</v>
      </c>
      <c r="AE33" s="203">
        <v>67.33</v>
      </c>
      <c r="AF33" s="204">
        <f t="shared" si="15"/>
        <v>50.549777117384842</v>
      </c>
      <c r="AG33" s="173">
        <v>59.38</v>
      </c>
      <c r="AH33" s="204">
        <f t="shared" si="16"/>
        <v>52.700729927007302</v>
      </c>
      <c r="AI33" s="202">
        <f t="shared" si="17"/>
        <v>-7.9499999999999957</v>
      </c>
      <c r="AJ33" s="173">
        <v>52.08</v>
      </c>
      <c r="AK33" s="202">
        <f t="shared" si="18"/>
        <v>51.82626538987688</v>
      </c>
      <c r="AL33" s="173">
        <v>57.31</v>
      </c>
      <c r="AM33" s="202">
        <f t="shared" si="19"/>
        <v>55.696839080459768</v>
      </c>
      <c r="AN33" s="202">
        <f t="shared" si="20"/>
        <v>5.230000000000004</v>
      </c>
      <c r="AO33" s="173">
        <v>61</v>
      </c>
      <c r="AP33" s="202">
        <f t="shared" si="21"/>
        <v>53.402633402633398</v>
      </c>
      <c r="AQ33" s="173">
        <v>60</v>
      </c>
      <c r="AR33" s="202">
        <f t="shared" si="22"/>
        <v>49.910112359550567</v>
      </c>
      <c r="AS33" s="202">
        <f t="shared" si="23"/>
        <v>-1</v>
      </c>
      <c r="AT33" s="202">
        <f t="shared" si="24"/>
        <v>48.636249999999997</v>
      </c>
      <c r="AU33" s="202">
        <f t="shared" si="25"/>
        <v>51.213051669226346</v>
      </c>
      <c r="AV33" s="201">
        <f t="shared" si="26"/>
        <v>52.861249999999998</v>
      </c>
      <c r="AW33" s="205">
        <f t="shared" si="27"/>
        <v>52.400062390431728</v>
      </c>
      <c r="AX33" s="205">
        <f t="shared" si="28"/>
        <v>4.2250000000000014</v>
      </c>
      <c r="AY33" s="205">
        <f t="shared" si="29"/>
        <v>1.1870107212053824</v>
      </c>
      <c r="AZ33" s="206">
        <v>5</v>
      </c>
    </row>
    <row r="34" spans="1:52" ht="18.75">
      <c r="A34" s="181">
        <v>3</v>
      </c>
      <c r="B34" s="199">
        <v>13</v>
      </c>
      <c r="C34" s="199">
        <v>29</v>
      </c>
      <c r="D34" s="207" t="s">
        <v>141</v>
      </c>
      <c r="E34" s="172">
        <v>20</v>
      </c>
      <c r="F34" s="201">
        <v>46.564999999999998</v>
      </c>
      <c r="G34" s="173">
        <f t="shared" si="0"/>
        <v>49.161267098632109</v>
      </c>
      <c r="H34" s="173">
        <v>44.799500000000002</v>
      </c>
      <c r="I34" s="173">
        <f t="shared" si="1"/>
        <v>47.426419965576592</v>
      </c>
      <c r="J34" s="173">
        <f t="shared" si="2"/>
        <v>-1.7654999999999959</v>
      </c>
      <c r="K34" s="201">
        <v>32.284999999999997</v>
      </c>
      <c r="L34" s="202">
        <f t="shared" si="3"/>
        <v>43.089233753637245</v>
      </c>
      <c r="M34" s="173">
        <v>53.3035</v>
      </c>
      <c r="N34" s="202">
        <f t="shared" si="4"/>
        <v>49.325250192455734</v>
      </c>
      <c r="O34" s="202">
        <f t="shared" si="5"/>
        <v>21.018500000000003</v>
      </c>
      <c r="P34" s="201">
        <v>24.045000000000002</v>
      </c>
      <c r="Q34" s="202">
        <f t="shared" si="6"/>
        <v>42.966417910447767</v>
      </c>
      <c r="R34" s="173">
        <v>31.999500000000001</v>
      </c>
      <c r="S34" s="202">
        <f t="shared" si="7"/>
        <v>46.340798704803021</v>
      </c>
      <c r="T34" s="202">
        <f t="shared" si="8"/>
        <v>7.9544999999999995</v>
      </c>
      <c r="U34" s="215">
        <v>36.835000000000001</v>
      </c>
      <c r="V34" s="202">
        <f t="shared" si="9"/>
        <v>45.189842209072978</v>
      </c>
      <c r="W34" s="173">
        <v>37.996500000000005</v>
      </c>
      <c r="X34" s="202">
        <f t="shared" si="10"/>
        <v>46.938222923238698</v>
      </c>
      <c r="Y34" s="202">
        <f t="shared" si="11"/>
        <v>1.1615000000000038</v>
      </c>
      <c r="Z34" s="201">
        <v>39.965000000000003</v>
      </c>
      <c r="AA34" s="202">
        <f t="shared" si="12"/>
        <v>51.420787929589274</v>
      </c>
      <c r="AB34" s="173">
        <v>47.499499999999998</v>
      </c>
      <c r="AC34" s="202">
        <f t="shared" si="13"/>
        <v>51.146314221891288</v>
      </c>
      <c r="AD34" s="202">
        <f t="shared" si="14"/>
        <v>7.5344999999999942</v>
      </c>
      <c r="AE34" s="201">
        <v>65.319999999999993</v>
      </c>
      <c r="AF34" s="204">
        <f t="shared" si="15"/>
        <v>49.056463595839517</v>
      </c>
      <c r="AG34" s="173">
        <v>56.1965</v>
      </c>
      <c r="AH34" s="204">
        <f t="shared" si="16"/>
        <v>50.11881589618816</v>
      </c>
      <c r="AI34" s="202">
        <f t="shared" si="17"/>
        <v>-9.1234999999999928</v>
      </c>
      <c r="AJ34" s="201">
        <v>53.71</v>
      </c>
      <c r="AK34" s="202">
        <f t="shared" si="18"/>
        <v>52.941176470588239</v>
      </c>
      <c r="AL34" s="173">
        <v>49.503</v>
      </c>
      <c r="AM34" s="202">
        <f t="shared" si="19"/>
        <v>50.088362068965516</v>
      </c>
      <c r="AN34" s="202">
        <f t="shared" si="20"/>
        <v>-4.2070000000000007</v>
      </c>
      <c r="AO34" s="201">
        <v>54.034999999999997</v>
      </c>
      <c r="AP34" s="202">
        <f t="shared" si="21"/>
        <v>48.575883575883573</v>
      </c>
      <c r="AQ34" s="173">
        <v>59.403499999999994</v>
      </c>
      <c r="AR34" s="202">
        <f t="shared" si="22"/>
        <v>49.463295880149808</v>
      </c>
      <c r="AS34" s="202">
        <f t="shared" si="23"/>
        <v>5.3684999999999974</v>
      </c>
      <c r="AT34" s="202">
        <f t="shared" si="24"/>
        <v>44.094999999999999</v>
      </c>
      <c r="AU34" s="202">
        <f t="shared" si="25"/>
        <v>47.800134067961338</v>
      </c>
      <c r="AV34" s="201">
        <f t="shared" si="26"/>
        <v>47.587687500000001</v>
      </c>
      <c r="AW34" s="205">
        <f t="shared" si="27"/>
        <v>48.855934981658606</v>
      </c>
      <c r="AX34" s="205">
        <f t="shared" si="28"/>
        <v>3.4926875000000024</v>
      </c>
      <c r="AY34" s="205">
        <f t="shared" si="29"/>
        <v>1.0558009136972686</v>
      </c>
      <c r="AZ34" s="206">
        <v>5</v>
      </c>
    </row>
    <row r="35" spans="1:52" ht="18.75">
      <c r="A35" s="181">
        <v>5</v>
      </c>
      <c r="B35" s="199">
        <v>83</v>
      </c>
      <c r="C35" s="199">
        <v>30</v>
      </c>
      <c r="D35" s="207" t="s">
        <v>104</v>
      </c>
      <c r="E35" s="172">
        <v>7</v>
      </c>
      <c r="F35" s="173">
        <v>52.75</v>
      </c>
      <c r="G35" s="173">
        <f t="shared" si="0"/>
        <v>53.614110871130315</v>
      </c>
      <c r="H35" s="173">
        <v>45.43</v>
      </c>
      <c r="I35" s="173">
        <f t="shared" si="1"/>
        <v>47.969018932874356</v>
      </c>
      <c r="J35" s="173">
        <f t="shared" si="2"/>
        <v>-7.32</v>
      </c>
      <c r="K35" s="173">
        <v>43.5</v>
      </c>
      <c r="L35" s="202">
        <f t="shared" si="3"/>
        <v>53.967022308438416</v>
      </c>
      <c r="M35" s="173">
        <v>55.71</v>
      </c>
      <c r="N35" s="202">
        <f t="shared" si="4"/>
        <v>51.177829099307161</v>
      </c>
      <c r="O35" s="202">
        <f t="shared" si="5"/>
        <v>12.21</v>
      </c>
      <c r="P35" s="173">
        <v>28.44</v>
      </c>
      <c r="Q35" s="202">
        <f t="shared" si="6"/>
        <v>46.246268656716417</v>
      </c>
      <c r="R35" s="173">
        <v>37.86</v>
      </c>
      <c r="S35" s="202">
        <f t="shared" si="7"/>
        <v>49.503507825148404</v>
      </c>
      <c r="T35" s="202">
        <f t="shared" si="8"/>
        <v>9.4199999999999982</v>
      </c>
      <c r="U35" s="214">
        <v>40.630000000000003</v>
      </c>
      <c r="V35" s="202">
        <f t="shared" si="9"/>
        <v>47.061143984220905</v>
      </c>
      <c r="W35" s="173">
        <v>42.14</v>
      </c>
      <c r="X35" s="202">
        <f t="shared" si="10"/>
        <v>49.116719242902207</v>
      </c>
      <c r="Y35" s="202">
        <f t="shared" si="11"/>
        <v>1.509999999999998</v>
      </c>
      <c r="Z35" s="173">
        <v>34.130000000000003</v>
      </c>
      <c r="AA35" s="202">
        <f t="shared" si="12"/>
        <v>46.529756915339476</v>
      </c>
      <c r="AB35" s="173">
        <v>45.29</v>
      </c>
      <c r="AC35" s="202">
        <f t="shared" si="13"/>
        <v>49.501116902457184</v>
      </c>
      <c r="AD35" s="202">
        <f t="shared" si="14"/>
        <v>11.159999999999997</v>
      </c>
      <c r="AE35" s="203">
        <v>70</v>
      </c>
      <c r="AF35" s="204">
        <f t="shared" si="15"/>
        <v>52.533432392273397</v>
      </c>
      <c r="AG35" s="173">
        <v>60.57</v>
      </c>
      <c r="AH35" s="204">
        <f t="shared" si="16"/>
        <v>53.665855636658556</v>
      </c>
      <c r="AI35" s="202">
        <f t="shared" si="17"/>
        <v>-9.43</v>
      </c>
      <c r="AJ35" s="173">
        <v>42.5</v>
      </c>
      <c r="AK35" s="202">
        <f t="shared" si="18"/>
        <v>45.273597811217513</v>
      </c>
      <c r="AL35" s="173">
        <v>48.57</v>
      </c>
      <c r="AM35" s="202">
        <f t="shared" si="19"/>
        <v>49.418103448275858</v>
      </c>
      <c r="AN35" s="202">
        <f t="shared" si="20"/>
        <v>6.07</v>
      </c>
      <c r="AO35" s="173">
        <v>57.5</v>
      </c>
      <c r="AP35" s="202">
        <f t="shared" si="21"/>
        <v>50.977130977130976</v>
      </c>
      <c r="AQ35" s="173">
        <v>65.14</v>
      </c>
      <c r="AR35" s="202">
        <f t="shared" si="22"/>
        <v>53.760299625468164</v>
      </c>
      <c r="AS35" s="202">
        <f t="shared" si="23"/>
        <v>7.6400000000000006</v>
      </c>
      <c r="AT35" s="202">
        <f t="shared" si="24"/>
        <v>46.181249999999999</v>
      </c>
      <c r="AU35" s="202">
        <f t="shared" si="25"/>
        <v>49.525307989558428</v>
      </c>
      <c r="AV35" s="201">
        <f t="shared" si="26"/>
        <v>50.088749999999997</v>
      </c>
      <c r="AW35" s="205">
        <f t="shared" si="27"/>
        <v>50.514056339136488</v>
      </c>
      <c r="AX35" s="205">
        <f t="shared" si="28"/>
        <v>3.9074999999999989</v>
      </c>
      <c r="AY35" s="205">
        <f t="shared" si="29"/>
        <v>0.98874834957806002</v>
      </c>
      <c r="AZ35" s="206">
        <v>6</v>
      </c>
    </row>
    <row r="36" spans="1:52" ht="18.75">
      <c r="A36" s="181">
        <v>5</v>
      </c>
      <c r="B36" s="207">
        <v>42</v>
      </c>
      <c r="C36" s="199">
        <v>31</v>
      </c>
      <c r="D36" s="207" t="s">
        <v>61</v>
      </c>
      <c r="E36" s="172">
        <v>11</v>
      </c>
      <c r="F36" s="173">
        <v>52.67</v>
      </c>
      <c r="G36" s="173">
        <f t="shared" si="0"/>
        <v>53.556515478761703</v>
      </c>
      <c r="H36" s="173">
        <v>50.18</v>
      </c>
      <c r="I36" s="173">
        <f t="shared" si="1"/>
        <v>52.056798623063685</v>
      </c>
      <c r="J36" s="173">
        <f t="shared" si="2"/>
        <v>-2.490000000000002</v>
      </c>
      <c r="K36" s="173">
        <v>39.11</v>
      </c>
      <c r="L36" s="202">
        <f t="shared" si="3"/>
        <v>49.709020368574201</v>
      </c>
      <c r="M36" s="173">
        <v>61.27</v>
      </c>
      <c r="N36" s="202">
        <f t="shared" si="4"/>
        <v>55.458044649730567</v>
      </c>
      <c r="O36" s="202">
        <f t="shared" si="5"/>
        <v>22.160000000000004</v>
      </c>
      <c r="P36" s="173">
        <v>34.72</v>
      </c>
      <c r="Q36" s="202">
        <f t="shared" si="6"/>
        <v>50.932835820895519</v>
      </c>
      <c r="R36" s="173">
        <v>46.14</v>
      </c>
      <c r="S36" s="202">
        <f t="shared" si="7"/>
        <v>53.971937398812734</v>
      </c>
      <c r="T36" s="202">
        <f t="shared" si="8"/>
        <v>11.420000000000002</v>
      </c>
      <c r="U36" s="214">
        <v>42.78</v>
      </c>
      <c r="V36" s="202">
        <f t="shared" si="9"/>
        <v>48.121301775147927</v>
      </c>
      <c r="W36" s="173">
        <v>39.549999999999997</v>
      </c>
      <c r="X36" s="202">
        <f t="shared" si="10"/>
        <v>47.754994742376446</v>
      </c>
      <c r="Y36" s="202">
        <f t="shared" si="11"/>
        <v>-3.230000000000004</v>
      </c>
      <c r="Z36" s="173">
        <v>44.67</v>
      </c>
      <c r="AA36" s="202">
        <f t="shared" si="12"/>
        <v>55.364626990779549</v>
      </c>
      <c r="AB36" s="173">
        <v>47.73</v>
      </c>
      <c r="AC36" s="202">
        <f t="shared" si="13"/>
        <v>51.317944899478775</v>
      </c>
      <c r="AD36" s="202">
        <f t="shared" si="14"/>
        <v>3.0599999999999952</v>
      </c>
      <c r="AE36" s="203">
        <v>68.44</v>
      </c>
      <c r="AF36" s="204">
        <f t="shared" si="15"/>
        <v>51.374442793462109</v>
      </c>
      <c r="AG36" s="173">
        <v>60.73</v>
      </c>
      <c r="AH36" s="204">
        <f t="shared" si="16"/>
        <v>53.795620437956202</v>
      </c>
      <c r="AI36" s="202">
        <f t="shared" si="17"/>
        <v>-7.7100000000000009</v>
      </c>
      <c r="AJ36" s="173">
        <v>52.22</v>
      </c>
      <c r="AK36" s="202">
        <f t="shared" si="18"/>
        <v>51.922024623803011</v>
      </c>
      <c r="AL36" s="173">
        <v>56.36</v>
      </c>
      <c r="AM36" s="202">
        <f t="shared" si="19"/>
        <v>55.014367816091948</v>
      </c>
      <c r="AN36" s="202">
        <f t="shared" si="20"/>
        <v>4.1400000000000006</v>
      </c>
      <c r="AO36" s="173">
        <v>60.89</v>
      </c>
      <c r="AP36" s="202">
        <f t="shared" si="21"/>
        <v>53.326403326403323</v>
      </c>
      <c r="AQ36" s="173">
        <v>63.64</v>
      </c>
      <c r="AR36" s="202">
        <f t="shared" si="22"/>
        <v>52.636704119850187</v>
      </c>
      <c r="AS36" s="202">
        <f t="shared" si="23"/>
        <v>2.75</v>
      </c>
      <c r="AT36" s="202">
        <f t="shared" si="24"/>
        <v>49.4375</v>
      </c>
      <c r="AU36" s="202">
        <f t="shared" si="25"/>
        <v>51.788396397228411</v>
      </c>
      <c r="AV36" s="201">
        <f t="shared" si="26"/>
        <v>53.199999999999996</v>
      </c>
      <c r="AW36" s="205">
        <f t="shared" si="27"/>
        <v>52.750801585920065</v>
      </c>
      <c r="AX36" s="205">
        <f t="shared" si="28"/>
        <v>3.7624999999999957</v>
      </c>
      <c r="AY36" s="205">
        <f t="shared" si="29"/>
        <v>0.9624051886916547</v>
      </c>
      <c r="AZ36" s="206">
        <v>5</v>
      </c>
    </row>
    <row r="37" spans="1:52" ht="18.75">
      <c r="A37" s="181">
        <v>5</v>
      </c>
      <c r="B37" s="199">
        <v>41</v>
      </c>
      <c r="C37" s="199">
        <v>32</v>
      </c>
      <c r="D37" s="207" t="s">
        <v>60</v>
      </c>
      <c r="E37" s="172">
        <v>10</v>
      </c>
      <c r="F37" s="173">
        <v>54.33</v>
      </c>
      <c r="G37" s="173">
        <f t="shared" si="0"/>
        <v>54.751619870410366</v>
      </c>
      <c r="H37" s="173">
        <v>49.4</v>
      </c>
      <c r="I37" s="173">
        <f t="shared" si="1"/>
        <v>51.385542168674696</v>
      </c>
      <c r="J37" s="173">
        <f t="shared" si="2"/>
        <v>-4.93</v>
      </c>
      <c r="K37" s="173">
        <v>40</v>
      </c>
      <c r="L37" s="202">
        <f t="shared" si="3"/>
        <v>50.572259941804077</v>
      </c>
      <c r="M37" s="173">
        <v>63</v>
      </c>
      <c r="N37" s="202">
        <f t="shared" si="4"/>
        <v>56.789838337182445</v>
      </c>
      <c r="O37" s="202">
        <f t="shared" si="5"/>
        <v>23</v>
      </c>
      <c r="P37" s="173">
        <v>34.17</v>
      </c>
      <c r="Q37" s="202">
        <f t="shared" si="6"/>
        <v>50.522388059701498</v>
      </c>
      <c r="R37" s="173">
        <v>42.25</v>
      </c>
      <c r="S37" s="202">
        <f t="shared" si="7"/>
        <v>51.872638963842419</v>
      </c>
      <c r="T37" s="202">
        <f t="shared" si="8"/>
        <v>8.0799999999999983</v>
      </c>
      <c r="U37" s="214">
        <v>63.33</v>
      </c>
      <c r="V37" s="202">
        <f t="shared" si="9"/>
        <v>58.254437869822482</v>
      </c>
      <c r="W37" s="173">
        <v>59.5</v>
      </c>
      <c r="X37" s="202">
        <f t="shared" si="10"/>
        <v>58.243953732912722</v>
      </c>
      <c r="Y37" s="202">
        <f t="shared" si="11"/>
        <v>-3.8299999999999983</v>
      </c>
      <c r="Z37" s="173">
        <v>46.83</v>
      </c>
      <c r="AA37" s="202">
        <f t="shared" si="12"/>
        <v>57.175188600167644</v>
      </c>
      <c r="AB37" s="173">
        <v>51.95</v>
      </c>
      <c r="AC37" s="202">
        <f t="shared" si="13"/>
        <v>54.460163812360392</v>
      </c>
      <c r="AD37" s="202">
        <f t="shared" si="14"/>
        <v>5.1200000000000045</v>
      </c>
      <c r="AE37" s="203">
        <v>70</v>
      </c>
      <c r="AF37" s="204">
        <f t="shared" si="15"/>
        <v>52.533432392273397</v>
      </c>
      <c r="AG37" s="173">
        <v>61.6</v>
      </c>
      <c r="AH37" s="204">
        <f t="shared" si="16"/>
        <v>54.50121654501217</v>
      </c>
      <c r="AI37" s="202">
        <f t="shared" si="17"/>
        <v>-8.3999999999999986</v>
      </c>
      <c r="AJ37" s="173">
        <v>48.33</v>
      </c>
      <c r="AK37" s="202">
        <f t="shared" si="18"/>
        <v>49.261285909712726</v>
      </c>
      <c r="AL37" s="173">
        <v>49.5</v>
      </c>
      <c r="AM37" s="202">
        <f t="shared" si="19"/>
        <v>50.086206896551722</v>
      </c>
      <c r="AN37" s="202">
        <f t="shared" si="20"/>
        <v>1.1700000000000017</v>
      </c>
      <c r="AO37" s="173">
        <v>58</v>
      </c>
      <c r="AP37" s="202">
        <f t="shared" si="21"/>
        <v>51.323631323631318</v>
      </c>
      <c r="AQ37" s="173">
        <v>66</v>
      </c>
      <c r="AR37" s="202">
        <f t="shared" si="22"/>
        <v>54.404494382022477</v>
      </c>
      <c r="AS37" s="202">
        <f t="shared" si="23"/>
        <v>8</v>
      </c>
      <c r="AT37" s="202">
        <f t="shared" si="24"/>
        <v>51.873749999999994</v>
      </c>
      <c r="AU37" s="202">
        <f t="shared" si="25"/>
        <v>53.049280495940437</v>
      </c>
      <c r="AV37" s="201">
        <f t="shared" si="26"/>
        <v>55.400000000000006</v>
      </c>
      <c r="AW37" s="205">
        <f t="shared" si="27"/>
        <v>53.968006854819876</v>
      </c>
      <c r="AX37" s="205">
        <f t="shared" si="28"/>
        <v>3.5262500000000117</v>
      </c>
      <c r="AY37" s="205">
        <f t="shared" si="29"/>
        <v>0.91872635887943943</v>
      </c>
      <c r="AZ37" s="206">
        <v>5</v>
      </c>
    </row>
    <row r="38" spans="1:52" ht="18.75">
      <c r="A38" s="181">
        <v>4</v>
      </c>
      <c r="B38" s="199">
        <v>46</v>
      </c>
      <c r="C38" s="199">
        <v>33</v>
      </c>
      <c r="D38" s="207" t="s">
        <v>65</v>
      </c>
      <c r="E38" s="172">
        <v>6</v>
      </c>
      <c r="F38" s="173">
        <v>44</v>
      </c>
      <c r="G38" s="173">
        <f t="shared" ref="G38:G69" si="30">10*((F38-47.73)/13.89)+50</f>
        <v>47.314614830813539</v>
      </c>
      <c r="H38" s="173">
        <v>51</v>
      </c>
      <c r="I38" s="173">
        <f t="shared" ref="I38:I69" si="31">10*((H38-47.79)/11.62)+50</f>
        <v>52.762478485370053</v>
      </c>
      <c r="J38" s="173">
        <f t="shared" ref="J38:J69" si="32">H38-F38</f>
        <v>7</v>
      </c>
      <c r="K38" s="173">
        <v>31</v>
      </c>
      <c r="L38" s="202">
        <f t="shared" ref="L38:L69" si="33">10*((K38-39.41)/10.31)+50</f>
        <v>41.842870999030069</v>
      </c>
      <c r="M38" s="173">
        <v>50.33</v>
      </c>
      <c r="N38" s="202">
        <f t="shared" ref="N38:N69" si="34">10*((M38-54.18)/12.99)+50</f>
        <v>47.036181678214007</v>
      </c>
      <c r="O38" s="202">
        <f t="shared" ref="O38:O69" si="35">M38-K38</f>
        <v>19.329999999999998</v>
      </c>
      <c r="P38" s="173">
        <v>20</v>
      </c>
      <c r="Q38" s="202">
        <f t="shared" ref="Q38:Q69" si="36">10*((P38-33.47)/13.4)+50</f>
        <v>39.947761194029852</v>
      </c>
      <c r="R38" s="173">
        <v>25.42</v>
      </c>
      <c r="S38" s="202">
        <f t="shared" ref="S38:S69" si="37">10*((R38-38.78)/18.53)+50</f>
        <v>42.790070156502971</v>
      </c>
      <c r="T38" s="202">
        <f t="shared" ref="T38:T69" si="38">R38-P38</f>
        <v>5.4200000000000017</v>
      </c>
      <c r="U38" s="214">
        <v>22.5</v>
      </c>
      <c r="V38" s="202">
        <f t="shared" ref="V38:V69" si="39">10*((U38-46.59)/20.28)+50</f>
        <v>38.121301775147927</v>
      </c>
      <c r="W38" s="173">
        <v>32.5</v>
      </c>
      <c r="X38" s="202">
        <f t="shared" ref="X38:X69" si="40">10*((W38-43.82)/19.02)+50</f>
        <v>44.04837013669821</v>
      </c>
      <c r="Y38" s="202">
        <f t="shared" ref="Y38:Y69" si="41">W38-U38</f>
        <v>10</v>
      </c>
      <c r="Z38" s="173">
        <v>37</v>
      </c>
      <c r="AA38" s="202">
        <f t="shared" ref="AA38:AA69" si="42">10*((Z38-38.27)/11.93)+50</f>
        <v>48.935456831517179</v>
      </c>
      <c r="AB38" s="173">
        <v>43.25</v>
      </c>
      <c r="AC38" s="202">
        <f t="shared" ref="AC38:AC69" si="43">10*((AB38-45.96)/13.43)+50</f>
        <v>47.982129560685031</v>
      </c>
      <c r="AD38" s="202">
        <f t="shared" ref="AD38:AD69" si="44">AB38-Z38</f>
        <v>6.25</v>
      </c>
      <c r="AE38" s="203">
        <v>60</v>
      </c>
      <c r="AF38" s="204">
        <f t="shared" ref="AF38:AF69" si="45">10*((AE38-66.59)/13.46)+50</f>
        <v>45.104011887072808</v>
      </c>
      <c r="AG38" s="173">
        <v>46.67</v>
      </c>
      <c r="AH38" s="204">
        <f t="shared" ref="AH38:AH69" si="46">10*((AG38-56.05)/12.33)+50</f>
        <v>42.392538523925388</v>
      </c>
      <c r="AI38" s="202">
        <f t="shared" ref="AI38:AI69" si="47">AG38-AE38</f>
        <v>-13.329999999999998</v>
      </c>
      <c r="AJ38" s="173">
        <v>45</v>
      </c>
      <c r="AK38" s="202">
        <f t="shared" ref="AK38:AK69" si="48">10*((AJ38-49.41)/14.62)+50</f>
        <v>46.98358413132695</v>
      </c>
      <c r="AL38" s="173">
        <v>45</v>
      </c>
      <c r="AM38" s="202">
        <f t="shared" ref="AM38:AM69" si="49">10*((AL38-49.38)/13.92)+50</f>
        <v>46.853448275862064</v>
      </c>
      <c r="AN38" s="202">
        <f t="shared" ref="AN38:AN69" si="50">AL38-AJ38</f>
        <v>0</v>
      </c>
      <c r="AO38" s="173">
        <v>68</v>
      </c>
      <c r="AP38" s="202">
        <f t="shared" ref="AP38:AP69" si="51">10*((AO38-56.09)/14.43)+50</f>
        <v>58.25363825363825</v>
      </c>
      <c r="AQ38" s="173">
        <v>58.67</v>
      </c>
      <c r="AR38" s="202">
        <f t="shared" ref="AR38:AR69" si="52">10*((AQ38-60.12)/13.35)+50</f>
        <v>48.913857677902627</v>
      </c>
      <c r="AS38" s="202">
        <f t="shared" ref="AS38:AS73" si="53">AQ38-AO38</f>
        <v>-9.3299999999999983</v>
      </c>
      <c r="AT38" s="202">
        <f t="shared" ref="AT38:AT69" si="54">(F38+K38+P38+U38+Z38+AE38+AJ38+AO38)/8</f>
        <v>40.9375</v>
      </c>
      <c r="AU38" s="202">
        <f t="shared" ref="AU38:AU69" si="55">(G38+L38+Q38+V38+AA38+AF38+AK38+AP38)/8</f>
        <v>45.812904987822073</v>
      </c>
      <c r="AV38" s="201">
        <f t="shared" ref="AV38:AV69" si="56">(H38+M38+R38+W38+AB38+AG38+AL38+AQ38)/8</f>
        <v>44.105000000000004</v>
      </c>
      <c r="AW38" s="205">
        <f t="shared" ref="AW38:AW69" si="57">(I38+N38+S38+X38+AC38+AH38+AM38+AR38)/8</f>
        <v>46.597384311895034</v>
      </c>
      <c r="AX38" s="205">
        <f t="shared" ref="AX38:AX69" si="58">AV38-AT38</f>
        <v>3.167500000000004</v>
      </c>
      <c r="AY38" s="205">
        <f t="shared" ref="AY38:AY69" si="59">AW38-AU38</f>
        <v>0.7844793240729615</v>
      </c>
      <c r="AZ38" s="206">
        <v>6</v>
      </c>
    </row>
    <row r="39" spans="1:52" ht="18.75">
      <c r="A39" s="181">
        <v>4</v>
      </c>
      <c r="B39" s="199">
        <v>48</v>
      </c>
      <c r="C39" s="199">
        <v>34</v>
      </c>
      <c r="D39" s="207" t="s">
        <v>137</v>
      </c>
      <c r="E39" s="172">
        <v>4</v>
      </c>
      <c r="F39" s="201">
        <v>48</v>
      </c>
      <c r="G39" s="173">
        <f t="shared" si="30"/>
        <v>50.194384449244062</v>
      </c>
      <c r="H39" s="173">
        <v>48.5</v>
      </c>
      <c r="I39" s="173">
        <f t="shared" si="31"/>
        <v>50.611015490533561</v>
      </c>
      <c r="J39" s="173">
        <f t="shared" si="32"/>
        <v>0.5</v>
      </c>
      <c r="K39" s="201">
        <v>37.5</v>
      </c>
      <c r="L39" s="202">
        <f t="shared" si="33"/>
        <v>48.147429679922411</v>
      </c>
      <c r="M39" s="173">
        <v>55</v>
      </c>
      <c r="N39" s="202">
        <f t="shared" si="34"/>
        <v>50.631254811393383</v>
      </c>
      <c r="O39" s="202">
        <f t="shared" si="35"/>
        <v>17.5</v>
      </c>
      <c r="P39" s="201">
        <v>27.5</v>
      </c>
      <c r="Q39" s="202">
        <f t="shared" si="36"/>
        <v>45.544776119402982</v>
      </c>
      <c r="R39" s="173">
        <v>36.25</v>
      </c>
      <c r="S39" s="202">
        <f t="shared" si="37"/>
        <v>48.634646519158125</v>
      </c>
      <c r="T39" s="202">
        <f t="shared" si="38"/>
        <v>8.75</v>
      </c>
      <c r="U39" s="215">
        <v>55.625</v>
      </c>
      <c r="V39" s="202">
        <f t="shared" si="39"/>
        <v>54.455128205128204</v>
      </c>
      <c r="W39" s="173">
        <v>45</v>
      </c>
      <c r="X39" s="202">
        <f t="shared" si="40"/>
        <v>50.620399579390117</v>
      </c>
      <c r="Y39" s="202">
        <f t="shared" si="41"/>
        <v>-10.625</v>
      </c>
      <c r="Z39" s="201">
        <v>48.25</v>
      </c>
      <c r="AA39" s="202">
        <f t="shared" si="42"/>
        <v>58.365465213746859</v>
      </c>
      <c r="AB39" s="173">
        <v>55.38</v>
      </c>
      <c r="AC39" s="202">
        <f t="shared" si="43"/>
        <v>57.01414743112435</v>
      </c>
      <c r="AD39" s="202">
        <f t="shared" si="44"/>
        <v>7.1300000000000026</v>
      </c>
      <c r="AE39" s="201">
        <v>68.5</v>
      </c>
      <c r="AF39" s="204">
        <f t="shared" si="45"/>
        <v>51.419019316493312</v>
      </c>
      <c r="AG39" s="173">
        <v>56</v>
      </c>
      <c r="AH39" s="204">
        <f t="shared" si="46"/>
        <v>49.959448499594487</v>
      </c>
      <c r="AI39" s="202">
        <f t="shared" si="47"/>
        <v>-12.5</v>
      </c>
      <c r="AJ39" s="201">
        <v>54.375</v>
      </c>
      <c r="AK39" s="202">
        <f t="shared" si="48"/>
        <v>53.396032831737351</v>
      </c>
      <c r="AL39" s="173">
        <v>53.75</v>
      </c>
      <c r="AM39" s="202">
        <f t="shared" si="49"/>
        <v>53.139367816091955</v>
      </c>
      <c r="AN39" s="202">
        <f t="shared" si="50"/>
        <v>-0.625</v>
      </c>
      <c r="AO39" s="201">
        <v>57</v>
      </c>
      <c r="AP39" s="202">
        <f t="shared" si="51"/>
        <v>50.630630630630627</v>
      </c>
      <c r="AQ39" s="173">
        <v>70</v>
      </c>
      <c r="AR39" s="202">
        <f t="shared" si="52"/>
        <v>57.400749063670418</v>
      </c>
      <c r="AS39" s="202">
        <f t="shared" si="53"/>
        <v>13</v>
      </c>
      <c r="AT39" s="202">
        <f t="shared" si="54"/>
        <v>49.59375</v>
      </c>
      <c r="AU39" s="202">
        <f t="shared" si="55"/>
        <v>51.519108305788215</v>
      </c>
      <c r="AV39" s="201">
        <f t="shared" si="56"/>
        <v>52.484999999999999</v>
      </c>
      <c r="AW39" s="205">
        <f t="shared" si="57"/>
        <v>52.251378651369549</v>
      </c>
      <c r="AX39" s="205">
        <f t="shared" si="58"/>
        <v>2.8912499999999994</v>
      </c>
      <c r="AY39" s="205">
        <f t="shared" si="59"/>
        <v>0.73227034558133397</v>
      </c>
      <c r="AZ39" s="206">
        <v>5</v>
      </c>
    </row>
    <row r="40" spans="1:52" ht="18.75">
      <c r="A40" s="181">
        <v>5</v>
      </c>
      <c r="B40" s="199">
        <v>18</v>
      </c>
      <c r="C40" s="199">
        <v>35</v>
      </c>
      <c r="D40" s="207" t="s">
        <v>31</v>
      </c>
      <c r="E40" s="172">
        <v>15</v>
      </c>
      <c r="F40" s="173">
        <v>52.45</v>
      </c>
      <c r="G40" s="173">
        <f t="shared" si="30"/>
        <v>53.398128149748025</v>
      </c>
      <c r="H40" s="173">
        <v>52.4</v>
      </c>
      <c r="I40" s="173">
        <f t="shared" si="31"/>
        <v>53.967297762478488</v>
      </c>
      <c r="J40" s="173">
        <f t="shared" si="32"/>
        <v>-5.0000000000004263E-2</v>
      </c>
      <c r="K40" s="173">
        <v>39.729999999999997</v>
      </c>
      <c r="L40" s="202">
        <f t="shared" si="33"/>
        <v>50.310378273520854</v>
      </c>
      <c r="M40" s="173">
        <v>55.73</v>
      </c>
      <c r="N40" s="202">
        <f t="shared" si="34"/>
        <v>51.193225558121632</v>
      </c>
      <c r="O40" s="202">
        <f t="shared" si="35"/>
        <v>16</v>
      </c>
      <c r="P40" s="173">
        <v>33.409999999999997</v>
      </c>
      <c r="Q40" s="202">
        <f t="shared" si="36"/>
        <v>49.955223880597011</v>
      </c>
      <c r="R40" s="173">
        <v>33.33</v>
      </c>
      <c r="S40" s="202">
        <f t="shared" si="37"/>
        <v>47.058823529411761</v>
      </c>
      <c r="T40" s="202">
        <f t="shared" si="38"/>
        <v>-7.9999999999998295E-2</v>
      </c>
      <c r="U40" s="214">
        <v>62.95</v>
      </c>
      <c r="V40" s="202">
        <f t="shared" si="39"/>
        <v>58.067061143984219</v>
      </c>
      <c r="W40" s="173">
        <v>56.33</v>
      </c>
      <c r="X40" s="202">
        <f t="shared" si="40"/>
        <v>56.577287066246058</v>
      </c>
      <c r="Y40" s="202">
        <f t="shared" si="41"/>
        <v>-6.6200000000000045</v>
      </c>
      <c r="Z40" s="173">
        <v>36.700000000000003</v>
      </c>
      <c r="AA40" s="202">
        <f t="shared" si="42"/>
        <v>48.683989941324391</v>
      </c>
      <c r="AB40" s="173">
        <v>47.57</v>
      </c>
      <c r="AC40" s="202">
        <f t="shared" si="43"/>
        <v>51.198808637379003</v>
      </c>
      <c r="AD40" s="202">
        <f t="shared" si="44"/>
        <v>10.869999999999997</v>
      </c>
      <c r="AE40" s="203">
        <v>67.64</v>
      </c>
      <c r="AF40" s="204">
        <f t="shared" si="45"/>
        <v>50.780089153046063</v>
      </c>
      <c r="AG40" s="173">
        <v>55.73</v>
      </c>
      <c r="AH40" s="204">
        <f t="shared" si="46"/>
        <v>49.740470397404707</v>
      </c>
      <c r="AI40" s="202">
        <f t="shared" si="47"/>
        <v>-11.910000000000004</v>
      </c>
      <c r="AJ40" s="173">
        <v>46.36</v>
      </c>
      <c r="AK40" s="202">
        <f t="shared" si="48"/>
        <v>47.913816689466486</v>
      </c>
      <c r="AL40" s="173">
        <v>52</v>
      </c>
      <c r="AM40" s="202">
        <f t="shared" si="49"/>
        <v>51.882183908045974</v>
      </c>
      <c r="AN40" s="202">
        <f t="shared" si="50"/>
        <v>5.6400000000000006</v>
      </c>
      <c r="AO40" s="173">
        <v>57.27</v>
      </c>
      <c r="AP40" s="202">
        <f t="shared" si="51"/>
        <v>50.81774081774082</v>
      </c>
      <c r="AQ40" s="173">
        <v>63.47</v>
      </c>
      <c r="AR40" s="202">
        <f t="shared" si="52"/>
        <v>52.509363295880149</v>
      </c>
      <c r="AS40" s="202">
        <f t="shared" si="53"/>
        <v>6.1999999999999957</v>
      </c>
      <c r="AT40" s="202">
        <f t="shared" si="54"/>
        <v>49.563749999999999</v>
      </c>
      <c r="AU40" s="202">
        <f t="shared" si="55"/>
        <v>51.24080350617848</v>
      </c>
      <c r="AV40" s="201">
        <f t="shared" si="56"/>
        <v>52.069999999999993</v>
      </c>
      <c r="AW40" s="205">
        <f t="shared" si="57"/>
        <v>51.765932519370963</v>
      </c>
      <c r="AX40" s="205">
        <f t="shared" si="58"/>
        <v>2.5062499999999943</v>
      </c>
      <c r="AY40" s="205">
        <f t="shared" si="59"/>
        <v>0.52512901319248328</v>
      </c>
      <c r="AZ40" s="206">
        <v>4</v>
      </c>
    </row>
    <row r="41" spans="1:52" ht="18.75">
      <c r="A41" s="181">
        <v>1</v>
      </c>
      <c r="B41" s="199">
        <v>26</v>
      </c>
      <c r="C41" s="199">
        <v>36</v>
      </c>
      <c r="D41" s="207" t="s">
        <v>139</v>
      </c>
      <c r="E41" s="172">
        <v>20</v>
      </c>
      <c r="F41" s="201">
        <v>44.876666666666665</v>
      </c>
      <c r="G41" s="173">
        <f t="shared" si="30"/>
        <v>47.945764338852896</v>
      </c>
      <c r="H41" s="173">
        <v>45.3</v>
      </c>
      <c r="I41" s="173">
        <f t="shared" si="31"/>
        <v>47.857142857142854</v>
      </c>
      <c r="J41" s="173">
        <f t="shared" si="32"/>
        <v>0.42333333333333201</v>
      </c>
      <c r="K41" s="201">
        <v>36.765000000000001</v>
      </c>
      <c r="L41" s="202">
        <f t="shared" si="33"/>
        <v>47.434529582929201</v>
      </c>
      <c r="M41" s="173">
        <v>54.2</v>
      </c>
      <c r="N41" s="202">
        <f t="shared" si="34"/>
        <v>50.015396458814472</v>
      </c>
      <c r="O41" s="202">
        <f t="shared" si="35"/>
        <v>17.435000000000002</v>
      </c>
      <c r="P41" s="201">
        <v>30.716666666666665</v>
      </c>
      <c r="Q41" s="202">
        <f t="shared" si="36"/>
        <v>47.945273631840799</v>
      </c>
      <c r="R41" s="173">
        <v>31.88</v>
      </c>
      <c r="S41" s="202">
        <f t="shared" si="37"/>
        <v>46.276308688613057</v>
      </c>
      <c r="T41" s="202">
        <f t="shared" si="38"/>
        <v>1.163333333333334</v>
      </c>
      <c r="U41" s="215">
        <v>44.151666666666664</v>
      </c>
      <c r="V41" s="202">
        <f t="shared" si="39"/>
        <v>48.79766600920447</v>
      </c>
      <c r="W41" s="173">
        <v>42.5</v>
      </c>
      <c r="X41" s="202">
        <f t="shared" si="40"/>
        <v>49.305993690851736</v>
      </c>
      <c r="Y41" s="202">
        <f t="shared" si="41"/>
        <v>-1.6516666666666637</v>
      </c>
      <c r="Z41" s="201">
        <v>35.541666666666664</v>
      </c>
      <c r="AA41" s="202">
        <f t="shared" si="42"/>
        <v>47.713048337524441</v>
      </c>
      <c r="AB41" s="173">
        <v>47.13</v>
      </c>
      <c r="AC41" s="202">
        <f t="shared" si="43"/>
        <v>50.871183916604615</v>
      </c>
      <c r="AD41" s="202">
        <f t="shared" si="44"/>
        <v>11.588333333333338</v>
      </c>
      <c r="AE41" s="201">
        <v>64.441666666666663</v>
      </c>
      <c r="AF41" s="204">
        <f t="shared" si="45"/>
        <v>48.403912828132732</v>
      </c>
      <c r="AG41" s="173">
        <v>52</v>
      </c>
      <c r="AH41" s="204">
        <f t="shared" si="46"/>
        <v>46.715328467153284</v>
      </c>
      <c r="AI41" s="202">
        <f t="shared" si="47"/>
        <v>-12.441666666666663</v>
      </c>
      <c r="AJ41" s="201">
        <v>45.136666666666663</v>
      </c>
      <c r="AK41" s="202">
        <f t="shared" si="48"/>
        <v>47.077063383492934</v>
      </c>
      <c r="AL41" s="173">
        <v>46.25</v>
      </c>
      <c r="AM41" s="202">
        <f t="shared" si="49"/>
        <v>47.751436781609193</v>
      </c>
      <c r="AN41" s="202">
        <f t="shared" si="50"/>
        <v>1.1133333333333368</v>
      </c>
      <c r="AO41" s="201">
        <v>54.515000000000008</v>
      </c>
      <c r="AP41" s="202">
        <f t="shared" si="51"/>
        <v>48.908523908523911</v>
      </c>
      <c r="AQ41" s="173">
        <v>59.4</v>
      </c>
      <c r="AR41" s="202">
        <f t="shared" si="52"/>
        <v>49.460674157303373</v>
      </c>
      <c r="AS41" s="202">
        <f t="shared" si="53"/>
        <v>4.8849999999999909</v>
      </c>
      <c r="AT41" s="202">
        <f t="shared" si="54"/>
        <v>44.518124999999998</v>
      </c>
      <c r="AU41" s="202">
        <f t="shared" si="55"/>
        <v>48.028222752562677</v>
      </c>
      <c r="AV41" s="201">
        <f t="shared" si="56"/>
        <v>47.332499999999996</v>
      </c>
      <c r="AW41" s="205">
        <f t="shared" si="57"/>
        <v>48.531683127261573</v>
      </c>
      <c r="AX41" s="205">
        <f t="shared" si="58"/>
        <v>2.8143749999999983</v>
      </c>
      <c r="AY41" s="205">
        <f t="shared" si="59"/>
        <v>0.50346037469889637</v>
      </c>
      <c r="AZ41" s="206">
        <v>6</v>
      </c>
    </row>
    <row r="42" spans="1:52" ht="18.75">
      <c r="A42" s="181">
        <v>2</v>
      </c>
      <c r="B42" s="199">
        <v>99</v>
      </c>
      <c r="C42" s="199">
        <v>37</v>
      </c>
      <c r="D42" s="207" t="s">
        <v>119</v>
      </c>
      <c r="E42" s="172">
        <v>16</v>
      </c>
      <c r="F42" s="173">
        <v>45.04</v>
      </c>
      <c r="G42" s="173">
        <f t="shared" si="30"/>
        <v>48.063354931605474</v>
      </c>
      <c r="H42" s="173">
        <v>45.75</v>
      </c>
      <c r="I42" s="173">
        <f t="shared" si="31"/>
        <v>48.244406196213426</v>
      </c>
      <c r="J42" s="173">
        <f t="shared" si="32"/>
        <v>0.71000000000000085</v>
      </c>
      <c r="K42" s="173">
        <v>39.630000000000003</v>
      </c>
      <c r="L42" s="202">
        <f t="shared" si="33"/>
        <v>50.213385063045592</v>
      </c>
      <c r="M42" s="173">
        <v>58.25</v>
      </c>
      <c r="N42" s="202">
        <f t="shared" si="34"/>
        <v>53.133179368745189</v>
      </c>
      <c r="O42" s="202">
        <f t="shared" si="35"/>
        <v>18.619999999999997</v>
      </c>
      <c r="P42" s="173">
        <v>29.26</v>
      </c>
      <c r="Q42" s="202">
        <f t="shared" si="36"/>
        <v>46.85820895522388</v>
      </c>
      <c r="R42" s="173">
        <v>36.880000000000003</v>
      </c>
      <c r="S42" s="202">
        <f t="shared" si="37"/>
        <v>48.974635725849971</v>
      </c>
      <c r="T42" s="202">
        <f t="shared" si="38"/>
        <v>7.620000000000001</v>
      </c>
      <c r="U42" s="214">
        <v>45</v>
      </c>
      <c r="V42" s="202">
        <f t="shared" si="39"/>
        <v>49.215976331360942</v>
      </c>
      <c r="W42" s="173">
        <v>44.06</v>
      </c>
      <c r="X42" s="202">
        <f t="shared" si="40"/>
        <v>50.126182965299684</v>
      </c>
      <c r="Y42" s="202">
        <f t="shared" si="41"/>
        <v>-0.93999999999999773</v>
      </c>
      <c r="Z42" s="173">
        <v>41.17</v>
      </c>
      <c r="AA42" s="202">
        <f t="shared" si="42"/>
        <v>52.430846605196983</v>
      </c>
      <c r="AB42" s="173">
        <v>48.22</v>
      </c>
      <c r="AC42" s="202">
        <f t="shared" si="43"/>
        <v>51.682799702159343</v>
      </c>
      <c r="AD42" s="202">
        <f t="shared" si="44"/>
        <v>7.0499999999999972</v>
      </c>
      <c r="AE42" s="203">
        <v>66.67</v>
      </c>
      <c r="AF42" s="204">
        <f t="shared" si="45"/>
        <v>50.059435364041605</v>
      </c>
      <c r="AG42" s="173">
        <v>53.25</v>
      </c>
      <c r="AH42" s="204">
        <f t="shared" si="46"/>
        <v>47.729115977291158</v>
      </c>
      <c r="AI42" s="202">
        <f t="shared" si="47"/>
        <v>-13.420000000000002</v>
      </c>
      <c r="AJ42" s="173">
        <v>50.19</v>
      </c>
      <c r="AK42" s="202">
        <f t="shared" si="48"/>
        <v>50.533515731874147</v>
      </c>
      <c r="AL42" s="173">
        <v>49.06</v>
      </c>
      <c r="AM42" s="202">
        <f t="shared" si="49"/>
        <v>49.770114942528735</v>
      </c>
      <c r="AN42" s="202">
        <f t="shared" si="50"/>
        <v>-1.1299999999999955</v>
      </c>
      <c r="AO42" s="173">
        <v>60.89</v>
      </c>
      <c r="AP42" s="202">
        <f t="shared" si="51"/>
        <v>53.326403326403323</v>
      </c>
      <c r="AQ42" s="173">
        <v>65.25</v>
      </c>
      <c r="AR42" s="202">
        <f t="shared" si="52"/>
        <v>53.842696629213485</v>
      </c>
      <c r="AS42" s="202">
        <f t="shared" si="53"/>
        <v>4.3599999999999994</v>
      </c>
      <c r="AT42" s="202">
        <f t="shared" si="54"/>
        <v>47.231250000000003</v>
      </c>
      <c r="AU42" s="202">
        <f t="shared" si="55"/>
        <v>50.087640788593987</v>
      </c>
      <c r="AV42" s="201">
        <f t="shared" si="56"/>
        <v>50.089999999999996</v>
      </c>
      <c r="AW42" s="205">
        <f t="shared" si="57"/>
        <v>50.43789143841262</v>
      </c>
      <c r="AX42" s="205">
        <f t="shared" si="58"/>
        <v>2.8587499999999935</v>
      </c>
      <c r="AY42" s="205">
        <f t="shared" si="59"/>
        <v>0.35025064981863352</v>
      </c>
      <c r="AZ42" s="206">
        <v>5</v>
      </c>
    </row>
    <row r="43" spans="1:52" ht="18.75">
      <c r="A43" s="181">
        <v>4</v>
      </c>
      <c r="B43" s="207">
        <v>73</v>
      </c>
      <c r="C43" s="199">
        <v>38</v>
      </c>
      <c r="D43" s="207" t="s">
        <v>93</v>
      </c>
      <c r="E43" s="172">
        <v>8</v>
      </c>
      <c r="F43" s="173">
        <v>41.8</v>
      </c>
      <c r="G43" s="173">
        <f t="shared" si="30"/>
        <v>45.730741540676746</v>
      </c>
      <c r="H43" s="173">
        <v>48.5</v>
      </c>
      <c r="I43" s="173">
        <f t="shared" si="31"/>
        <v>50.611015490533561</v>
      </c>
      <c r="J43" s="173">
        <f t="shared" si="32"/>
        <v>6.7000000000000028</v>
      </c>
      <c r="K43" s="173">
        <v>41.2</v>
      </c>
      <c r="L43" s="202">
        <f t="shared" si="33"/>
        <v>51.73617846750728</v>
      </c>
      <c r="M43" s="173">
        <v>46.75</v>
      </c>
      <c r="N43" s="202">
        <f t="shared" si="34"/>
        <v>44.280215550423407</v>
      </c>
      <c r="O43" s="202">
        <f t="shared" si="35"/>
        <v>5.5499999999999972</v>
      </c>
      <c r="P43" s="173">
        <v>30.25</v>
      </c>
      <c r="Q43" s="202">
        <f t="shared" si="36"/>
        <v>47.597014925373138</v>
      </c>
      <c r="R43" s="173">
        <v>38.75</v>
      </c>
      <c r="S43" s="202">
        <f t="shared" si="37"/>
        <v>49.983810037776578</v>
      </c>
      <c r="T43" s="202">
        <f t="shared" si="38"/>
        <v>8.5</v>
      </c>
      <c r="U43" s="214">
        <v>48</v>
      </c>
      <c r="V43" s="202">
        <f t="shared" si="39"/>
        <v>50.69526627218935</v>
      </c>
      <c r="W43" s="173">
        <v>60.63</v>
      </c>
      <c r="X43" s="202">
        <f t="shared" si="40"/>
        <v>58.838065194532071</v>
      </c>
      <c r="Y43" s="202">
        <f t="shared" si="41"/>
        <v>12.630000000000003</v>
      </c>
      <c r="Z43" s="173">
        <v>41</v>
      </c>
      <c r="AA43" s="202">
        <f t="shared" si="42"/>
        <v>52.288348700754398</v>
      </c>
      <c r="AB43" s="173">
        <v>40.75</v>
      </c>
      <c r="AC43" s="202">
        <f t="shared" si="43"/>
        <v>46.120625465376023</v>
      </c>
      <c r="AD43" s="202">
        <f t="shared" si="44"/>
        <v>-0.25</v>
      </c>
      <c r="AE43" s="203">
        <v>74.400000000000006</v>
      </c>
      <c r="AF43" s="204">
        <f t="shared" si="45"/>
        <v>55.802377414561668</v>
      </c>
      <c r="AG43" s="173">
        <v>53</v>
      </c>
      <c r="AH43" s="204">
        <f t="shared" si="46"/>
        <v>47.526358475263585</v>
      </c>
      <c r="AI43" s="202">
        <f t="shared" si="47"/>
        <v>-21.400000000000006</v>
      </c>
      <c r="AJ43" s="173">
        <v>48</v>
      </c>
      <c r="AK43" s="202">
        <f t="shared" si="48"/>
        <v>49.035567715458278</v>
      </c>
      <c r="AL43" s="173">
        <v>51.88</v>
      </c>
      <c r="AM43" s="202">
        <f t="shared" si="49"/>
        <v>51.795977011494251</v>
      </c>
      <c r="AN43" s="202">
        <f t="shared" si="50"/>
        <v>3.8800000000000026</v>
      </c>
      <c r="AO43" s="173">
        <v>55.2</v>
      </c>
      <c r="AP43" s="202">
        <f t="shared" si="51"/>
        <v>49.383229383229384</v>
      </c>
      <c r="AQ43" s="173">
        <v>66.5</v>
      </c>
      <c r="AR43" s="202">
        <f t="shared" si="52"/>
        <v>54.779026217228463</v>
      </c>
      <c r="AS43" s="202">
        <f t="shared" si="53"/>
        <v>11.299999999999997</v>
      </c>
      <c r="AT43" s="202">
        <f t="shared" si="54"/>
        <v>47.481249999999996</v>
      </c>
      <c r="AU43" s="202">
        <f t="shared" si="55"/>
        <v>50.28359055246878</v>
      </c>
      <c r="AV43" s="201">
        <f t="shared" si="56"/>
        <v>50.844999999999999</v>
      </c>
      <c r="AW43" s="205">
        <f t="shared" si="57"/>
        <v>50.491886680328491</v>
      </c>
      <c r="AX43" s="205">
        <f t="shared" si="58"/>
        <v>3.3637500000000031</v>
      </c>
      <c r="AY43" s="205">
        <f t="shared" si="59"/>
        <v>0.20829612785971108</v>
      </c>
      <c r="AZ43" s="206">
        <v>6</v>
      </c>
    </row>
    <row r="44" spans="1:52" ht="18.75">
      <c r="A44" s="181">
        <v>5</v>
      </c>
      <c r="B44" s="199">
        <v>3</v>
      </c>
      <c r="C44" s="199">
        <v>39</v>
      </c>
      <c r="D44" s="207" t="s">
        <v>17</v>
      </c>
      <c r="E44" s="172">
        <v>12</v>
      </c>
      <c r="F44" s="173">
        <v>53.23</v>
      </c>
      <c r="G44" s="173">
        <f t="shared" si="30"/>
        <v>53.959683225341969</v>
      </c>
      <c r="H44" s="173">
        <v>50.83</v>
      </c>
      <c r="I44" s="173">
        <f t="shared" si="31"/>
        <v>52.616179001721171</v>
      </c>
      <c r="J44" s="173">
        <f t="shared" si="32"/>
        <v>-2.3999999999999986</v>
      </c>
      <c r="K44" s="173">
        <v>40</v>
      </c>
      <c r="L44" s="202">
        <f t="shared" si="33"/>
        <v>50.572259941804077</v>
      </c>
      <c r="M44" s="173">
        <v>56.67</v>
      </c>
      <c r="N44" s="202">
        <f t="shared" si="34"/>
        <v>51.916859122401846</v>
      </c>
      <c r="O44" s="202">
        <f t="shared" si="35"/>
        <v>16.670000000000002</v>
      </c>
      <c r="P44" s="173">
        <v>29.62</v>
      </c>
      <c r="Q44" s="202">
        <f t="shared" si="36"/>
        <v>47.126865671641795</v>
      </c>
      <c r="R44" s="173">
        <v>31.25</v>
      </c>
      <c r="S44" s="202">
        <f t="shared" si="37"/>
        <v>45.93631948192121</v>
      </c>
      <c r="T44" s="202">
        <f t="shared" si="38"/>
        <v>1.629999999999999</v>
      </c>
      <c r="U44" s="214">
        <v>40.380000000000003</v>
      </c>
      <c r="V44" s="202">
        <f t="shared" si="39"/>
        <v>46.937869822485204</v>
      </c>
      <c r="W44" s="173">
        <v>53.33</v>
      </c>
      <c r="X44" s="202">
        <f t="shared" si="40"/>
        <v>55</v>
      </c>
      <c r="Y44" s="202">
        <f t="shared" si="41"/>
        <v>12.949999999999996</v>
      </c>
      <c r="Z44" s="173">
        <v>37.96</v>
      </c>
      <c r="AA44" s="202">
        <f t="shared" si="42"/>
        <v>49.740150880134117</v>
      </c>
      <c r="AB44" s="173">
        <v>41.92</v>
      </c>
      <c r="AC44" s="202">
        <f t="shared" si="43"/>
        <v>46.991809381980644</v>
      </c>
      <c r="AD44" s="202">
        <f t="shared" si="44"/>
        <v>3.9600000000000009</v>
      </c>
      <c r="AE44" s="203">
        <v>73.540000000000006</v>
      </c>
      <c r="AF44" s="204">
        <f t="shared" si="45"/>
        <v>55.163447251114412</v>
      </c>
      <c r="AG44" s="173">
        <v>58</v>
      </c>
      <c r="AH44" s="204">
        <f t="shared" si="46"/>
        <v>51.581508515815088</v>
      </c>
      <c r="AI44" s="202">
        <f t="shared" si="47"/>
        <v>-15.540000000000006</v>
      </c>
      <c r="AJ44" s="173">
        <v>55</v>
      </c>
      <c r="AK44" s="202">
        <f t="shared" si="48"/>
        <v>53.82352941176471</v>
      </c>
      <c r="AL44" s="173">
        <v>53.75</v>
      </c>
      <c r="AM44" s="202">
        <f t="shared" si="49"/>
        <v>53.139367816091955</v>
      </c>
      <c r="AN44" s="202">
        <f t="shared" si="50"/>
        <v>-1.25</v>
      </c>
      <c r="AO44" s="173">
        <v>60</v>
      </c>
      <c r="AP44" s="202">
        <f t="shared" si="51"/>
        <v>52.709632709632707</v>
      </c>
      <c r="AQ44" s="173">
        <v>65.33</v>
      </c>
      <c r="AR44" s="202">
        <f t="shared" si="52"/>
        <v>53.90262172284644</v>
      </c>
      <c r="AS44" s="202">
        <f t="shared" si="53"/>
        <v>5.3299999999999983</v>
      </c>
      <c r="AT44" s="202">
        <f t="shared" si="54"/>
        <v>48.716250000000002</v>
      </c>
      <c r="AU44" s="202">
        <f t="shared" si="55"/>
        <v>51.254179864239873</v>
      </c>
      <c r="AV44" s="201">
        <f t="shared" si="56"/>
        <v>51.384999999999998</v>
      </c>
      <c r="AW44" s="205">
        <f t="shared" si="57"/>
        <v>51.385583130347293</v>
      </c>
      <c r="AX44" s="205">
        <f t="shared" si="58"/>
        <v>2.6687499999999957</v>
      </c>
      <c r="AY44" s="205">
        <f t="shared" si="59"/>
        <v>0.13140326610741937</v>
      </c>
      <c r="AZ44" s="206">
        <v>5</v>
      </c>
    </row>
    <row r="45" spans="1:52" ht="18.75">
      <c r="A45" s="181">
        <v>1</v>
      </c>
      <c r="B45" s="199">
        <v>81</v>
      </c>
      <c r="C45" s="199">
        <v>40</v>
      </c>
      <c r="D45" s="207" t="s">
        <v>102</v>
      </c>
      <c r="E45" s="172">
        <v>15</v>
      </c>
      <c r="F45" s="173">
        <v>46</v>
      </c>
      <c r="G45" s="173">
        <f t="shared" si="30"/>
        <v>48.754499640028797</v>
      </c>
      <c r="H45" s="173">
        <v>45.33</v>
      </c>
      <c r="I45" s="173">
        <f t="shared" si="31"/>
        <v>47.882960413080895</v>
      </c>
      <c r="J45" s="173">
        <f t="shared" si="32"/>
        <v>-0.67000000000000171</v>
      </c>
      <c r="K45" s="173">
        <v>39.159999999999997</v>
      </c>
      <c r="L45" s="202">
        <f t="shared" si="33"/>
        <v>49.757516973811832</v>
      </c>
      <c r="M45" s="173">
        <v>53.33</v>
      </c>
      <c r="N45" s="202">
        <f t="shared" si="34"/>
        <v>49.345650500384913</v>
      </c>
      <c r="O45" s="202">
        <f t="shared" si="35"/>
        <v>14.170000000000002</v>
      </c>
      <c r="P45" s="173">
        <v>35</v>
      </c>
      <c r="Q45" s="202">
        <f t="shared" si="36"/>
        <v>51.14179104477612</v>
      </c>
      <c r="R45" s="173">
        <v>46.5</v>
      </c>
      <c r="S45" s="202">
        <f t="shared" si="37"/>
        <v>54.166216945493794</v>
      </c>
      <c r="T45" s="202">
        <f t="shared" si="38"/>
        <v>11.5</v>
      </c>
      <c r="U45" s="214">
        <v>39.47</v>
      </c>
      <c r="V45" s="202">
        <f t="shared" si="39"/>
        <v>46.489151873767256</v>
      </c>
      <c r="W45" s="173">
        <v>37</v>
      </c>
      <c r="X45" s="202">
        <f t="shared" si="40"/>
        <v>46.414300736067297</v>
      </c>
      <c r="Y45" s="202">
        <f t="shared" si="41"/>
        <v>-2.4699999999999989</v>
      </c>
      <c r="Z45" s="173">
        <v>39.47</v>
      </c>
      <c r="AA45" s="202">
        <f t="shared" si="42"/>
        <v>51.005867560771165</v>
      </c>
      <c r="AB45" s="173">
        <v>48.53</v>
      </c>
      <c r="AC45" s="202">
        <f t="shared" si="43"/>
        <v>51.913626209977664</v>
      </c>
      <c r="AD45" s="202">
        <f t="shared" si="44"/>
        <v>9.0600000000000023</v>
      </c>
      <c r="AE45" s="203">
        <v>65.47</v>
      </c>
      <c r="AF45" s="204">
        <f t="shared" si="45"/>
        <v>49.167904903417529</v>
      </c>
      <c r="AG45" s="173">
        <v>52.8</v>
      </c>
      <c r="AH45" s="204">
        <f t="shared" si="46"/>
        <v>47.364152473641525</v>
      </c>
      <c r="AI45" s="202">
        <f t="shared" si="47"/>
        <v>-12.670000000000002</v>
      </c>
      <c r="AJ45" s="173">
        <v>47.37</v>
      </c>
      <c r="AK45" s="202">
        <f t="shared" si="48"/>
        <v>48.604651162790695</v>
      </c>
      <c r="AL45" s="173">
        <v>45</v>
      </c>
      <c r="AM45" s="202">
        <f t="shared" si="49"/>
        <v>46.853448275862064</v>
      </c>
      <c r="AN45" s="202">
        <f t="shared" si="50"/>
        <v>-2.3699999999999974</v>
      </c>
      <c r="AO45" s="173">
        <v>57.26</v>
      </c>
      <c r="AP45" s="202">
        <f t="shared" si="51"/>
        <v>50.810810810810807</v>
      </c>
      <c r="AQ45" s="173">
        <v>62.67</v>
      </c>
      <c r="AR45" s="202">
        <f t="shared" si="52"/>
        <v>51.910112359550567</v>
      </c>
      <c r="AS45" s="202">
        <f t="shared" si="53"/>
        <v>5.4100000000000037</v>
      </c>
      <c r="AT45" s="202">
        <f t="shared" si="54"/>
        <v>46.15</v>
      </c>
      <c r="AU45" s="202">
        <f t="shared" si="55"/>
        <v>49.466524246271774</v>
      </c>
      <c r="AV45" s="201">
        <f t="shared" si="56"/>
        <v>48.895000000000003</v>
      </c>
      <c r="AW45" s="205">
        <f t="shared" si="57"/>
        <v>49.481308489257344</v>
      </c>
      <c r="AX45" s="205">
        <f t="shared" si="58"/>
        <v>2.7450000000000045</v>
      </c>
      <c r="AY45" s="205">
        <f t="shared" si="59"/>
        <v>1.4784242985570017E-2</v>
      </c>
      <c r="AZ45" s="206">
        <v>4</v>
      </c>
    </row>
    <row r="46" spans="1:52" ht="18.75">
      <c r="A46" s="181">
        <v>4</v>
      </c>
      <c r="B46" s="199">
        <v>39</v>
      </c>
      <c r="C46" s="199">
        <v>41</v>
      </c>
      <c r="D46" s="207" t="s">
        <v>57</v>
      </c>
      <c r="E46" s="172">
        <v>5</v>
      </c>
      <c r="F46" s="173">
        <v>35.56</v>
      </c>
      <c r="G46" s="173">
        <f t="shared" si="30"/>
        <v>41.238300935925132</v>
      </c>
      <c r="H46" s="173">
        <v>37.6</v>
      </c>
      <c r="I46" s="173">
        <f t="shared" si="31"/>
        <v>41.230636833046475</v>
      </c>
      <c r="J46" s="173">
        <f t="shared" si="32"/>
        <v>2.0399999999999991</v>
      </c>
      <c r="K46" s="173">
        <v>32</v>
      </c>
      <c r="L46" s="202">
        <f t="shared" si="33"/>
        <v>42.812803103782741</v>
      </c>
      <c r="M46" s="173">
        <v>44</v>
      </c>
      <c r="N46" s="202">
        <f t="shared" si="34"/>
        <v>42.163202463433407</v>
      </c>
      <c r="O46" s="202">
        <f t="shared" si="35"/>
        <v>12</v>
      </c>
      <c r="P46" s="173">
        <v>31.39</v>
      </c>
      <c r="Q46" s="202">
        <f t="shared" si="36"/>
        <v>48.447761194029852</v>
      </c>
      <c r="R46" s="173">
        <v>25</v>
      </c>
      <c r="S46" s="202">
        <f t="shared" si="37"/>
        <v>42.563410685375068</v>
      </c>
      <c r="T46" s="202">
        <f t="shared" si="38"/>
        <v>-6.3900000000000006</v>
      </c>
      <c r="U46" s="214">
        <v>30.56</v>
      </c>
      <c r="V46" s="202">
        <f t="shared" si="39"/>
        <v>42.095660749506905</v>
      </c>
      <c r="W46" s="173">
        <v>38</v>
      </c>
      <c r="X46" s="202">
        <f t="shared" si="40"/>
        <v>46.940063091482649</v>
      </c>
      <c r="Y46" s="202">
        <f t="shared" si="41"/>
        <v>7.4400000000000013</v>
      </c>
      <c r="Z46" s="173">
        <v>25.5</v>
      </c>
      <c r="AA46" s="202">
        <f t="shared" si="42"/>
        <v>39.295892707460183</v>
      </c>
      <c r="AB46" s="173">
        <v>39</v>
      </c>
      <c r="AC46" s="202">
        <f t="shared" si="43"/>
        <v>44.817572598659716</v>
      </c>
      <c r="AD46" s="202">
        <f t="shared" si="44"/>
        <v>13.5</v>
      </c>
      <c r="AE46" s="203">
        <v>55.11</v>
      </c>
      <c r="AF46" s="204">
        <f t="shared" si="45"/>
        <v>41.47102526002972</v>
      </c>
      <c r="AG46" s="173">
        <v>48.8</v>
      </c>
      <c r="AH46" s="204">
        <f t="shared" si="46"/>
        <v>44.120032441200323</v>
      </c>
      <c r="AI46" s="202">
        <f t="shared" si="47"/>
        <v>-6.3100000000000023</v>
      </c>
      <c r="AJ46" s="173">
        <v>37.78</v>
      </c>
      <c r="AK46" s="202">
        <f t="shared" si="48"/>
        <v>42.045143638850888</v>
      </c>
      <c r="AL46" s="173">
        <v>30</v>
      </c>
      <c r="AM46" s="202">
        <f t="shared" si="49"/>
        <v>36.077586206896548</v>
      </c>
      <c r="AN46" s="202">
        <f t="shared" si="50"/>
        <v>-7.7800000000000011</v>
      </c>
      <c r="AO46" s="173">
        <v>49.78</v>
      </c>
      <c r="AP46" s="202">
        <f t="shared" si="51"/>
        <v>45.627165627165624</v>
      </c>
      <c r="AQ46" s="173">
        <v>53.6</v>
      </c>
      <c r="AR46" s="202">
        <f t="shared" si="52"/>
        <v>45.116104868913858</v>
      </c>
      <c r="AS46" s="202">
        <f t="shared" si="53"/>
        <v>3.8200000000000003</v>
      </c>
      <c r="AT46" s="202">
        <f t="shared" si="54"/>
        <v>37.21</v>
      </c>
      <c r="AU46" s="202">
        <f t="shared" si="55"/>
        <v>42.879219152093881</v>
      </c>
      <c r="AV46" s="201">
        <f t="shared" si="56"/>
        <v>39.5</v>
      </c>
      <c r="AW46" s="205">
        <f t="shared" si="57"/>
        <v>42.87857614862601</v>
      </c>
      <c r="AX46" s="205">
        <f t="shared" si="58"/>
        <v>2.2899999999999991</v>
      </c>
      <c r="AY46" s="205">
        <f t="shared" si="59"/>
        <v>-6.4300346787149465E-4</v>
      </c>
      <c r="AZ46" s="206">
        <v>5</v>
      </c>
    </row>
    <row r="47" spans="1:52" ht="18.75">
      <c r="A47" s="181">
        <v>1</v>
      </c>
      <c r="B47" s="199">
        <v>65</v>
      </c>
      <c r="C47" s="199">
        <v>42</v>
      </c>
      <c r="D47" s="207" t="s">
        <v>85</v>
      </c>
      <c r="E47" s="172">
        <v>10</v>
      </c>
      <c r="F47" s="173">
        <v>46.1</v>
      </c>
      <c r="G47" s="173">
        <f t="shared" si="30"/>
        <v>48.826493880489565</v>
      </c>
      <c r="H47" s="173">
        <v>45</v>
      </c>
      <c r="I47" s="173">
        <f t="shared" si="31"/>
        <v>47.598967297762478</v>
      </c>
      <c r="J47" s="173">
        <f t="shared" si="32"/>
        <v>-1.1000000000000014</v>
      </c>
      <c r="K47" s="173">
        <v>36.86</v>
      </c>
      <c r="L47" s="202">
        <f t="shared" si="33"/>
        <v>47.526673132880703</v>
      </c>
      <c r="M47" s="173">
        <v>51.4</v>
      </c>
      <c r="N47" s="202">
        <f t="shared" si="34"/>
        <v>47.859892224788297</v>
      </c>
      <c r="O47" s="202">
        <f t="shared" si="35"/>
        <v>14.54</v>
      </c>
      <c r="P47" s="173">
        <v>31.67</v>
      </c>
      <c r="Q47" s="202">
        <f t="shared" si="36"/>
        <v>48.656716417910452</v>
      </c>
      <c r="R47" s="173">
        <v>31.75</v>
      </c>
      <c r="S47" s="202">
        <f t="shared" si="37"/>
        <v>46.206152185644896</v>
      </c>
      <c r="T47" s="202">
        <f t="shared" si="38"/>
        <v>7.9999999999998295E-2</v>
      </c>
      <c r="U47" s="214">
        <v>38.57</v>
      </c>
      <c r="V47" s="202">
        <f t="shared" si="39"/>
        <v>46.045364891518737</v>
      </c>
      <c r="W47" s="173">
        <v>45.5</v>
      </c>
      <c r="X47" s="202">
        <f t="shared" si="40"/>
        <v>50.883280757097793</v>
      </c>
      <c r="Y47" s="202">
        <f t="shared" si="41"/>
        <v>6.93</v>
      </c>
      <c r="Z47" s="173">
        <v>33.549999999999997</v>
      </c>
      <c r="AA47" s="202">
        <f t="shared" si="42"/>
        <v>46.043587594300078</v>
      </c>
      <c r="AB47" s="173">
        <v>43.9</v>
      </c>
      <c r="AC47" s="202">
        <f t="shared" si="43"/>
        <v>48.466120625465372</v>
      </c>
      <c r="AD47" s="202">
        <f t="shared" si="44"/>
        <v>10.350000000000001</v>
      </c>
      <c r="AE47" s="203">
        <v>62.86</v>
      </c>
      <c r="AF47" s="204">
        <f t="shared" si="45"/>
        <v>47.228826151560177</v>
      </c>
      <c r="AG47" s="173">
        <v>51.2</v>
      </c>
      <c r="AH47" s="204">
        <f t="shared" si="46"/>
        <v>46.066504460665051</v>
      </c>
      <c r="AI47" s="202">
        <f t="shared" si="47"/>
        <v>-11.659999999999997</v>
      </c>
      <c r="AJ47" s="173">
        <v>50.71</v>
      </c>
      <c r="AK47" s="202">
        <f t="shared" si="48"/>
        <v>50.889192886456911</v>
      </c>
      <c r="AL47" s="173">
        <v>46</v>
      </c>
      <c r="AM47" s="202">
        <f t="shared" si="49"/>
        <v>47.571839080459768</v>
      </c>
      <c r="AN47" s="202">
        <f t="shared" si="50"/>
        <v>-4.7100000000000009</v>
      </c>
      <c r="AO47" s="173">
        <v>49.9</v>
      </c>
      <c r="AP47" s="202">
        <f t="shared" si="51"/>
        <v>45.710325710325705</v>
      </c>
      <c r="AQ47" s="173">
        <v>54.4</v>
      </c>
      <c r="AR47" s="202">
        <f t="shared" si="52"/>
        <v>45.715355805243448</v>
      </c>
      <c r="AS47" s="202">
        <f t="shared" si="53"/>
        <v>4.5</v>
      </c>
      <c r="AT47" s="202">
        <f t="shared" si="54"/>
        <v>43.777499999999996</v>
      </c>
      <c r="AU47" s="202">
        <f t="shared" si="55"/>
        <v>47.615897583180292</v>
      </c>
      <c r="AV47" s="201">
        <f t="shared" si="56"/>
        <v>46.143749999999997</v>
      </c>
      <c r="AW47" s="205">
        <f t="shared" si="57"/>
        <v>47.546014054640892</v>
      </c>
      <c r="AX47" s="205">
        <f t="shared" si="58"/>
        <v>2.3662500000000009</v>
      </c>
      <c r="AY47" s="205">
        <f t="shared" si="59"/>
        <v>-6.988352853939972E-2</v>
      </c>
      <c r="AZ47" s="206">
        <v>5</v>
      </c>
    </row>
    <row r="48" spans="1:52" ht="18.75">
      <c r="A48" s="181">
        <v>1</v>
      </c>
      <c r="B48" s="199">
        <v>21</v>
      </c>
      <c r="C48" s="199">
        <v>43</v>
      </c>
      <c r="D48" s="207" t="s">
        <v>140</v>
      </c>
      <c r="E48" s="172">
        <v>25</v>
      </c>
      <c r="F48" s="201">
        <v>43.176666666666669</v>
      </c>
      <c r="G48" s="173">
        <f t="shared" si="30"/>
        <v>46.721862251019921</v>
      </c>
      <c r="H48" s="173">
        <v>46.881999999999998</v>
      </c>
      <c r="I48" s="173">
        <f t="shared" si="31"/>
        <v>49.218588640275385</v>
      </c>
      <c r="J48" s="173">
        <f t="shared" si="32"/>
        <v>3.7053333333333285</v>
      </c>
      <c r="K48" s="201">
        <v>38.033333333333331</v>
      </c>
      <c r="L48" s="202">
        <f t="shared" si="33"/>
        <v>48.66472680245716</v>
      </c>
      <c r="M48" s="173">
        <v>49.122000000000007</v>
      </c>
      <c r="N48" s="202">
        <f t="shared" si="34"/>
        <v>46.106235565819865</v>
      </c>
      <c r="O48" s="202">
        <f t="shared" si="35"/>
        <v>11.088666666666676</v>
      </c>
      <c r="P48" s="201">
        <v>30.156666666666666</v>
      </c>
      <c r="Q48" s="202">
        <f t="shared" si="36"/>
        <v>47.527363184079604</v>
      </c>
      <c r="R48" s="173">
        <v>29.701999999999998</v>
      </c>
      <c r="S48" s="202">
        <f t="shared" si="37"/>
        <v>45.100917431192656</v>
      </c>
      <c r="T48" s="202">
        <f t="shared" si="38"/>
        <v>-0.45466666666666811</v>
      </c>
      <c r="U48" s="215">
        <v>48.52</v>
      </c>
      <c r="V48" s="202">
        <f t="shared" si="39"/>
        <v>50.951676528599606</v>
      </c>
      <c r="W48" s="173">
        <v>43.597999999999992</v>
      </c>
      <c r="X48" s="202">
        <f t="shared" si="40"/>
        <v>49.883280757097786</v>
      </c>
      <c r="Y48" s="202">
        <f t="shared" si="41"/>
        <v>-4.9220000000000113</v>
      </c>
      <c r="Z48" s="201">
        <v>31.78</v>
      </c>
      <c r="AA48" s="202">
        <f t="shared" si="42"/>
        <v>44.559932942162611</v>
      </c>
      <c r="AB48" s="173">
        <v>47.02</v>
      </c>
      <c r="AC48" s="202">
        <f t="shared" si="43"/>
        <v>50.789277736411023</v>
      </c>
      <c r="AD48" s="202">
        <f t="shared" si="44"/>
        <v>15.240000000000002</v>
      </c>
      <c r="AE48" s="201">
        <v>63.81</v>
      </c>
      <c r="AF48" s="204">
        <f t="shared" si="45"/>
        <v>47.934621099554235</v>
      </c>
      <c r="AG48" s="173">
        <v>50.88</v>
      </c>
      <c r="AH48" s="204">
        <f t="shared" si="46"/>
        <v>45.806974858069751</v>
      </c>
      <c r="AI48" s="202">
        <f t="shared" si="47"/>
        <v>-12.93</v>
      </c>
      <c r="AJ48" s="201">
        <v>48.386666666666663</v>
      </c>
      <c r="AK48" s="202">
        <f t="shared" si="48"/>
        <v>49.300045599635204</v>
      </c>
      <c r="AL48" s="173">
        <v>42.2</v>
      </c>
      <c r="AM48" s="202">
        <f t="shared" si="49"/>
        <v>44.841954022988503</v>
      </c>
      <c r="AN48" s="202">
        <f t="shared" si="50"/>
        <v>-6.1866666666666603</v>
      </c>
      <c r="AO48" s="201">
        <v>49.013333333333328</v>
      </c>
      <c r="AP48" s="202">
        <f t="shared" si="51"/>
        <v>45.095865095865094</v>
      </c>
      <c r="AQ48" s="173">
        <v>53.758000000000003</v>
      </c>
      <c r="AR48" s="202">
        <f t="shared" si="52"/>
        <v>45.234456928838952</v>
      </c>
      <c r="AS48" s="202">
        <f t="shared" si="53"/>
        <v>4.7446666666666744</v>
      </c>
      <c r="AT48" s="202">
        <f t="shared" si="54"/>
        <v>44.109583333333333</v>
      </c>
      <c r="AU48" s="202">
        <f t="shared" si="55"/>
        <v>47.594511687921681</v>
      </c>
      <c r="AV48" s="201">
        <f t="shared" si="56"/>
        <v>45.395249999999997</v>
      </c>
      <c r="AW48" s="205">
        <f t="shared" si="57"/>
        <v>47.122710742586733</v>
      </c>
      <c r="AX48" s="205">
        <f t="shared" si="58"/>
        <v>1.2856666666666641</v>
      </c>
      <c r="AY48" s="205">
        <f t="shared" si="59"/>
        <v>-0.4718009453349481</v>
      </c>
      <c r="AZ48" s="206">
        <v>4</v>
      </c>
    </row>
    <row r="49" spans="1:52" ht="18.75">
      <c r="A49" s="181">
        <v>6</v>
      </c>
      <c r="B49" s="199">
        <v>94</v>
      </c>
      <c r="C49" s="199">
        <v>44</v>
      </c>
      <c r="D49" s="207" t="s">
        <v>115</v>
      </c>
      <c r="E49" s="172">
        <v>8</v>
      </c>
      <c r="F49" s="173">
        <v>43.33</v>
      </c>
      <c r="G49" s="173">
        <f t="shared" si="30"/>
        <v>46.83225341972642</v>
      </c>
      <c r="H49" s="173">
        <v>51.5</v>
      </c>
      <c r="I49" s="173">
        <f t="shared" si="31"/>
        <v>53.192771084337352</v>
      </c>
      <c r="J49" s="173">
        <f t="shared" si="32"/>
        <v>8.1700000000000017</v>
      </c>
      <c r="K49" s="173">
        <v>43.11</v>
      </c>
      <c r="L49" s="202">
        <f t="shared" si="33"/>
        <v>53.588748787584869</v>
      </c>
      <c r="M49" s="173">
        <v>56</v>
      </c>
      <c r="N49" s="202">
        <f t="shared" si="34"/>
        <v>51.401077752117011</v>
      </c>
      <c r="O49" s="202">
        <f t="shared" si="35"/>
        <v>12.89</v>
      </c>
      <c r="P49" s="173">
        <v>26.67</v>
      </c>
      <c r="Q49" s="202">
        <f t="shared" si="36"/>
        <v>44.92537313432836</v>
      </c>
      <c r="R49" s="173">
        <v>25.94</v>
      </c>
      <c r="S49" s="202">
        <f t="shared" si="37"/>
        <v>43.070696168375605</v>
      </c>
      <c r="T49" s="202">
        <f t="shared" si="38"/>
        <v>-0.73000000000000043</v>
      </c>
      <c r="U49" s="214">
        <v>46.67</v>
      </c>
      <c r="V49" s="202">
        <f t="shared" si="39"/>
        <v>50.039447731755423</v>
      </c>
      <c r="W49" s="173">
        <v>34.380000000000003</v>
      </c>
      <c r="X49" s="202">
        <f t="shared" si="40"/>
        <v>45.036803364879077</v>
      </c>
      <c r="Y49" s="202">
        <f t="shared" si="41"/>
        <v>-12.29</v>
      </c>
      <c r="Z49" s="173">
        <v>38.83</v>
      </c>
      <c r="AA49" s="202">
        <f t="shared" si="42"/>
        <v>50.469404861693206</v>
      </c>
      <c r="AB49" s="173">
        <v>43.25</v>
      </c>
      <c r="AC49" s="202">
        <f t="shared" si="43"/>
        <v>47.982129560685031</v>
      </c>
      <c r="AD49" s="202">
        <f t="shared" si="44"/>
        <v>4.4200000000000017</v>
      </c>
      <c r="AE49" s="203">
        <v>69.78</v>
      </c>
      <c r="AF49" s="204">
        <f t="shared" si="45"/>
        <v>52.369985141158985</v>
      </c>
      <c r="AG49" s="173">
        <v>52.5</v>
      </c>
      <c r="AH49" s="204">
        <f t="shared" si="46"/>
        <v>47.120843471208438</v>
      </c>
      <c r="AI49" s="202">
        <f t="shared" si="47"/>
        <v>-17.28</v>
      </c>
      <c r="AJ49" s="173">
        <v>49.44</v>
      </c>
      <c r="AK49" s="202">
        <f t="shared" si="48"/>
        <v>50.020519835841313</v>
      </c>
      <c r="AL49" s="173">
        <v>53.13</v>
      </c>
      <c r="AM49" s="202">
        <f t="shared" si="49"/>
        <v>52.693965517241381</v>
      </c>
      <c r="AN49" s="202">
        <f t="shared" si="50"/>
        <v>3.6900000000000048</v>
      </c>
      <c r="AO49" s="173">
        <v>55.56</v>
      </c>
      <c r="AP49" s="202">
        <f t="shared" si="51"/>
        <v>49.632709632709634</v>
      </c>
      <c r="AQ49" s="173">
        <v>64</v>
      </c>
      <c r="AR49" s="202">
        <f t="shared" si="52"/>
        <v>52.906367041198507</v>
      </c>
      <c r="AS49" s="202">
        <f t="shared" si="53"/>
        <v>8.4399999999999977</v>
      </c>
      <c r="AT49" s="202">
        <f t="shared" si="54"/>
        <v>46.673749999999998</v>
      </c>
      <c r="AU49" s="202">
        <f t="shared" si="55"/>
        <v>49.734805318099774</v>
      </c>
      <c r="AV49" s="201">
        <f t="shared" si="56"/>
        <v>47.587499999999999</v>
      </c>
      <c r="AW49" s="205">
        <f t="shared" si="57"/>
        <v>49.175581745005296</v>
      </c>
      <c r="AX49" s="205">
        <f t="shared" si="58"/>
        <v>0.91375000000000028</v>
      </c>
      <c r="AY49" s="205">
        <f t="shared" si="59"/>
        <v>-0.5592235730944779</v>
      </c>
      <c r="AZ49" s="206">
        <v>5</v>
      </c>
    </row>
    <row r="50" spans="1:52" ht="18.75">
      <c r="A50" s="181">
        <v>2</v>
      </c>
      <c r="B50" s="207">
        <v>58</v>
      </c>
      <c r="C50" s="199">
        <v>45</v>
      </c>
      <c r="D50" s="207" t="s">
        <v>77</v>
      </c>
      <c r="E50" s="172">
        <v>6</v>
      </c>
      <c r="F50" s="173">
        <v>48.17</v>
      </c>
      <c r="G50" s="173">
        <f t="shared" si="30"/>
        <v>50.316774658027363</v>
      </c>
      <c r="H50" s="173">
        <v>47</v>
      </c>
      <c r="I50" s="173">
        <f t="shared" si="31"/>
        <v>49.320137693631672</v>
      </c>
      <c r="J50" s="173">
        <f t="shared" si="32"/>
        <v>-1.1700000000000017</v>
      </c>
      <c r="K50" s="173">
        <v>34.5</v>
      </c>
      <c r="L50" s="202">
        <f t="shared" si="33"/>
        <v>45.237633365664408</v>
      </c>
      <c r="M50" s="173">
        <v>46.33</v>
      </c>
      <c r="N50" s="202">
        <f t="shared" si="34"/>
        <v>43.956889915319479</v>
      </c>
      <c r="O50" s="202">
        <f t="shared" si="35"/>
        <v>11.829999999999998</v>
      </c>
      <c r="P50" s="173">
        <v>30.42</v>
      </c>
      <c r="Q50" s="202">
        <f t="shared" si="36"/>
        <v>47.723880597014926</v>
      </c>
      <c r="R50" s="173">
        <v>37.5</v>
      </c>
      <c r="S50" s="202">
        <f t="shared" si="37"/>
        <v>49.309228278467351</v>
      </c>
      <c r="T50" s="202">
        <f t="shared" si="38"/>
        <v>7.0799999999999983</v>
      </c>
      <c r="U50" s="214">
        <v>37.5</v>
      </c>
      <c r="V50" s="202">
        <f t="shared" si="39"/>
        <v>45.517751479289942</v>
      </c>
      <c r="W50" s="173">
        <v>38.33</v>
      </c>
      <c r="X50" s="202">
        <f t="shared" si="40"/>
        <v>47.113564668769712</v>
      </c>
      <c r="Y50" s="202">
        <f t="shared" si="41"/>
        <v>0.82999999999999829</v>
      </c>
      <c r="Z50" s="173">
        <v>31.83</v>
      </c>
      <c r="AA50" s="202">
        <f t="shared" si="42"/>
        <v>44.601844090528076</v>
      </c>
      <c r="AB50" s="173">
        <v>37.92</v>
      </c>
      <c r="AC50" s="202">
        <f t="shared" si="43"/>
        <v>44.013402829486225</v>
      </c>
      <c r="AD50" s="202">
        <f t="shared" si="44"/>
        <v>6.0900000000000034</v>
      </c>
      <c r="AE50" s="203">
        <v>68</v>
      </c>
      <c r="AF50" s="204">
        <f t="shared" si="45"/>
        <v>51.047548291233284</v>
      </c>
      <c r="AG50" s="173">
        <v>55.33</v>
      </c>
      <c r="AH50" s="204">
        <f t="shared" si="46"/>
        <v>49.416058394160586</v>
      </c>
      <c r="AI50" s="202">
        <f t="shared" si="47"/>
        <v>-12.670000000000002</v>
      </c>
      <c r="AJ50" s="173">
        <v>45.83</v>
      </c>
      <c r="AK50" s="202">
        <f t="shared" si="48"/>
        <v>47.551299589603282</v>
      </c>
      <c r="AL50" s="173">
        <v>48.33</v>
      </c>
      <c r="AM50" s="202">
        <f t="shared" si="49"/>
        <v>49.245689655172413</v>
      </c>
      <c r="AN50" s="202">
        <f t="shared" si="50"/>
        <v>2.5</v>
      </c>
      <c r="AO50" s="173">
        <v>51</v>
      </c>
      <c r="AP50" s="202">
        <f t="shared" si="51"/>
        <v>46.472626472626473</v>
      </c>
      <c r="AQ50" s="173">
        <v>48</v>
      </c>
      <c r="AR50" s="202">
        <f t="shared" si="52"/>
        <v>40.921348314606746</v>
      </c>
      <c r="AS50" s="202">
        <f t="shared" si="53"/>
        <v>-3</v>
      </c>
      <c r="AT50" s="202">
        <f t="shared" si="54"/>
        <v>43.40625</v>
      </c>
      <c r="AU50" s="202">
        <f t="shared" si="55"/>
        <v>47.308669817998464</v>
      </c>
      <c r="AV50" s="201">
        <f t="shared" si="56"/>
        <v>44.842499999999994</v>
      </c>
      <c r="AW50" s="205">
        <f t="shared" si="57"/>
        <v>46.66203996870177</v>
      </c>
      <c r="AX50" s="205">
        <f t="shared" si="58"/>
        <v>1.436249999999994</v>
      </c>
      <c r="AY50" s="205">
        <f t="shared" si="59"/>
        <v>-0.6466298492966942</v>
      </c>
      <c r="AZ50" s="206">
        <v>5</v>
      </c>
    </row>
    <row r="51" spans="1:52" ht="18.75">
      <c r="A51" s="181">
        <v>2</v>
      </c>
      <c r="B51" s="199">
        <v>97</v>
      </c>
      <c r="C51" s="199">
        <v>46</v>
      </c>
      <c r="D51" s="207" t="s">
        <v>117</v>
      </c>
      <c r="E51" s="172">
        <v>27</v>
      </c>
      <c r="F51" s="173">
        <v>54.05</v>
      </c>
      <c r="G51" s="173">
        <f t="shared" si="30"/>
        <v>54.550035997120233</v>
      </c>
      <c r="H51" s="173">
        <v>50.74</v>
      </c>
      <c r="I51" s="173">
        <f t="shared" si="31"/>
        <v>52.538726333907057</v>
      </c>
      <c r="J51" s="173">
        <f t="shared" si="32"/>
        <v>-3.3099999999999952</v>
      </c>
      <c r="K51" s="173">
        <v>45.15</v>
      </c>
      <c r="L51" s="202">
        <f t="shared" si="33"/>
        <v>55.56741028128031</v>
      </c>
      <c r="M51" s="173">
        <v>59.46</v>
      </c>
      <c r="N51" s="202">
        <f t="shared" si="34"/>
        <v>54.064665127020788</v>
      </c>
      <c r="O51" s="202">
        <f t="shared" si="35"/>
        <v>14.310000000000002</v>
      </c>
      <c r="P51" s="173">
        <v>42.24</v>
      </c>
      <c r="Q51" s="202">
        <f t="shared" si="36"/>
        <v>56.544776119402989</v>
      </c>
      <c r="R51" s="173">
        <v>49.19</v>
      </c>
      <c r="S51" s="202">
        <f t="shared" si="37"/>
        <v>55.617916891527251</v>
      </c>
      <c r="T51" s="202">
        <f t="shared" si="38"/>
        <v>6.9499999999999957</v>
      </c>
      <c r="U51" s="214">
        <v>65.81</v>
      </c>
      <c r="V51" s="202">
        <f t="shared" si="39"/>
        <v>59.477317554240628</v>
      </c>
      <c r="W51" s="173">
        <v>56.56</v>
      </c>
      <c r="X51" s="202">
        <f t="shared" si="40"/>
        <v>56.698212407991591</v>
      </c>
      <c r="Y51" s="202">
        <f t="shared" si="41"/>
        <v>-9.25</v>
      </c>
      <c r="Z51" s="173">
        <v>42.01</v>
      </c>
      <c r="AA51" s="202">
        <f t="shared" si="42"/>
        <v>53.134953897736793</v>
      </c>
      <c r="AB51" s="173">
        <v>50.81</v>
      </c>
      <c r="AC51" s="202">
        <f t="shared" si="43"/>
        <v>53.611317944899483</v>
      </c>
      <c r="AD51" s="202">
        <f t="shared" si="44"/>
        <v>8.8000000000000043</v>
      </c>
      <c r="AE51" s="203">
        <v>71.89</v>
      </c>
      <c r="AF51" s="204">
        <f t="shared" si="45"/>
        <v>53.937592867756315</v>
      </c>
      <c r="AG51" s="173">
        <v>61.45</v>
      </c>
      <c r="AH51" s="204">
        <f t="shared" si="46"/>
        <v>54.379562043795623</v>
      </c>
      <c r="AI51" s="202">
        <f t="shared" si="47"/>
        <v>-10.439999999999998</v>
      </c>
      <c r="AJ51" s="173">
        <v>53.09</v>
      </c>
      <c r="AK51" s="202">
        <f t="shared" si="48"/>
        <v>52.517099863201096</v>
      </c>
      <c r="AL51" s="173">
        <v>54.04</v>
      </c>
      <c r="AM51" s="202">
        <f t="shared" si="49"/>
        <v>53.347701149425284</v>
      </c>
      <c r="AN51" s="202">
        <f t="shared" si="50"/>
        <v>0.94999999999999574</v>
      </c>
      <c r="AO51" s="173">
        <v>61.36</v>
      </c>
      <c r="AP51" s="202">
        <f t="shared" si="51"/>
        <v>53.652113652113648</v>
      </c>
      <c r="AQ51" s="173">
        <v>63.5</v>
      </c>
      <c r="AR51" s="202">
        <f t="shared" si="52"/>
        <v>52.531835205992515</v>
      </c>
      <c r="AS51" s="202">
        <f t="shared" si="53"/>
        <v>2.1400000000000006</v>
      </c>
      <c r="AT51" s="202">
        <f t="shared" si="54"/>
        <v>54.45</v>
      </c>
      <c r="AU51" s="202">
        <f t="shared" si="55"/>
        <v>54.92266252910651</v>
      </c>
      <c r="AV51" s="201">
        <f t="shared" si="56"/>
        <v>55.71875</v>
      </c>
      <c r="AW51" s="205">
        <f t="shared" si="57"/>
        <v>54.098742138069952</v>
      </c>
      <c r="AX51" s="205">
        <f t="shared" si="58"/>
        <v>1.2687499999999972</v>
      </c>
      <c r="AY51" s="205">
        <f t="shared" si="59"/>
        <v>-0.8239203910365589</v>
      </c>
      <c r="AZ51" s="206">
        <v>5</v>
      </c>
    </row>
    <row r="52" spans="1:52" ht="18.75">
      <c r="A52" s="181">
        <v>2</v>
      </c>
      <c r="B52" s="199">
        <v>23</v>
      </c>
      <c r="C52" s="199">
        <v>47</v>
      </c>
      <c r="D52" s="207" t="s">
        <v>37</v>
      </c>
      <c r="E52" s="172">
        <v>3</v>
      </c>
      <c r="F52" s="173">
        <v>48.15</v>
      </c>
      <c r="G52" s="173">
        <f t="shared" si="30"/>
        <v>50.302375809935207</v>
      </c>
      <c r="H52" s="173">
        <v>44.67</v>
      </c>
      <c r="I52" s="173">
        <f t="shared" si="31"/>
        <v>47.314974182444061</v>
      </c>
      <c r="J52" s="173">
        <f t="shared" si="32"/>
        <v>-3.4799999999999969</v>
      </c>
      <c r="K52" s="173">
        <v>38.31</v>
      </c>
      <c r="L52" s="202">
        <f t="shared" si="33"/>
        <v>48.933074684772073</v>
      </c>
      <c r="M52" s="173">
        <v>46.67</v>
      </c>
      <c r="N52" s="202">
        <f t="shared" si="34"/>
        <v>44.218629715165513</v>
      </c>
      <c r="O52" s="202">
        <f t="shared" si="35"/>
        <v>8.36</v>
      </c>
      <c r="P52" s="173">
        <v>26.54</v>
      </c>
      <c r="Q52" s="202">
        <f t="shared" si="36"/>
        <v>44.828358208955223</v>
      </c>
      <c r="R52" s="173">
        <v>33.33</v>
      </c>
      <c r="S52" s="202">
        <f t="shared" si="37"/>
        <v>47.058823529411761</v>
      </c>
      <c r="T52" s="202">
        <f t="shared" si="38"/>
        <v>6.7899999999999991</v>
      </c>
      <c r="U52" s="214">
        <v>37.31</v>
      </c>
      <c r="V52" s="202">
        <f t="shared" si="39"/>
        <v>45.42406311637081</v>
      </c>
      <c r="W52" s="173">
        <v>53.33</v>
      </c>
      <c r="X52" s="202">
        <f t="shared" si="40"/>
        <v>55</v>
      </c>
      <c r="Y52" s="202">
        <f t="shared" si="41"/>
        <v>16.019999999999996</v>
      </c>
      <c r="Z52" s="173">
        <v>35.54</v>
      </c>
      <c r="AA52" s="202">
        <f t="shared" si="42"/>
        <v>47.711651299245595</v>
      </c>
      <c r="AB52" s="173">
        <v>46.33</v>
      </c>
      <c r="AC52" s="202">
        <f t="shared" si="43"/>
        <v>50.275502606105732</v>
      </c>
      <c r="AD52" s="202">
        <f t="shared" si="44"/>
        <v>10.79</v>
      </c>
      <c r="AE52" s="203">
        <v>63.08</v>
      </c>
      <c r="AF52" s="204">
        <f t="shared" si="45"/>
        <v>47.39227340267459</v>
      </c>
      <c r="AG52" s="173">
        <v>44</v>
      </c>
      <c r="AH52" s="204">
        <f t="shared" si="46"/>
        <v>40.227088402270887</v>
      </c>
      <c r="AI52" s="202">
        <f t="shared" si="47"/>
        <v>-19.079999999999998</v>
      </c>
      <c r="AJ52" s="173">
        <v>51.54</v>
      </c>
      <c r="AK52" s="202">
        <f t="shared" si="48"/>
        <v>51.456908344733243</v>
      </c>
      <c r="AL52" s="173">
        <v>48.33</v>
      </c>
      <c r="AM52" s="202">
        <f t="shared" si="49"/>
        <v>49.245689655172413</v>
      </c>
      <c r="AN52" s="202">
        <f t="shared" si="50"/>
        <v>-3.2100000000000009</v>
      </c>
      <c r="AO52" s="173">
        <v>57.23</v>
      </c>
      <c r="AP52" s="202">
        <f t="shared" si="51"/>
        <v>50.790020790020783</v>
      </c>
      <c r="AQ52" s="173">
        <v>52</v>
      </c>
      <c r="AR52" s="202">
        <f t="shared" si="52"/>
        <v>43.917602996254686</v>
      </c>
      <c r="AS52" s="202">
        <f t="shared" si="53"/>
        <v>-5.2299999999999969</v>
      </c>
      <c r="AT52" s="202">
        <f t="shared" si="54"/>
        <v>44.712500000000006</v>
      </c>
      <c r="AU52" s="202">
        <f t="shared" si="55"/>
        <v>48.354840707088435</v>
      </c>
      <c r="AV52" s="201">
        <f t="shared" si="56"/>
        <v>46.082499999999996</v>
      </c>
      <c r="AW52" s="205">
        <f t="shared" si="57"/>
        <v>47.157288885853134</v>
      </c>
      <c r="AX52" s="205">
        <f t="shared" si="58"/>
        <v>1.3699999999999903</v>
      </c>
      <c r="AY52" s="205">
        <f t="shared" si="59"/>
        <v>-1.1975518212353009</v>
      </c>
      <c r="AZ52" s="206">
        <v>4</v>
      </c>
    </row>
    <row r="53" spans="1:52" ht="18.75">
      <c r="A53" s="208">
        <v>4</v>
      </c>
      <c r="B53" s="199">
        <v>37</v>
      </c>
      <c r="C53" s="199">
        <v>48</v>
      </c>
      <c r="D53" s="209" t="s">
        <v>55</v>
      </c>
      <c r="E53" s="208">
        <v>8</v>
      </c>
      <c r="F53" s="210">
        <v>38.75</v>
      </c>
      <c r="G53" s="173">
        <f t="shared" si="30"/>
        <v>43.534917206623476</v>
      </c>
      <c r="H53" s="173">
        <v>43.25</v>
      </c>
      <c r="I53" s="173">
        <f t="shared" si="31"/>
        <v>46.09294320137694</v>
      </c>
      <c r="J53" s="173">
        <f t="shared" si="32"/>
        <v>4.5</v>
      </c>
      <c r="K53" s="210">
        <v>31.75</v>
      </c>
      <c r="L53" s="202">
        <f t="shared" si="33"/>
        <v>42.570320077594573</v>
      </c>
      <c r="M53" s="173">
        <v>46.5</v>
      </c>
      <c r="N53" s="202">
        <f t="shared" si="34"/>
        <v>44.087759815242492</v>
      </c>
      <c r="O53" s="202">
        <f t="shared" si="35"/>
        <v>14.75</v>
      </c>
      <c r="P53" s="210">
        <v>26.88</v>
      </c>
      <c r="Q53" s="202">
        <f t="shared" si="36"/>
        <v>45.082089552238806</v>
      </c>
      <c r="R53" s="173">
        <v>33.44</v>
      </c>
      <c r="S53" s="202">
        <f t="shared" si="37"/>
        <v>47.118186724230974</v>
      </c>
      <c r="T53" s="202">
        <f t="shared" si="38"/>
        <v>6.5599999999999987</v>
      </c>
      <c r="U53" s="216">
        <v>41.88</v>
      </c>
      <c r="V53" s="202">
        <f t="shared" si="39"/>
        <v>47.677514792899409</v>
      </c>
      <c r="W53" s="173">
        <v>28.75</v>
      </c>
      <c r="X53" s="202">
        <f t="shared" si="40"/>
        <v>42.076761303890642</v>
      </c>
      <c r="Y53" s="202">
        <f t="shared" si="41"/>
        <v>-13.130000000000003</v>
      </c>
      <c r="Z53" s="210">
        <v>27.31</v>
      </c>
      <c r="AA53" s="202">
        <f t="shared" si="42"/>
        <v>40.813076278290019</v>
      </c>
      <c r="AB53" s="173">
        <v>39.630000000000003</v>
      </c>
      <c r="AC53" s="202">
        <f t="shared" si="43"/>
        <v>45.286671630677588</v>
      </c>
      <c r="AD53" s="202">
        <f t="shared" si="44"/>
        <v>12.320000000000004</v>
      </c>
      <c r="AE53" s="211">
        <v>60</v>
      </c>
      <c r="AF53" s="204">
        <f t="shared" si="45"/>
        <v>45.104011887072808</v>
      </c>
      <c r="AG53" s="173">
        <v>49.5</v>
      </c>
      <c r="AH53" s="204">
        <f t="shared" si="46"/>
        <v>44.687753446877537</v>
      </c>
      <c r="AI53" s="202">
        <f t="shared" si="47"/>
        <v>-10.5</v>
      </c>
      <c r="AJ53" s="210">
        <v>49.38</v>
      </c>
      <c r="AK53" s="202">
        <f t="shared" si="48"/>
        <v>49.979480164158694</v>
      </c>
      <c r="AL53" s="173">
        <v>39.380000000000003</v>
      </c>
      <c r="AM53" s="202">
        <f t="shared" si="49"/>
        <v>42.816091954022987</v>
      </c>
      <c r="AN53" s="202">
        <f t="shared" si="50"/>
        <v>-10</v>
      </c>
      <c r="AO53" s="210">
        <v>50.5</v>
      </c>
      <c r="AP53" s="202">
        <f t="shared" si="51"/>
        <v>46.126126126126124</v>
      </c>
      <c r="AQ53" s="173">
        <v>43.5</v>
      </c>
      <c r="AR53" s="202">
        <f t="shared" si="52"/>
        <v>37.550561797752806</v>
      </c>
      <c r="AS53" s="202">
        <f t="shared" si="53"/>
        <v>-7</v>
      </c>
      <c r="AT53" s="202">
        <f t="shared" si="54"/>
        <v>40.806249999999999</v>
      </c>
      <c r="AU53" s="202">
        <f t="shared" si="55"/>
        <v>45.110942010625493</v>
      </c>
      <c r="AV53" s="201">
        <f t="shared" si="56"/>
        <v>40.493749999999999</v>
      </c>
      <c r="AW53" s="205">
        <f t="shared" si="57"/>
        <v>43.71459123425899</v>
      </c>
      <c r="AX53" s="205">
        <f t="shared" si="58"/>
        <v>-0.3125</v>
      </c>
      <c r="AY53" s="205">
        <f t="shared" si="59"/>
        <v>-1.3963507763665035</v>
      </c>
      <c r="AZ53" s="206">
        <v>4</v>
      </c>
    </row>
    <row r="54" spans="1:52" ht="18.75">
      <c r="A54" s="181">
        <v>4</v>
      </c>
      <c r="B54" s="199">
        <v>45</v>
      </c>
      <c r="C54" s="199">
        <v>49</v>
      </c>
      <c r="D54" s="207" t="s">
        <v>64</v>
      </c>
      <c r="E54" s="172">
        <v>12</v>
      </c>
      <c r="F54" s="173">
        <v>43.9</v>
      </c>
      <c r="G54" s="173">
        <f t="shared" si="30"/>
        <v>47.242620590352772</v>
      </c>
      <c r="H54" s="173">
        <v>44.67</v>
      </c>
      <c r="I54" s="173">
        <f t="shared" si="31"/>
        <v>47.314974182444061</v>
      </c>
      <c r="J54" s="173">
        <f t="shared" si="32"/>
        <v>0.77000000000000313</v>
      </c>
      <c r="K54" s="173">
        <v>33.1</v>
      </c>
      <c r="L54" s="202">
        <f t="shared" si="33"/>
        <v>43.879728419010675</v>
      </c>
      <c r="M54" s="173">
        <v>48.17</v>
      </c>
      <c r="N54" s="202">
        <f t="shared" si="34"/>
        <v>45.373364126250962</v>
      </c>
      <c r="O54" s="202">
        <f t="shared" si="35"/>
        <v>15.07</v>
      </c>
      <c r="P54" s="173">
        <v>33.880000000000003</v>
      </c>
      <c r="Q54" s="202">
        <f t="shared" si="36"/>
        <v>50.305970149253731</v>
      </c>
      <c r="R54" s="173">
        <v>32.29</v>
      </c>
      <c r="S54" s="202">
        <f t="shared" si="37"/>
        <v>46.497571505666485</v>
      </c>
      <c r="T54" s="202">
        <f t="shared" si="38"/>
        <v>-1.5900000000000034</v>
      </c>
      <c r="U54" s="214">
        <v>37.5</v>
      </c>
      <c r="V54" s="202">
        <f t="shared" si="39"/>
        <v>45.517751479289942</v>
      </c>
      <c r="W54" s="173">
        <v>30.83</v>
      </c>
      <c r="X54" s="202">
        <f t="shared" si="40"/>
        <v>43.170347003154575</v>
      </c>
      <c r="Y54" s="202">
        <f t="shared" si="41"/>
        <v>-6.6700000000000017</v>
      </c>
      <c r="Z54" s="173">
        <v>36.53</v>
      </c>
      <c r="AA54" s="202">
        <f t="shared" si="42"/>
        <v>48.541492036881806</v>
      </c>
      <c r="AB54" s="173">
        <v>36.46</v>
      </c>
      <c r="AC54" s="202">
        <f t="shared" si="43"/>
        <v>42.926284437825764</v>
      </c>
      <c r="AD54" s="202">
        <f t="shared" si="44"/>
        <v>-7.0000000000000284E-2</v>
      </c>
      <c r="AE54" s="203">
        <v>61.6</v>
      </c>
      <c r="AF54" s="204">
        <f t="shared" si="45"/>
        <v>46.292719167904906</v>
      </c>
      <c r="AG54" s="173">
        <v>47.67</v>
      </c>
      <c r="AH54" s="204">
        <f t="shared" si="46"/>
        <v>43.203568532035689</v>
      </c>
      <c r="AI54" s="202">
        <f t="shared" si="47"/>
        <v>-13.93</v>
      </c>
      <c r="AJ54" s="173">
        <v>42</v>
      </c>
      <c r="AK54" s="202">
        <f t="shared" si="48"/>
        <v>44.931600547195629</v>
      </c>
      <c r="AL54" s="173">
        <v>47.92</v>
      </c>
      <c r="AM54" s="202">
        <f t="shared" si="49"/>
        <v>48.951149425287355</v>
      </c>
      <c r="AN54" s="202">
        <f t="shared" si="50"/>
        <v>5.9200000000000017</v>
      </c>
      <c r="AO54" s="173">
        <v>51.8</v>
      </c>
      <c r="AP54" s="202">
        <f t="shared" si="51"/>
        <v>47.027027027027025</v>
      </c>
      <c r="AQ54" s="173">
        <v>53.33</v>
      </c>
      <c r="AR54" s="202">
        <f t="shared" si="52"/>
        <v>44.91385767790262</v>
      </c>
      <c r="AS54" s="202">
        <f t="shared" si="53"/>
        <v>1.5300000000000011</v>
      </c>
      <c r="AT54" s="202">
        <f t="shared" si="54"/>
        <v>42.53875</v>
      </c>
      <c r="AU54" s="202">
        <f t="shared" si="55"/>
        <v>46.717363677114555</v>
      </c>
      <c r="AV54" s="201">
        <f t="shared" si="56"/>
        <v>42.667499999999997</v>
      </c>
      <c r="AW54" s="205">
        <f t="shared" si="57"/>
        <v>45.293889611320942</v>
      </c>
      <c r="AX54" s="205">
        <f t="shared" si="58"/>
        <v>0.12874999999999659</v>
      </c>
      <c r="AY54" s="205">
        <f t="shared" si="59"/>
        <v>-1.4234740657936129</v>
      </c>
      <c r="AZ54" s="206">
        <v>4</v>
      </c>
    </row>
    <row r="55" spans="1:52" ht="18.75">
      <c r="A55" s="181">
        <v>6</v>
      </c>
      <c r="B55" s="199">
        <v>88</v>
      </c>
      <c r="C55" s="199">
        <v>50</v>
      </c>
      <c r="D55" s="207" t="s">
        <v>109</v>
      </c>
      <c r="E55" s="172">
        <v>8</v>
      </c>
      <c r="F55" s="173">
        <v>48.4</v>
      </c>
      <c r="G55" s="173">
        <f t="shared" si="30"/>
        <v>50.482361411087112</v>
      </c>
      <c r="H55" s="173">
        <v>53.5</v>
      </c>
      <c r="I55" s="173">
        <f t="shared" si="31"/>
        <v>54.913941480206539</v>
      </c>
      <c r="J55" s="173">
        <f t="shared" si="32"/>
        <v>5.1000000000000014</v>
      </c>
      <c r="K55" s="173">
        <v>47.2</v>
      </c>
      <c r="L55" s="202">
        <f t="shared" si="33"/>
        <v>57.555771096023285</v>
      </c>
      <c r="M55" s="173">
        <v>53.75</v>
      </c>
      <c r="N55" s="202">
        <f t="shared" si="34"/>
        <v>49.66897613548884</v>
      </c>
      <c r="O55" s="202">
        <f t="shared" si="35"/>
        <v>6.5499999999999972</v>
      </c>
      <c r="P55" s="173">
        <v>23</v>
      </c>
      <c r="Q55" s="202">
        <f t="shared" si="36"/>
        <v>42.186567164179102</v>
      </c>
      <c r="R55" s="173">
        <v>30</v>
      </c>
      <c r="S55" s="202">
        <f t="shared" si="37"/>
        <v>45.261737722611983</v>
      </c>
      <c r="T55" s="202">
        <f t="shared" si="38"/>
        <v>7</v>
      </c>
      <c r="U55" s="214">
        <v>55</v>
      </c>
      <c r="V55" s="202">
        <f t="shared" si="39"/>
        <v>54.146942800788949</v>
      </c>
      <c r="W55" s="173">
        <v>37.5</v>
      </c>
      <c r="X55" s="202">
        <f t="shared" si="40"/>
        <v>46.677181913774973</v>
      </c>
      <c r="Y55" s="202">
        <f t="shared" si="41"/>
        <v>-17.5</v>
      </c>
      <c r="Z55" s="173">
        <v>39.1</v>
      </c>
      <c r="AA55" s="202">
        <f t="shared" si="42"/>
        <v>50.695725062866721</v>
      </c>
      <c r="AB55" s="173">
        <v>47</v>
      </c>
      <c r="AC55" s="202">
        <f t="shared" si="43"/>
        <v>50.774385703648548</v>
      </c>
      <c r="AD55" s="202">
        <f t="shared" si="44"/>
        <v>7.8999999999999986</v>
      </c>
      <c r="AE55" s="203">
        <v>68.8</v>
      </c>
      <c r="AF55" s="204">
        <f t="shared" si="45"/>
        <v>51.641901931649329</v>
      </c>
      <c r="AG55" s="173">
        <v>57</v>
      </c>
      <c r="AH55" s="204">
        <f t="shared" si="46"/>
        <v>50.770478507704787</v>
      </c>
      <c r="AI55" s="202">
        <f t="shared" si="47"/>
        <v>-11.799999999999997</v>
      </c>
      <c r="AJ55" s="173">
        <v>55</v>
      </c>
      <c r="AK55" s="202">
        <f t="shared" si="48"/>
        <v>53.82352941176471</v>
      </c>
      <c r="AL55" s="173">
        <v>48.75</v>
      </c>
      <c r="AM55" s="202">
        <f t="shared" si="49"/>
        <v>49.547413793103445</v>
      </c>
      <c r="AN55" s="202">
        <f t="shared" si="50"/>
        <v>-6.25</v>
      </c>
      <c r="AO55" s="173">
        <v>59.2</v>
      </c>
      <c r="AP55" s="202">
        <f t="shared" si="51"/>
        <v>52.155232155232156</v>
      </c>
      <c r="AQ55" s="173">
        <v>63</v>
      </c>
      <c r="AR55" s="202">
        <f t="shared" si="52"/>
        <v>52.157303370786522</v>
      </c>
      <c r="AS55" s="202">
        <f t="shared" si="53"/>
        <v>3.7999999999999972</v>
      </c>
      <c r="AT55" s="202">
        <f t="shared" si="54"/>
        <v>49.462499999999999</v>
      </c>
      <c r="AU55" s="202">
        <f t="shared" si="55"/>
        <v>51.58600387919892</v>
      </c>
      <c r="AV55" s="201">
        <f t="shared" si="56"/>
        <v>48.8125</v>
      </c>
      <c r="AW55" s="205">
        <f t="shared" si="57"/>
        <v>49.9714273284157</v>
      </c>
      <c r="AX55" s="205">
        <f t="shared" si="58"/>
        <v>-0.64999999999999858</v>
      </c>
      <c r="AY55" s="205">
        <f t="shared" si="59"/>
        <v>-1.6145765507832195</v>
      </c>
      <c r="AZ55" s="206">
        <v>5</v>
      </c>
    </row>
    <row r="56" spans="1:52" ht="18.75">
      <c r="A56" s="181">
        <v>5</v>
      </c>
      <c r="B56" s="199">
        <v>100</v>
      </c>
      <c r="C56" s="199">
        <v>51</v>
      </c>
      <c r="D56" s="207" t="s">
        <v>120</v>
      </c>
      <c r="E56" s="172">
        <v>15</v>
      </c>
      <c r="F56" s="173">
        <v>50.53</v>
      </c>
      <c r="G56" s="173">
        <f t="shared" si="30"/>
        <v>52.015838732901372</v>
      </c>
      <c r="H56" s="173">
        <v>48.93</v>
      </c>
      <c r="I56" s="173">
        <f t="shared" si="31"/>
        <v>50.981067125645438</v>
      </c>
      <c r="J56" s="173">
        <f t="shared" si="32"/>
        <v>-1.6000000000000014</v>
      </c>
      <c r="K56" s="173">
        <v>42.53</v>
      </c>
      <c r="L56" s="202">
        <f t="shared" si="33"/>
        <v>53.026188166828327</v>
      </c>
      <c r="M56" s="173">
        <v>52.13</v>
      </c>
      <c r="N56" s="202">
        <f t="shared" si="34"/>
        <v>48.421862971516553</v>
      </c>
      <c r="O56" s="202">
        <f t="shared" si="35"/>
        <v>9.6000000000000014</v>
      </c>
      <c r="P56" s="173">
        <v>29.5</v>
      </c>
      <c r="Q56" s="202">
        <f t="shared" si="36"/>
        <v>47.037313432835823</v>
      </c>
      <c r="R56" s="173">
        <v>31.5</v>
      </c>
      <c r="S56" s="202">
        <f t="shared" si="37"/>
        <v>46.071235833783057</v>
      </c>
      <c r="T56" s="202">
        <f t="shared" si="38"/>
        <v>2</v>
      </c>
      <c r="U56" s="214">
        <v>40</v>
      </c>
      <c r="V56" s="202">
        <f t="shared" si="39"/>
        <v>46.750493096646942</v>
      </c>
      <c r="W56" s="173">
        <v>38.33</v>
      </c>
      <c r="X56" s="202">
        <f t="shared" si="40"/>
        <v>47.113564668769712</v>
      </c>
      <c r="Y56" s="202">
        <f t="shared" si="41"/>
        <v>-1.6700000000000017</v>
      </c>
      <c r="Z56" s="173">
        <v>34.799999999999997</v>
      </c>
      <c r="AA56" s="202">
        <f t="shared" si="42"/>
        <v>47.091366303436708</v>
      </c>
      <c r="AB56" s="173">
        <v>41.63</v>
      </c>
      <c r="AC56" s="202">
        <f t="shared" si="43"/>
        <v>46.775874906924798</v>
      </c>
      <c r="AD56" s="202">
        <f t="shared" si="44"/>
        <v>6.8300000000000054</v>
      </c>
      <c r="AE56" s="203">
        <v>64.27</v>
      </c>
      <c r="AF56" s="204">
        <f t="shared" si="45"/>
        <v>48.276374442793454</v>
      </c>
      <c r="AG56" s="173">
        <v>55.47</v>
      </c>
      <c r="AH56" s="204">
        <f t="shared" si="46"/>
        <v>49.529602595296026</v>
      </c>
      <c r="AI56" s="202">
        <f t="shared" si="47"/>
        <v>-8.7999999999999972</v>
      </c>
      <c r="AJ56" s="173">
        <v>53</v>
      </c>
      <c r="AK56" s="202">
        <f t="shared" si="48"/>
        <v>52.455540355677158</v>
      </c>
      <c r="AL56" s="173">
        <v>45</v>
      </c>
      <c r="AM56" s="202">
        <f t="shared" si="49"/>
        <v>46.853448275862064</v>
      </c>
      <c r="AN56" s="202">
        <f t="shared" si="50"/>
        <v>-8</v>
      </c>
      <c r="AO56" s="173">
        <v>61.6</v>
      </c>
      <c r="AP56" s="202">
        <f t="shared" si="51"/>
        <v>53.818433818433817</v>
      </c>
      <c r="AQ56" s="173">
        <v>62.4</v>
      </c>
      <c r="AR56" s="202">
        <f t="shared" si="52"/>
        <v>51.707865168539328</v>
      </c>
      <c r="AS56" s="202">
        <f t="shared" si="53"/>
        <v>0.79999999999999716</v>
      </c>
      <c r="AT56" s="202">
        <f t="shared" si="54"/>
        <v>47.028750000000002</v>
      </c>
      <c r="AU56" s="202">
        <f t="shared" si="55"/>
        <v>50.058943543694198</v>
      </c>
      <c r="AV56" s="201">
        <f t="shared" si="56"/>
        <v>46.923749999999998</v>
      </c>
      <c r="AW56" s="205">
        <f t="shared" si="57"/>
        <v>48.431815193292124</v>
      </c>
      <c r="AX56" s="205">
        <f t="shared" si="58"/>
        <v>-0.10500000000000398</v>
      </c>
      <c r="AY56" s="205">
        <f t="shared" si="59"/>
        <v>-1.6271283504020744</v>
      </c>
      <c r="AZ56" s="206">
        <v>4</v>
      </c>
    </row>
    <row r="57" spans="1:52" ht="18.75">
      <c r="A57" s="181">
        <v>4</v>
      </c>
      <c r="B57" s="207">
        <v>31</v>
      </c>
      <c r="C57" s="199">
        <v>52</v>
      </c>
      <c r="D57" s="207" t="s">
        <v>48</v>
      </c>
      <c r="E57" s="172">
        <v>6</v>
      </c>
      <c r="F57" s="173">
        <v>47.85</v>
      </c>
      <c r="G57" s="173">
        <f t="shared" si="30"/>
        <v>50.086393088552917</v>
      </c>
      <c r="H57" s="173">
        <v>47.67</v>
      </c>
      <c r="I57" s="173">
        <f t="shared" si="31"/>
        <v>49.896729776247852</v>
      </c>
      <c r="J57" s="173">
        <f t="shared" si="32"/>
        <v>-0.17999999999999972</v>
      </c>
      <c r="K57" s="173">
        <v>33.229999999999997</v>
      </c>
      <c r="L57" s="202">
        <f t="shared" si="33"/>
        <v>44.005819592628519</v>
      </c>
      <c r="M57" s="173">
        <v>43.33</v>
      </c>
      <c r="N57" s="202">
        <f t="shared" si="34"/>
        <v>41.647421093148573</v>
      </c>
      <c r="O57" s="202">
        <f t="shared" si="35"/>
        <v>10.100000000000001</v>
      </c>
      <c r="P57" s="173">
        <v>32.31</v>
      </c>
      <c r="Q57" s="202">
        <f t="shared" si="36"/>
        <v>49.134328358208961</v>
      </c>
      <c r="R57" s="173">
        <v>37.08</v>
      </c>
      <c r="S57" s="202">
        <f t="shared" si="37"/>
        <v>49.082568807339449</v>
      </c>
      <c r="T57" s="202">
        <f t="shared" si="38"/>
        <v>4.769999999999996</v>
      </c>
      <c r="U57" s="214">
        <v>48.46</v>
      </c>
      <c r="V57" s="202">
        <f t="shared" si="39"/>
        <v>50.922090729783037</v>
      </c>
      <c r="W57" s="173">
        <v>41.67</v>
      </c>
      <c r="X57" s="202">
        <f t="shared" si="40"/>
        <v>48.869610935856997</v>
      </c>
      <c r="Y57" s="202">
        <f t="shared" si="41"/>
        <v>-6.7899999999999991</v>
      </c>
      <c r="Z57" s="173">
        <v>36.04</v>
      </c>
      <c r="AA57" s="202">
        <f t="shared" si="42"/>
        <v>48.130762782900248</v>
      </c>
      <c r="AB57" s="173">
        <v>45.42</v>
      </c>
      <c r="AC57" s="202">
        <f t="shared" si="43"/>
        <v>49.597915115413258</v>
      </c>
      <c r="AD57" s="202">
        <f t="shared" si="44"/>
        <v>9.3800000000000026</v>
      </c>
      <c r="AE57" s="203">
        <v>62.15</v>
      </c>
      <c r="AF57" s="204">
        <f t="shared" si="45"/>
        <v>46.701337295690934</v>
      </c>
      <c r="AG57" s="173">
        <v>48.67</v>
      </c>
      <c r="AH57" s="204">
        <f t="shared" si="46"/>
        <v>44.01459854014599</v>
      </c>
      <c r="AI57" s="202">
        <f t="shared" si="47"/>
        <v>-13.479999999999997</v>
      </c>
      <c r="AJ57" s="173">
        <v>48.08</v>
      </c>
      <c r="AK57" s="202">
        <f t="shared" si="48"/>
        <v>49.090287277701776</v>
      </c>
      <c r="AL57" s="173">
        <v>44.17</v>
      </c>
      <c r="AM57" s="202">
        <f t="shared" si="49"/>
        <v>46.257183908045974</v>
      </c>
      <c r="AN57" s="202">
        <f t="shared" si="50"/>
        <v>-3.9099999999999966</v>
      </c>
      <c r="AO57" s="173">
        <v>53.23</v>
      </c>
      <c r="AP57" s="202">
        <f t="shared" si="51"/>
        <v>48.018018018018012</v>
      </c>
      <c r="AQ57" s="173">
        <v>50.67</v>
      </c>
      <c r="AR57" s="202">
        <f t="shared" si="52"/>
        <v>42.921348314606746</v>
      </c>
      <c r="AS57" s="202">
        <f t="shared" si="53"/>
        <v>-2.5599999999999952</v>
      </c>
      <c r="AT57" s="202">
        <f t="shared" si="54"/>
        <v>45.168749999999996</v>
      </c>
      <c r="AU57" s="202">
        <f t="shared" si="55"/>
        <v>48.261129642935543</v>
      </c>
      <c r="AV57" s="201">
        <f t="shared" si="56"/>
        <v>44.835000000000008</v>
      </c>
      <c r="AW57" s="205">
        <f t="shared" si="57"/>
        <v>46.535922061350604</v>
      </c>
      <c r="AX57" s="205">
        <f t="shared" si="58"/>
        <v>-0.33374999999998778</v>
      </c>
      <c r="AY57" s="205">
        <f t="shared" si="59"/>
        <v>-1.7252075815849395</v>
      </c>
      <c r="AZ57" s="206">
        <v>3</v>
      </c>
    </row>
    <row r="58" spans="1:52" ht="18.75">
      <c r="A58" s="181">
        <v>3</v>
      </c>
      <c r="B58" s="199">
        <v>19</v>
      </c>
      <c r="C58" s="199">
        <v>53</v>
      </c>
      <c r="D58" s="207" t="s">
        <v>33</v>
      </c>
      <c r="E58" s="172">
        <v>2</v>
      </c>
      <c r="F58" s="173">
        <v>50.5</v>
      </c>
      <c r="G58" s="173">
        <f t="shared" si="30"/>
        <v>51.994240460763145</v>
      </c>
      <c r="H58" s="173">
        <v>42</v>
      </c>
      <c r="I58" s="173">
        <f t="shared" si="31"/>
        <v>45.017211703958694</v>
      </c>
      <c r="J58" s="173">
        <f t="shared" si="32"/>
        <v>-8.5</v>
      </c>
      <c r="K58" s="173">
        <v>43</v>
      </c>
      <c r="L58" s="202">
        <f t="shared" si="33"/>
        <v>53.48205625606208</v>
      </c>
      <c r="M58" s="173">
        <v>49</v>
      </c>
      <c r="N58" s="202">
        <f t="shared" si="34"/>
        <v>46.012317167051577</v>
      </c>
      <c r="O58" s="202">
        <f t="shared" si="35"/>
        <v>6</v>
      </c>
      <c r="P58" s="173">
        <v>31.25</v>
      </c>
      <c r="Q58" s="202">
        <f t="shared" si="36"/>
        <v>48.343283582089555</v>
      </c>
      <c r="R58" s="173">
        <v>32.5</v>
      </c>
      <c r="S58" s="202">
        <f t="shared" si="37"/>
        <v>46.610901241230437</v>
      </c>
      <c r="T58" s="202">
        <f t="shared" si="38"/>
        <v>1.25</v>
      </c>
      <c r="U58" s="214">
        <v>43.75</v>
      </c>
      <c r="V58" s="202">
        <f t="shared" si="39"/>
        <v>48.599605522682445</v>
      </c>
      <c r="W58" s="173">
        <v>45</v>
      </c>
      <c r="X58" s="202">
        <f t="shared" si="40"/>
        <v>50.620399579390117</v>
      </c>
      <c r="Y58" s="202">
        <f t="shared" si="41"/>
        <v>1.25</v>
      </c>
      <c r="Z58" s="173">
        <v>41.13</v>
      </c>
      <c r="AA58" s="202">
        <f t="shared" si="42"/>
        <v>52.397317686504607</v>
      </c>
      <c r="AB58" s="173">
        <v>39.5</v>
      </c>
      <c r="AC58" s="202">
        <f t="shared" si="43"/>
        <v>45.189873417721515</v>
      </c>
      <c r="AD58" s="202">
        <f t="shared" si="44"/>
        <v>-1.6300000000000026</v>
      </c>
      <c r="AE58" s="203">
        <v>63</v>
      </c>
      <c r="AF58" s="204">
        <f t="shared" si="45"/>
        <v>47.332838038632985</v>
      </c>
      <c r="AG58" s="173">
        <v>54</v>
      </c>
      <c r="AH58" s="204">
        <f t="shared" si="46"/>
        <v>48.337388483373886</v>
      </c>
      <c r="AI58" s="202">
        <f t="shared" si="47"/>
        <v>-9</v>
      </c>
      <c r="AJ58" s="173">
        <v>47.5</v>
      </c>
      <c r="AK58" s="202">
        <f t="shared" si="48"/>
        <v>48.693570451436393</v>
      </c>
      <c r="AL58" s="173">
        <v>42.5</v>
      </c>
      <c r="AM58" s="202">
        <f t="shared" si="49"/>
        <v>45.057471264367813</v>
      </c>
      <c r="AN58" s="202">
        <f t="shared" si="50"/>
        <v>-5</v>
      </c>
      <c r="AO58" s="173">
        <v>50</v>
      </c>
      <c r="AP58" s="202">
        <f t="shared" si="51"/>
        <v>45.779625779625775</v>
      </c>
      <c r="AQ58" s="173">
        <v>68</v>
      </c>
      <c r="AR58" s="202">
        <f t="shared" si="52"/>
        <v>55.902621722846447</v>
      </c>
      <c r="AS58" s="202">
        <f t="shared" si="53"/>
        <v>18</v>
      </c>
      <c r="AT58" s="202">
        <f t="shared" si="54"/>
        <v>46.266249999999999</v>
      </c>
      <c r="AU58" s="202">
        <f t="shared" si="55"/>
        <v>49.577817222224624</v>
      </c>
      <c r="AV58" s="201">
        <f t="shared" si="56"/>
        <v>46.5625</v>
      </c>
      <c r="AW58" s="205">
        <f t="shared" si="57"/>
        <v>47.843523072492559</v>
      </c>
      <c r="AX58" s="205">
        <f t="shared" si="58"/>
        <v>0.29625000000000057</v>
      </c>
      <c r="AY58" s="205">
        <f t="shared" si="59"/>
        <v>-1.7342941497320652</v>
      </c>
      <c r="AZ58" s="206">
        <v>4</v>
      </c>
    </row>
    <row r="59" spans="1:52" ht="18.75">
      <c r="A59" s="181">
        <v>5</v>
      </c>
      <c r="B59" s="199">
        <v>44</v>
      </c>
      <c r="C59" s="199">
        <v>54</v>
      </c>
      <c r="D59" s="207" t="s">
        <v>63</v>
      </c>
      <c r="E59" s="172">
        <v>10</v>
      </c>
      <c r="F59" s="173">
        <v>54</v>
      </c>
      <c r="G59" s="173">
        <f t="shared" si="30"/>
        <v>54.514038876889849</v>
      </c>
      <c r="H59" s="173">
        <v>49.2</v>
      </c>
      <c r="I59" s="173">
        <f t="shared" si="31"/>
        <v>51.213425129087781</v>
      </c>
      <c r="J59" s="173">
        <f t="shared" si="32"/>
        <v>-4.7999999999999972</v>
      </c>
      <c r="K59" s="173">
        <v>40.5</v>
      </c>
      <c r="L59" s="202">
        <f t="shared" si="33"/>
        <v>51.057225994180413</v>
      </c>
      <c r="M59" s="173">
        <v>58</v>
      </c>
      <c r="N59" s="202">
        <f t="shared" si="34"/>
        <v>52.940723633564282</v>
      </c>
      <c r="O59" s="202">
        <f t="shared" si="35"/>
        <v>17.5</v>
      </c>
      <c r="P59" s="173">
        <v>34.69</v>
      </c>
      <c r="Q59" s="202">
        <f t="shared" si="36"/>
        <v>50.910447761194028</v>
      </c>
      <c r="R59" s="173">
        <v>44.25</v>
      </c>
      <c r="S59" s="202">
        <f t="shared" si="37"/>
        <v>52.95196977873718</v>
      </c>
      <c r="T59" s="202">
        <f t="shared" si="38"/>
        <v>9.5600000000000023</v>
      </c>
      <c r="U59" s="214">
        <v>43.75</v>
      </c>
      <c r="V59" s="202">
        <f t="shared" si="39"/>
        <v>48.599605522682445</v>
      </c>
      <c r="W59" s="173">
        <v>47.5</v>
      </c>
      <c r="X59" s="202">
        <f t="shared" si="40"/>
        <v>51.934805467928499</v>
      </c>
      <c r="Y59" s="202">
        <f t="shared" si="41"/>
        <v>3.75</v>
      </c>
      <c r="Z59" s="173">
        <v>49.13</v>
      </c>
      <c r="AA59" s="202">
        <f t="shared" si="42"/>
        <v>59.103101424979045</v>
      </c>
      <c r="AB59" s="173">
        <v>44.35</v>
      </c>
      <c r="AC59" s="202">
        <f t="shared" si="43"/>
        <v>48.801191362620997</v>
      </c>
      <c r="AD59" s="202">
        <f t="shared" si="44"/>
        <v>-4.7800000000000011</v>
      </c>
      <c r="AE59" s="203">
        <v>80.5</v>
      </c>
      <c r="AF59" s="204">
        <f t="shared" si="45"/>
        <v>60.334323922734022</v>
      </c>
      <c r="AG59" s="173">
        <v>61.2</v>
      </c>
      <c r="AH59" s="204">
        <f t="shared" si="46"/>
        <v>54.17680454176805</v>
      </c>
      <c r="AI59" s="202">
        <f t="shared" si="47"/>
        <v>-19.299999999999997</v>
      </c>
      <c r="AJ59" s="173">
        <v>53.13</v>
      </c>
      <c r="AK59" s="202">
        <f t="shared" si="48"/>
        <v>52.544459644322849</v>
      </c>
      <c r="AL59" s="173">
        <v>50</v>
      </c>
      <c r="AM59" s="202">
        <f t="shared" si="49"/>
        <v>50.445402298850574</v>
      </c>
      <c r="AN59" s="202">
        <f t="shared" si="50"/>
        <v>-3.1300000000000026</v>
      </c>
      <c r="AO59" s="173">
        <v>60.5</v>
      </c>
      <c r="AP59" s="202">
        <f t="shared" si="51"/>
        <v>53.056133056133056</v>
      </c>
      <c r="AQ59" s="173">
        <v>63.6</v>
      </c>
      <c r="AR59" s="202">
        <f t="shared" si="52"/>
        <v>52.606741573033709</v>
      </c>
      <c r="AS59" s="202">
        <f t="shared" si="53"/>
        <v>3.1000000000000014</v>
      </c>
      <c r="AT59" s="202">
        <f t="shared" si="54"/>
        <v>52.024999999999999</v>
      </c>
      <c r="AU59" s="202">
        <f t="shared" si="55"/>
        <v>53.764917025389465</v>
      </c>
      <c r="AV59" s="201">
        <f t="shared" si="56"/>
        <v>52.262500000000003</v>
      </c>
      <c r="AW59" s="205">
        <f t="shared" si="57"/>
        <v>51.883882973198887</v>
      </c>
      <c r="AX59" s="205">
        <f t="shared" si="58"/>
        <v>0.23750000000000426</v>
      </c>
      <c r="AY59" s="205">
        <f t="shared" si="59"/>
        <v>-1.8810340521905786</v>
      </c>
      <c r="AZ59" s="206">
        <v>4</v>
      </c>
    </row>
    <row r="60" spans="1:52" ht="18.75">
      <c r="A60" s="181">
        <v>1</v>
      </c>
      <c r="B60" s="199">
        <v>7</v>
      </c>
      <c r="C60" s="199">
        <v>55</v>
      </c>
      <c r="D60" s="207" t="s">
        <v>188</v>
      </c>
      <c r="E60" s="172">
        <v>5</v>
      </c>
      <c r="F60" s="173">
        <v>47.8</v>
      </c>
      <c r="G60" s="173">
        <f t="shared" si="30"/>
        <v>50.050395968322533</v>
      </c>
      <c r="H60" s="173">
        <v>40.799999999999997</v>
      </c>
      <c r="I60" s="173">
        <f t="shared" si="31"/>
        <v>43.984509466437174</v>
      </c>
      <c r="J60" s="173">
        <f t="shared" si="32"/>
        <v>-7</v>
      </c>
      <c r="K60" s="173">
        <v>37</v>
      </c>
      <c r="L60" s="202">
        <f t="shared" si="33"/>
        <v>47.662463627546074</v>
      </c>
      <c r="M60" s="173">
        <v>54.4</v>
      </c>
      <c r="N60" s="202">
        <f t="shared" si="34"/>
        <v>50.169361046959196</v>
      </c>
      <c r="O60" s="202">
        <f t="shared" si="35"/>
        <v>17.399999999999999</v>
      </c>
      <c r="P60" s="173">
        <v>33</v>
      </c>
      <c r="Q60" s="202">
        <f t="shared" si="36"/>
        <v>49.649253731343286</v>
      </c>
      <c r="R60" s="173">
        <v>22</v>
      </c>
      <c r="S60" s="202">
        <f t="shared" si="37"/>
        <v>40.944414463032921</v>
      </c>
      <c r="T60" s="202">
        <f t="shared" si="38"/>
        <v>-11</v>
      </c>
      <c r="U60" s="214">
        <v>42.5</v>
      </c>
      <c r="V60" s="202">
        <f t="shared" si="39"/>
        <v>47.983234714003942</v>
      </c>
      <c r="W60" s="173">
        <v>41</v>
      </c>
      <c r="X60" s="202">
        <f t="shared" si="40"/>
        <v>48.517350157728707</v>
      </c>
      <c r="Y60" s="202">
        <f t="shared" si="41"/>
        <v>-1.5</v>
      </c>
      <c r="Z60" s="173">
        <v>39.5</v>
      </c>
      <c r="AA60" s="202">
        <f t="shared" si="42"/>
        <v>51.031014249790445</v>
      </c>
      <c r="AB60" s="173">
        <v>40.6</v>
      </c>
      <c r="AC60" s="202">
        <f t="shared" si="43"/>
        <v>46.008935219657481</v>
      </c>
      <c r="AD60" s="202">
        <f t="shared" si="44"/>
        <v>1.1000000000000014</v>
      </c>
      <c r="AE60" s="203">
        <v>59.6</v>
      </c>
      <c r="AF60" s="204">
        <f t="shared" si="45"/>
        <v>44.806835066864785</v>
      </c>
      <c r="AG60" s="173">
        <v>55.2</v>
      </c>
      <c r="AH60" s="204">
        <f t="shared" si="46"/>
        <v>49.310624493106246</v>
      </c>
      <c r="AI60" s="202">
        <f t="shared" si="47"/>
        <v>-4.3999999999999986</v>
      </c>
      <c r="AJ60" s="173">
        <v>56</v>
      </c>
      <c r="AK60" s="202">
        <f t="shared" si="48"/>
        <v>54.507523939808486</v>
      </c>
      <c r="AL60" s="173">
        <v>50</v>
      </c>
      <c r="AM60" s="202">
        <f t="shared" si="49"/>
        <v>50.445402298850574</v>
      </c>
      <c r="AN60" s="202">
        <f t="shared" si="50"/>
        <v>-6</v>
      </c>
      <c r="AO60" s="173">
        <v>56.8</v>
      </c>
      <c r="AP60" s="202">
        <f t="shared" si="51"/>
        <v>50.492030492030487</v>
      </c>
      <c r="AQ60" s="173">
        <v>61.6</v>
      </c>
      <c r="AR60" s="202">
        <f t="shared" si="52"/>
        <v>51.108614232209739</v>
      </c>
      <c r="AS60" s="202">
        <f t="shared" si="53"/>
        <v>4.8000000000000043</v>
      </c>
      <c r="AT60" s="202">
        <f t="shared" si="54"/>
        <v>46.525000000000006</v>
      </c>
      <c r="AU60" s="202">
        <f t="shared" si="55"/>
        <v>49.522843973713755</v>
      </c>
      <c r="AV60" s="201">
        <f t="shared" si="56"/>
        <v>45.7</v>
      </c>
      <c r="AW60" s="205">
        <f t="shared" si="57"/>
        <v>47.561151422247754</v>
      </c>
      <c r="AX60" s="205">
        <f t="shared" si="58"/>
        <v>-0.82500000000000284</v>
      </c>
      <c r="AY60" s="205">
        <f t="shared" si="59"/>
        <v>-1.9616925514660011</v>
      </c>
      <c r="AZ60" s="206">
        <v>3</v>
      </c>
    </row>
    <row r="61" spans="1:52" ht="18.75">
      <c r="A61" s="181">
        <v>2</v>
      </c>
      <c r="B61" s="199">
        <v>86</v>
      </c>
      <c r="C61" s="199">
        <v>56</v>
      </c>
      <c r="D61" s="207" t="s">
        <v>107</v>
      </c>
      <c r="E61" s="172">
        <v>10</v>
      </c>
      <c r="F61" s="173">
        <v>49.67</v>
      </c>
      <c r="G61" s="173">
        <f t="shared" si="30"/>
        <v>51.39668826493881</v>
      </c>
      <c r="H61" s="173">
        <v>44.4</v>
      </c>
      <c r="I61" s="173">
        <f t="shared" si="31"/>
        <v>47.082616179001718</v>
      </c>
      <c r="J61" s="173">
        <f t="shared" si="32"/>
        <v>-5.2700000000000031</v>
      </c>
      <c r="K61" s="173">
        <v>41.17</v>
      </c>
      <c r="L61" s="202">
        <f t="shared" si="33"/>
        <v>51.707080504364697</v>
      </c>
      <c r="M61" s="173">
        <v>53.4</v>
      </c>
      <c r="N61" s="202">
        <f t="shared" si="34"/>
        <v>49.399538106235568</v>
      </c>
      <c r="O61" s="202">
        <f t="shared" si="35"/>
        <v>12.229999999999997</v>
      </c>
      <c r="P61" s="173">
        <v>25.21</v>
      </c>
      <c r="Q61" s="202">
        <f t="shared" si="36"/>
        <v>43.835820895522389</v>
      </c>
      <c r="R61" s="173">
        <v>33.25</v>
      </c>
      <c r="S61" s="202">
        <f t="shared" si="37"/>
        <v>47.015650296815977</v>
      </c>
      <c r="T61" s="202">
        <f t="shared" si="38"/>
        <v>8.0399999999999991</v>
      </c>
      <c r="U61" s="214">
        <v>34.17</v>
      </c>
      <c r="V61" s="202">
        <f t="shared" si="39"/>
        <v>43.875739644970416</v>
      </c>
      <c r="W61" s="173">
        <v>32.5</v>
      </c>
      <c r="X61" s="202">
        <f t="shared" si="40"/>
        <v>44.04837013669821</v>
      </c>
      <c r="Y61" s="202">
        <f t="shared" si="41"/>
        <v>-1.6700000000000017</v>
      </c>
      <c r="Z61" s="173">
        <v>42.83</v>
      </c>
      <c r="AA61" s="202">
        <f t="shared" si="42"/>
        <v>53.822296730930425</v>
      </c>
      <c r="AB61" s="173">
        <v>42.8</v>
      </c>
      <c r="AC61" s="202">
        <f t="shared" si="43"/>
        <v>47.647058823529406</v>
      </c>
      <c r="AD61" s="202">
        <f t="shared" si="44"/>
        <v>-3.0000000000001137E-2</v>
      </c>
      <c r="AE61" s="203">
        <v>69.33</v>
      </c>
      <c r="AF61" s="204">
        <f t="shared" si="45"/>
        <v>52.035661218424963</v>
      </c>
      <c r="AG61" s="173">
        <v>54.4</v>
      </c>
      <c r="AH61" s="204">
        <f t="shared" si="46"/>
        <v>48.661800486618006</v>
      </c>
      <c r="AI61" s="202">
        <f t="shared" si="47"/>
        <v>-14.93</v>
      </c>
      <c r="AJ61" s="173">
        <v>50</v>
      </c>
      <c r="AK61" s="202">
        <f t="shared" si="48"/>
        <v>50.40355677154583</v>
      </c>
      <c r="AL61" s="173">
        <v>44.5</v>
      </c>
      <c r="AM61" s="202">
        <f t="shared" si="49"/>
        <v>46.494252873563219</v>
      </c>
      <c r="AN61" s="202">
        <f t="shared" si="50"/>
        <v>-5.5</v>
      </c>
      <c r="AO61" s="173">
        <v>55</v>
      </c>
      <c r="AP61" s="202">
        <f t="shared" si="51"/>
        <v>49.244629244629245</v>
      </c>
      <c r="AQ61" s="173">
        <v>60</v>
      </c>
      <c r="AR61" s="202">
        <f t="shared" si="52"/>
        <v>49.910112359550567</v>
      </c>
      <c r="AS61" s="202">
        <f t="shared" si="53"/>
        <v>5</v>
      </c>
      <c r="AT61" s="202">
        <f t="shared" si="54"/>
        <v>45.922499999999999</v>
      </c>
      <c r="AU61" s="202">
        <f t="shared" si="55"/>
        <v>49.540184159415851</v>
      </c>
      <c r="AV61" s="201">
        <f t="shared" si="56"/>
        <v>45.65625</v>
      </c>
      <c r="AW61" s="205">
        <f t="shared" si="57"/>
        <v>47.532424907751583</v>
      </c>
      <c r="AX61" s="205">
        <f t="shared" si="58"/>
        <v>-0.26624999999999943</v>
      </c>
      <c r="AY61" s="205">
        <f t="shared" si="59"/>
        <v>-2.0077592516642682</v>
      </c>
      <c r="AZ61" s="206">
        <v>3</v>
      </c>
    </row>
    <row r="62" spans="1:52" ht="18.75">
      <c r="A62" s="181">
        <v>3</v>
      </c>
      <c r="B62" s="199">
        <v>11</v>
      </c>
      <c r="C62" s="199">
        <v>57</v>
      </c>
      <c r="D62" s="207" t="s">
        <v>24</v>
      </c>
      <c r="E62" s="172">
        <v>28</v>
      </c>
      <c r="F62" s="173">
        <v>40.53</v>
      </c>
      <c r="G62" s="173">
        <f t="shared" si="30"/>
        <v>44.816414686825055</v>
      </c>
      <c r="H62" s="173">
        <v>43.71</v>
      </c>
      <c r="I62" s="173">
        <f t="shared" si="31"/>
        <v>46.488812392426851</v>
      </c>
      <c r="J62" s="173">
        <f t="shared" si="32"/>
        <v>3.1799999999999997</v>
      </c>
      <c r="K62" s="173">
        <v>35.26</v>
      </c>
      <c r="L62" s="202">
        <f t="shared" si="33"/>
        <v>45.974781765276433</v>
      </c>
      <c r="M62" s="173">
        <v>46.57</v>
      </c>
      <c r="N62" s="202">
        <f t="shared" si="34"/>
        <v>44.141647421093147</v>
      </c>
      <c r="O62" s="202">
        <f t="shared" si="35"/>
        <v>11.310000000000002</v>
      </c>
      <c r="P62" s="173">
        <v>29.74</v>
      </c>
      <c r="Q62" s="202">
        <f t="shared" si="36"/>
        <v>47.21641791044776</v>
      </c>
      <c r="R62" s="173">
        <v>33.75</v>
      </c>
      <c r="S62" s="202">
        <f t="shared" si="37"/>
        <v>47.285483000539664</v>
      </c>
      <c r="T62" s="202">
        <f t="shared" si="38"/>
        <v>4.0100000000000016</v>
      </c>
      <c r="U62" s="214">
        <v>30.53</v>
      </c>
      <c r="V62" s="202">
        <f t="shared" si="39"/>
        <v>42.08086785009862</v>
      </c>
      <c r="W62" s="173">
        <v>35.18</v>
      </c>
      <c r="X62" s="202">
        <f t="shared" si="40"/>
        <v>45.457413249211356</v>
      </c>
      <c r="Y62" s="202">
        <f t="shared" si="41"/>
        <v>4.6499999999999986</v>
      </c>
      <c r="Z62" s="173">
        <v>33.659999999999997</v>
      </c>
      <c r="AA62" s="202">
        <f t="shared" si="42"/>
        <v>46.135792120704103</v>
      </c>
      <c r="AB62" s="173">
        <v>37.729999999999997</v>
      </c>
      <c r="AC62" s="202">
        <f t="shared" si="43"/>
        <v>43.87192851824274</v>
      </c>
      <c r="AD62" s="202">
        <f t="shared" si="44"/>
        <v>4.07</v>
      </c>
      <c r="AE62" s="203">
        <v>70.11</v>
      </c>
      <c r="AF62" s="204">
        <f t="shared" si="45"/>
        <v>52.615156017830607</v>
      </c>
      <c r="AG62" s="173">
        <v>49.29</v>
      </c>
      <c r="AH62" s="204">
        <f t="shared" si="46"/>
        <v>44.51743714517437</v>
      </c>
      <c r="AI62" s="202">
        <f t="shared" si="47"/>
        <v>-20.82</v>
      </c>
      <c r="AJ62" s="173">
        <v>50.79</v>
      </c>
      <c r="AK62" s="202">
        <f t="shared" si="48"/>
        <v>50.943912448700409</v>
      </c>
      <c r="AL62" s="173">
        <v>45.71</v>
      </c>
      <c r="AM62" s="202">
        <f t="shared" si="49"/>
        <v>47.363505747126439</v>
      </c>
      <c r="AN62" s="202">
        <f t="shared" si="50"/>
        <v>-5.0799999999999983</v>
      </c>
      <c r="AO62" s="173">
        <v>56</v>
      </c>
      <c r="AP62" s="202">
        <f t="shared" si="51"/>
        <v>49.937629937629936</v>
      </c>
      <c r="AQ62" s="173">
        <v>52.29</v>
      </c>
      <c r="AR62" s="202">
        <f t="shared" si="52"/>
        <v>44.134831460674157</v>
      </c>
      <c r="AS62" s="202">
        <f t="shared" si="53"/>
        <v>-3.7100000000000009</v>
      </c>
      <c r="AT62" s="202">
        <f t="shared" si="54"/>
        <v>43.327500000000001</v>
      </c>
      <c r="AU62" s="202">
        <f t="shared" si="55"/>
        <v>47.465121592189121</v>
      </c>
      <c r="AV62" s="201">
        <f t="shared" si="56"/>
        <v>43.028750000000002</v>
      </c>
      <c r="AW62" s="205">
        <f t="shared" si="57"/>
        <v>45.407632366811093</v>
      </c>
      <c r="AX62" s="205">
        <f t="shared" si="58"/>
        <v>-0.29874999999999829</v>
      </c>
      <c r="AY62" s="205">
        <f t="shared" si="59"/>
        <v>-2.0574892253780277</v>
      </c>
      <c r="AZ62" s="206">
        <v>5</v>
      </c>
    </row>
    <row r="63" spans="1:52" ht="18.75">
      <c r="A63" s="181">
        <v>4</v>
      </c>
      <c r="B63" s="199">
        <v>59</v>
      </c>
      <c r="C63" s="199">
        <v>58</v>
      </c>
      <c r="D63" s="207" t="s">
        <v>79</v>
      </c>
      <c r="E63" s="172">
        <v>4</v>
      </c>
      <c r="F63" s="173">
        <v>45.5</v>
      </c>
      <c r="G63" s="173">
        <f t="shared" si="30"/>
        <v>48.394528437724986</v>
      </c>
      <c r="H63" s="173">
        <v>45.5</v>
      </c>
      <c r="I63" s="173">
        <f t="shared" si="31"/>
        <v>48.029259896729776</v>
      </c>
      <c r="J63" s="173">
        <f t="shared" si="32"/>
        <v>0</v>
      </c>
      <c r="K63" s="173">
        <v>38</v>
      </c>
      <c r="L63" s="202">
        <f t="shared" si="33"/>
        <v>48.63239573229874</v>
      </c>
      <c r="M63" s="173">
        <v>46</v>
      </c>
      <c r="N63" s="202">
        <f t="shared" si="34"/>
        <v>43.702848344880678</v>
      </c>
      <c r="O63" s="202">
        <f t="shared" si="35"/>
        <v>8</v>
      </c>
      <c r="P63" s="173">
        <v>27.5</v>
      </c>
      <c r="Q63" s="202">
        <f t="shared" si="36"/>
        <v>45.544776119402982</v>
      </c>
      <c r="R63" s="173">
        <v>24.38</v>
      </c>
      <c r="S63" s="202">
        <f t="shared" si="37"/>
        <v>42.228818132757688</v>
      </c>
      <c r="T63" s="202">
        <f t="shared" si="38"/>
        <v>-3.120000000000001</v>
      </c>
      <c r="U63" s="214">
        <v>51.25</v>
      </c>
      <c r="V63" s="202">
        <f t="shared" si="39"/>
        <v>52.297830374753453</v>
      </c>
      <c r="W63" s="173">
        <v>41.25</v>
      </c>
      <c r="X63" s="202">
        <f t="shared" si="40"/>
        <v>48.648790746582542</v>
      </c>
      <c r="Y63" s="202">
        <f t="shared" si="41"/>
        <v>-10</v>
      </c>
      <c r="Z63" s="173">
        <v>43.13</v>
      </c>
      <c r="AA63" s="202">
        <f t="shared" si="42"/>
        <v>54.07376362112322</v>
      </c>
      <c r="AB63" s="173">
        <v>42.25</v>
      </c>
      <c r="AC63" s="202">
        <f t="shared" si="43"/>
        <v>47.237527922561426</v>
      </c>
      <c r="AD63" s="202">
        <f t="shared" si="44"/>
        <v>-0.88000000000000256</v>
      </c>
      <c r="AE63" s="203">
        <v>62</v>
      </c>
      <c r="AF63" s="204">
        <f t="shared" si="45"/>
        <v>46.589895988112929</v>
      </c>
      <c r="AG63" s="173">
        <v>47</v>
      </c>
      <c r="AH63" s="204">
        <f t="shared" si="46"/>
        <v>42.660178426601789</v>
      </c>
      <c r="AI63" s="202">
        <f t="shared" si="47"/>
        <v>-15</v>
      </c>
      <c r="AJ63" s="173">
        <v>48.75</v>
      </c>
      <c r="AK63" s="202">
        <f t="shared" si="48"/>
        <v>49.548563611491112</v>
      </c>
      <c r="AL63" s="173">
        <v>36.25</v>
      </c>
      <c r="AM63" s="202">
        <f t="shared" si="49"/>
        <v>40.56752873563218</v>
      </c>
      <c r="AN63" s="202">
        <f t="shared" si="50"/>
        <v>-12.5</v>
      </c>
      <c r="AO63" s="173">
        <v>47</v>
      </c>
      <c r="AP63" s="202">
        <f t="shared" si="51"/>
        <v>43.700623700623701</v>
      </c>
      <c r="AQ63" s="173">
        <v>71</v>
      </c>
      <c r="AR63" s="202">
        <f t="shared" si="52"/>
        <v>58.149812734082403</v>
      </c>
      <c r="AS63" s="202">
        <f t="shared" si="53"/>
        <v>24</v>
      </c>
      <c r="AT63" s="202">
        <f t="shared" si="54"/>
        <v>45.391249999999999</v>
      </c>
      <c r="AU63" s="202">
        <f t="shared" si="55"/>
        <v>48.597797198191387</v>
      </c>
      <c r="AV63" s="201">
        <f t="shared" si="56"/>
        <v>44.203749999999999</v>
      </c>
      <c r="AW63" s="205">
        <f t="shared" si="57"/>
        <v>46.403095617478556</v>
      </c>
      <c r="AX63" s="205">
        <f t="shared" si="58"/>
        <v>-1.1875</v>
      </c>
      <c r="AY63" s="205">
        <f t="shared" si="59"/>
        <v>-2.1947015807128309</v>
      </c>
      <c r="AZ63" s="206">
        <v>3</v>
      </c>
    </row>
    <row r="64" spans="1:52" ht="18.75">
      <c r="A64" s="181">
        <v>1</v>
      </c>
      <c r="B64" s="207">
        <v>49</v>
      </c>
      <c r="C64" s="199">
        <v>59</v>
      </c>
      <c r="D64" s="207" t="s">
        <v>69</v>
      </c>
      <c r="E64" s="172">
        <v>16</v>
      </c>
      <c r="F64" s="173">
        <v>43.43</v>
      </c>
      <c r="G64" s="173">
        <f t="shared" si="30"/>
        <v>46.904247660187188</v>
      </c>
      <c r="H64" s="173">
        <v>42.13</v>
      </c>
      <c r="I64" s="173">
        <f t="shared" si="31"/>
        <v>45.129087779690195</v>
      </c>
      <c r="J64" s="173">
        <f t="shared" si="32"/>
        <v>-1.2999999999999972</v>
      </c>
      <c r="K64" s="173">
        <v>39.14</v>
      </c>
      <c r="L64" s="202">
        <f t="shared" si="33"/>
        <v>49.738118331716784</v>
      </c>
      <c r="M64" s="173">
        <v>45.25</v>
      </c>
      <c r="N64" s="202">
        <f t="shared" si="34"/>
        <v>43.12548113933795</v>
      </c>
      <c r="O64" s="202">
        <f t="shared" si="35"/>
        <v>6.1099999999999994</v>
      </c>
      <c r="P64" s="173">
        <v>26.79</v>
      </c>
      <c r="Q64" s="202">
        <f t="shared" si="36"/>
        <v>45.014925373134332</v>
      </c>
      <c r="R64" s="173">
        <v>27.81</v>
      </c>
      <c r="S64" s="202">
        <f t="shared" si="37"/>
        <v>44.079870480302212</v>
      </c>
      <c r="T64" s="202">
        <f t="shared" si="38"/>
        <v>1.0199999999999996</v>
      </c>
      <c r="U64" s="214">
        <v>33.57</v>
      </c>
      <c r="V64" s="202">
        <f t="shared" si="39"/>
        <v>43.57988165680473</v>
      </c>
      <c r="W64" s="173">
        <v>32.19</v>
      </c>
      <c r="X64" s="202">
        <f t="shared" si="40"/>
        <v>43.885383806519449</v>
      </c>
      <c r="Y64" s="202">
        <f t="shared" si="41"/>
        <v>-1.3800000000000026</v>
      </c>
      <c r="Z64" s="173">
        <v>30.89</v>
      </c>
      <c r="AA64" s="202">
        <f t="shared" si="42"/>
        <v>43.813914501257329</v>
      </c>
      <c r="AB64" s="173">
        <v>36.409999999999997</v>
      </c>
      <c r="AC64" s="202">
        <f t="shared" si="43"/>
        <v>42.889054355919576</v>
      </c>
      <c r="AD64" s="202">
        <f t="shared" si="44"/>
        <v>5.519999999999996</v>
      </c>
      <c r="AE64" s="203">
        <v>62.29</v>
      </c>
      <c r="AF64" s="204">
        <f t="shared" si="45"/>
        <v>46.805349182763742</v>
      </c>
      <c r="AG64" s="173">
        <v>48</v>
      </c>
      <c r="AH64" s="204">
        <f t="shared" si="46"/>
        <v>43.471208434712089</v>
      </c>
      <c r="AI64" s="202">
        <f t="shared" si="47"/>
        <v>-14.29</v>
      </c>
      <c r="AJ64" s="173">
        <v>42.14</v>
      </c>
      <c r="AK64" s="202">
        <f t="shared" si="48"/>
        <v>45.027359781121753</v>
      </c>
      <c r="AL64" s="173">
        <v>40.31</v>
      </c>
      <c r="AM64" s="202">
        <f t="shared" si="49"/>
        <v>43.484195402298852</v>
      </c>
      <c r="AN64" s="202">
        <f t="shared" si="50"/>
        <v>-1.8299999999999983</v>
      </c>
      <c r="AO64" s="173">
        <v>57.14</v>
      </c>
      <c r="AP64" s="202">
        <f t="shared" si="51"/>
        <v>50.727650727650726</v>
      </c>
      <c r="AQ64" s="173">
        <v>56</v>
      </c>
      <c r="AR64" s="202">
        <f t="shared" si="52"/>
        <v>46.913857677902627</v>
      </c>
      <c r="AS64" s="202">
        <f t="shared" si="53"/>
        <v>-1.1400000000000006</v>
      </c>
      <c r="AT64" s="202">
        <f t="shared" si="54"/>
        <v>41.923749999999998</v>
      </c>
      <c r="AU64" s="202">
        <f t="shared" si="55"/>
        <v>46.451430901829568</v>
      </c>
      <c r="AV64" s="201">
        <f t="shared" si="56"/>
        <v>41.012500000000003</v>
      </c>
      <c r="AW64" s="205">
        <f t="shared" si="57"/>
        <v>44.122267384585371</v>
      </c>
      <c r="AX64" s="205">
        <f t="shared" si="58"/>
        <v>-0.91124999999999545</v>
      </c>
      <c r="AY64" s="205">
        <f t="shared" si="59"/>
        <v>-2.3291635172441971</v>
      </c>
      <c r="AZ64" s="206">
        <v>3</v>
      </c>
    </row>
    <row r="65" spans="1:52" ht="18.75">
      <c r="A65" s="181">
        <v>5</v>
      </c>
      <c r="B65" s="199">
        <v>67</v>
      </c>
      <c r="C65" s="199">
        <v>60</v>
      </c>
      <c r="D65" s="207" t="s">
        <v>87</v>
      </c>
      <c r="E65" s="172">
        <v>16</v>
      </c>
      <c r="F65" s="173">
        <v>49.25</v>
      </c>
      <c r="G65" s="173">
        <f t="shared" si="30"/>
        <v>51.094312455003603</v>
      </c>
      <c r="H65" s="173">
        <v>48.75</v>
      </c>
      <c r="I65" s="173">
        <f t="shared" si="31"/>
        <v>50.82616179001721</v>
      </c>
      <c r="J65" s="173">
        <f t="shared" si="32"/>
        <v>-0.5</v>
      </c>
      <c r="K65" s="173">
        <v>44.13</v>
      </c>
      <c r="L65" s="202">
        <f t="shared" si="33"/>
        <v>54.578079534432597</v>
      </c>
      <c r="M65" s="173">
        <v>56.5</v>
      </c>
      <c r="N65" s="202">
        <f t="shared" si="34"/>
        <v>51.785989222478833</v>
      </c>
      <c r="O65" s="202">
        <f t="shared" si="35"/>
        <v>12.369999999999997</v>
      </c>
      <c r="P65" s="173">
        <v>33.130000000000003</v>
      </c>
      <c r="Q65" s="202">
        <f t="shared" si="36"/>
        <v>49.746268656716424</v>
      </c>
      <c r="R65" s="173">
        <v>37.19</v>
      </c>
      <c r="S65" s="202">
        <f t="shared" si="37"/>
        <v>49.141932002158661</v>
      </c>
      <c r="T65" s="202">
        <f t="shared" si="38"/>
        <v>4.0599999999999952</v>
      </c>
      <c r="U65" s="214">
        <v>59.38</v>
      </c>
      <c r="V65" s="202">
        <f t="shared" si="39"/>
        <v>56.306706114398423</v>
      </c>
      <c r="W65" s="173">
        <v>44.69</v>
      </c>
      <c r="X65" s="202">
        <f t="shared" si="40"/>
        <v>50.457413249211356</v>
      </c>
      <c r="Y65" s="202">
        <f t="shared" si="41"/>
        <v>-14.690000000000005</v>
      </c>
      <c r="Z65" s="173">
        <v>40.94</v>
      </c>
      <c r="AA65" s="202">
        <f t="shared" si="42"/>
        <v>52.238055322715837</v>
      </c>
      <c r="AB65" s="173">
        <v>46.47</v>
      </c>
      <c r="AC65" s="202">
        <f t="shared" si="43"/>
        <v>50.379746835443036</v>
      </c>
      <c r="AD65" s="202">
        <f t="shared" si="44"/>
        <v>5.5300000000000011</v>
      </c>
      <c r="AE65" s="203">
        <v>71.25</v>
      </c>
      <c r="AF65" s="204">
        <f t="shared" si="45"/>
        <v>53.462109955423472</v>
      </c>
      <c r="AG65" s="173">
        <v>58.25</v>
      </c>
      <c r="AH65" s="204">
        <f t="shared" si="46"/>
        <v>51.784266017842661</v>
      </c>
      <c r="AI65" s="202">
        <f t="shared" si="47"/>
        <v>-13</v>
      </c>
      <c r="AJ65" s="173">
        <v>52.5</v>
      </c>
      <c r="AK65" s="202">
        <f t="shared" si="48"/>
        <v>52.113543091655266</v>
      </c>
      <c r="AL65" s="173">
        <v>51.88</v>
      </c>
      <c r="AM65" s="202">
        <f t="shared" si="49"/>
        <v>51.795977011494251</v>
      </c>
      <c r="AN65" s="202">
        <f t="shared" si="50"/>
        <v>-0.61999999999999744</v>
      </c>
      <c r="AO65" s="173">
        <v>64.5</v>
      </c>
      <c r="AP65" s="202">
        <f t="shared" si="51"/>
        <v>55.828135828135828</v>
      </c>
      <c r="AQ65" s="173">
        <v>60.25</v>
      </c>
      <c r="AR65" s="202">
        <f t="shared" si="52"/>
        <v>50.09737827715356</v>
      </c>
      <c r="AS65" s="202">
        <f t="shared" si="53"/>
        <v>-4.25</v>
      </c>
      <c r="AT65" s="202">
        <f t="shared" si="54"/>
        <v>51.884999999999998</v>
      </c>
      <c r="AU65" s="202">
        <f t="shared" si="55"/>
        <v>53.170901369810181</v>
      </c>
      <c r="AV65" s="201">
        <f t="shared" si="56"/>
        <v>50.497500000000002</v>
      </c>
      <c r="AW65" s="205">
        <f t="shared" si="57"/>
        <v>50.783608050724943</v>
      </c>
      <c r="AX65" s="205">
        <f t="shared" si="58"/>
        <v>-1.3874999999999957</v>
      </c>
      <c r="AY65" s="205">
        <f t="shared" si="59"/>
        <v>-2.3872933190852379</v>
      </c>
      <c r="AZ65" s="206">
        <v>3</v>
      </c>
    </row>
    <row r="66" spans="1:52" ht="18.75">
      <c r="A66" s="181">
        <v>5</v>
      </c>
      <c r="B66" s="199">
        <v>55</v>
      </c>
      <c r="C66" s="199">
        <v>61</v>
      </c>
      <c r="D66" s="207" t="s">
        <v>74</v>
      </c>
      <c r="E66" s="172">
        <v>15</v>
      </c>
      <c r="F66" s="173">
        <v>52.12</v>
      </c>
      <c r="G66" s="173">
        <f t="shared" si="30"/>
        <v>53.160547156227501</v>
      </c>
      <c r="H66" s="173">
        <v>46.53</v>
      </c>
      <c r="I66" s="173">
        <f t="shared" si="31"/>
        <v>48.915662650602414</v>
      </c>
      <c r="J66" s="173">
        <f t="shared" si="32"/>
        <v>-5.5899999999999963</v>
      </c>
      <c r="K66" s="173">
        <v>40</v>
      </c>
      <c r="L66" s="202">
        <f t="shared" si="33"/>
        <v>50.572259941804077</v>
      </c>
      <c r="M66" s="173">
        <v>50.93</v>
      </c>
      <c r="N66" s="202">
        <f t="shared" si="34"/>
        <v>47.498075442648194</v>
      </c>
      <c r="O66" s="202">
        <f t="shared" si="35"/>
        <v>10.93</v>
      </c>
      <c r="P66" s="173">
        <v>32.79</v>
      </c>
      <c r="Q66" s="202">
        <f t="shared" si="36"/>
        <v>49.492537313432834</v>
      </c>
      <c r="R66" s="173">
        <v>30.83</v>
      </c>
      <c r="S66" s="202">
        <f t="shared" si="37"/>
        <v>45.709660010793307</v>
      </c>
      <c r="T66" s="202">
        <f t="shared" si="38"/>
        <v>-1.9600000000000009</v>
      </c>
      <c r="U66" s="214">
        <v>52.94</v>
      </c>
      <c r="V66" s="202">
        <f t="shared" si="39"/>
        <v>53.131163708086781</v>
      </c>
      <c r="W66" s="173">
        <v>42</v>
      </c>
      <c r="X66" s="202">
        <f t="shared" si="40"/>
        <v>49.04311251314406</v>
      </c>
      <c r="Y66" s="202">
        <f t="shared" si="41"/>
        <v>-10.939999999999998</v>
      </c>
      <c r="Z66" s="173">
        <v>42.94</v>
      </c>
      <c r="AA66" s="202">
        <f t="shared" si="42"/>
        <v>53.91450125733445</v>
      </c>
      <c r="AB66" s="173">
        <v>46.3</v>
      </c>
      <c r="AC66" s="202">
        <f t="shared" si="43"/>
        <v>50.25316455696202</v>
      </c>
      <c r="AD66" s="202">
        <f t="shared" si="44"/>
        <v>3.3599999999999994</v>
      </c>
      <c r="AE66" s="203">
        <v>68</v>
      </c>
      <c r="AF66" s="204">
        <f t="shared" si="45"/>
        <v>51.047548291233284</v>
      </c>
      <c r="AG66" s="173">
        <v>60.53</v>
      </c>
      <c r="AH66" s="204">
        <f t="shared" si="46"/>
        <v>53.633414436334149</v>
      </c>
      <c r="AI66" s="202">
        <f t="shared" si="47"/>
        <v>-7.4699999999999989</v>
      </c>
      <c r="AJ66" s="173">
        <v>55.29</v>
      </c>
      <c r="AK66" s="202">
        <f t="shared" si="48"/>
        <v>54.021887824897405</v>
      </c>
      <c r="AL66" s="173">
        <v>49</v>
      </c>
      <c r="AM66" s="202">
        <f t="shared" si="49"/>
        <v>49.727011494252871</v>
      </c>
      <c r="AN66" s="202">
        <f t="shared" si="50"/>
        <v>-6.2899999999999991</v>
      </c>
      <c r="AO66" s="173">
        <v>55.76</v>
      </c>
      <c r="AP66" s="202">
        <f t="shared" si="51"/>
        <v>49.771309771309767</v>
      </c>
      <c r="AQ66" s="173">
        <v>60.27</v>
      </c>
      <c r="AR66" s="202">
        <f t="shared" si="52"/>
        <v>50.112359550561806</v>
      </c>
      <c r="AS66" s="202">
        <f t="shared" si="53"/>
        <v>4.5100000000000051</v>
      </c>
      <c r="AT66" s="202">
        <f t="shared" si="54"/>
        <v>49.98</v>
      </c>
      <c r="AU66" s="202">
        <f t="shared" si="55"/>
        <v>51.888969408040758</v>
      </c>
      <c r="AV66" s="201">
        <f t="shared" si="56"/>
        <v>48.298749999999998</v>
      </c>
      <c r="AW66" s="205">
        <f t="shared" si="57"/>
        <v>49.361557581912344</v>
      </c>
      <c r="AX66" s="205">
        <f t="shared" si="58"/>
        <v>-1.6812499999999986</v>
      </c>
      <c r="AY66" s="205">
        <f t="shared" si="59"/>
        <v>-2.5274118261284144</v>
      </c>
      <c r="AZ66" s="206">
        <v>3</v>
      </c>
    </row>
    <row r="67" spans="1:52" ht="18.75">
      <c r="A67" s="181">
        <v>6</v>
      </c>
      <c r="B67" s="199">
        <v>10</v>
      </c>
      <c r="C67" s="199">
        <v>62</v>
      </c>
      <c r="D67" s="207" t="s">
        <v>23</v>
      </c>
      <c r="E67" s="172">
        <v>5</v>
      </c>
      <c r="F67" s="173">
        <v>46.55</v>
      </c>
      <c r="G67" s="173">
        <f t="shared" si="30"/>
        <v>49.150467962562992</v>
      </c>
      <c r="H67" s="173">
        <v>38.4</v>
      </c>
      <c r="I67" s="173">
        <f t="shared" si="31"/>
        <v>41.91910499139415</v>
      </c>
      <c r="J67" s="173">
        <f t="shared" si="32"/>
        <v>-8.1499999999999986</v>
      </c>
      <c r="K67" s="173">
        <v>36.549999999999997</v>
      </c>
      <c r="L67" s="202">
        <f t="shared" si="33"/>
        <v>47.225994180407369</v>
      </c>
      <c r="M67" s="173">
        <v>42</v>
      </c>
      <c r="N67" s="202">
        <f t="shared" si="34"/>
        <v>40.623556581986143</v>
      </c>
      <c r="O67" s="202">
        <f t="shared" si="35"/>
        <v>5.4500000000000028</v>
      </c>
      <c r="P67" s="173">
        <v>27.27</v>
      </c>
      <c r="Q67" s="202">
        <f t="shared" si="36"/>
        <v>45.373134328358212</v>
      </c>
      <c r="R67" s="173">
        <v>31</v>
      </c>
      <c r="S67" s="202">
        <f t="shared" si="37"/>
        <v>45.801403130059363</v>
      </c>
      <c r="T67" s="202">
        <f t="shared" si="38"/>
        <v>3.7300000000000004</v>
      </c>
      <c r="U67" s="214">
        <v>41.36</v>
      </c>
      <c r="V67" s="202">
        <f t="shared" si="39"/>
        <v>47.421104536489153</v>
      </c>
      <c r="W67" s="173">
        <v>41</v>
      </c>
      <c r="X67" s="202">
        <f t="shared" si="40"/>
        <v>48.517350157728707</v>
      </c>
      <c r="Y67" s="202">
        <f t="shared" si="41"/>
        <v>-0.35999999999999943</v>
      </c>
      <c r="Z67" s="173">
        <v>30.5</v>
      </c>
      <c r="AA67" s="202">
        <f t="shared" si="42"/>
        <v>43.487007544006701</v>
      </c>
      <c r="AB67" s="173">
        <v>41.4</v>
      </c>
      <c r="AC67" s="202">
        <f t="shared" si="43"/>
        <v>46.604616530156363</v>
      </c>
      <c r="AD67" s="202">
        <f t="shared" si="44"/>
        <v>10.899999999999999</v>
      </c>
      <c r="AE67" s="203">
        <v>64.36</v>
      </c>
      <c r="AF67" s="204">
        <f t="shared" si="45"/>
        <v>48.343239227340263</v>
      </c>
      <c r="AG67" s="173">
        <v>50.4</v>
      </c>
      <c r="AH67" s="204">
        <f t="shared" si="46"/>
        <v>45.417680454176804</v>
      </c>
      <c r="AI67" s="202">
        <f t="shared" si="47"/>
        <v>-13.96</v>
      </c>
      <c r="AJ67" s="173">
        <v>45.45</v>
      </c>
      <c r="AK67" s="202">
        <f t="shared" si="48"/>
        <v>47.291381668946656</v>
      </c>
      <c r="AL67" s="173">
        <v>40</v>
      </c>
      <c r="AM67" s="202">
        <f t="shared" si="49"/>
        <v>43.261494252873561</v>
      </c>
      <c r="AN67" s="202">
        <f t="shared" si="50"/>
        <v>-5.4500000000000028</v>
      </c>
      <c r="AO67" s="173">
        <v>59.64</v>
      </c>
      <c r="AP67" s="202">
        <f t="shared" si="51"/>
        <v>52.460152460152457</v>
      </c>
      <c r="AQ67" s="173">
        <v>56.8</v>
      </c>
      <c r="AR67" s="202">
        <f t="shared" si="52"/>
        <v>47.513108614232209</v>
      </c>
      <c r="AS67" s="202">
        <f t="shared" si="53"/>
        <v>-2.8400000000000034</v>
      </c>
      <c r="AT67" s="202">
        <f t="shared" si="54"/>
        <v>43.959999999999994</v>
      </c>
      <c r="AU67" s="202">
        <f t="shared" si="55"/>
        <v>47.594060238532975</v>
      </c>
      <c r="AV67" s="201">
        <f t="shared" si="56"/>
        <v>42.625000000000007</v>
      </c>
      <c r="AW67" s="205">
        <f t="shared" si="57"/>
        <v>44.957289339075913</v>
      </c>
      <c r="AX67" s="205">
        <f t="shared" si="58"/>
        <v>-1.3349999999999866</v>
      </c>
      <c r="AY67" s="205">
        <f t="shared" si="59"/>
        <v>-2.636770899457062</v>
      </c>
      <c r="AZ67" s="206">
        <v>3</v>
      </c>
    </row>
    <row r="68" spans="1:52" ht="18.75">
      <c r="A68" s="181">
        <v>6</v>
      </c>
      <c r="B68" s="199">
        <v>76</v>
      </c>
      <c r="C68" s="199">
        <v>63</v>
      </c>
      <c r="D68" s="207" t="s">
        <v>96</v>
      </c>
      <c r="E68" s="172">
        <v>2</v>
      </c>
      <c r="F68" s="173">
        <v>44</v>
      </c>
      <c r="G68" s="173">
        <f t="shared" si="30"/>
        <v>47.314614830813539</v>
      </c>
      <c r="H68" s="173">
        <v>42</v>
      </c>
      <c r="I68" s="173">
        <f t="shared" si="31"/>
        <v>45.017211703958694</v>
      </c>
      <c r="J68" s="173">
        <f t="shared" si="32"/>
        <v>-2</v>
      </c>
      <c r="K68" s="173">
        <v>32</v>
      </c>
      <c r="L68" s="202">
        <f t="shared" si="33"/>
        <v>42.812803103782741</v>
      </c>
      <c r="M68" s="173">
        <v>50</v>
      </c>
      <c r="N68" s="202">
        <f t="shared" si="34"/>
        <v>46.782140107775213</v>
      </c>
      <c r="O68" s="202">
        <f t="shared" si="35"/>
        <v>18</v>
      </c>
      <c r="P68" s="173">
        <v>20</v>
      </c>
      <c r="Q68" s="202">
        <f t="shared" si="36"/>
        <v>39.947761194029852</v>
      </c>
      <c r="R68" s="173">
        <v>25</v>
      </c>
      <c r="S68" s="202">
        <f t="shared" si="37"/>
        <v>42.563410685375068</v>
      </c>
      <c r="T68" s="202">
        <f t="shared" si="38"/>
        <v>5</v>
      </c>
      <c r="U68" s="214">
        <v>40</v>
      </c>
      <c r="V68" s="202">
        <f t="shared" si="39"/>
        <v>46.750493096646942</v>
      </c>
      <c r="W68" s="173">
        <v>27.5</v>
      </c>
      <c r="X68" s="202">
        <f t="shared" si="40"/>
        <v>41.419558359621448</v>
      </c>
      <c r="Y68" s="202">
        <f t="shared" si="41"/>
        <v>-12.5</v>
      </c>
      <c r="Z68" s="173">
        <v>41</v>
      </c>
      <c r="AA68" s="202">
        <f t="shared" si="42"/>
        <v>52.288348700754398</v>
      </c>
      <c r="AB68" s="173">
        <v>43</v>
      </c>
      <c r="AC68" s="202">
        <f t="shared" si="43"/>
        <v>47.795979151154128</v>
      </c>
      <c r="AD68" s="202">
        <f t="shared" si="44"/>
        <v>2</v>
      </c>
      <c r="AE68" s="203">
        <v>68</v>
      </c>
      <c r="AF68" s="204">
        <f t="shared" si="45"/>
        <v>51.047548291233284</v>
      </c>
      <c r="AG68" s="173">
        <v>42</v>
      </c>
      <c r="AH68" s="204">
        <f t="shared" si="46"/>
        <v>38.605028386050286</v>
      </c>
      <c r="AI68" s="202">
        <f t="shared" si="47"/>
        <v>-26</v>
      </c>
      <c r="AJ68" s="173">
        <v>55</v>
      </c>
      <c r="AK68" s="202">
        <f t="shared" si="48"/>
        <v>53.82352941176471</v>
      </c>
      <c r="AL68" s="173">
        <v>50</v>
      </c>
      <c r="AM68" s="202">
        <f t="shared" si="49"/>
        <v>50.445402298850574</v>
      </c>
      <c r="AN68" s="202">
        <f t="shared" si="50"/>
        <v>-5</v>
      </c>
      <c r="AO68" s="173">
        <v>52</v>
      </c>
      <c r="AP68" s="202">
        <f t="shared" si="51"/>
        <v>47.165627165627164</v>
      </c>
      <c r="AQ68" s="173">
        <v>52</v>
      </c>
      <c r="AR68" s="202">
        <f t="shared" si="52"/>
        <v>43.917602996254686</v>
      </c>
      <c r="AS68" s="202">
        <f t="shared" si="53"/>
        <v>0</v>
      </c>
      <c r="AT68" s="202">
        <f t="shared" si="54"/>
        <v>44</v>
      </c>
      <c r="AU68" s="202">
        <f t="shared" si="55"/>
        <v>47.643840724331575</v>
      </c>
      <c r="AV68" s="201">
        <f t="shared" si="56"/>
        <v>41.4375</v>
      </c>
      <c r="AW68" s="205">
        <f t="shared" si="57"/>
        <v>44.568291711130009</v>
      </c>
      <c r="AX68" s="205">
        <f t="shared" si="58"/>
        <v>-2.5625</v>
      </c>
      <c r="AY68" s="205">
        <f t="shared" si="59"/>
        <v>-3.0755490132015666</v>
      </c>
      <c r="AZ68" s="206">
        <v>4</v>
      </c>
    </row>
    <row r="69" spans="1:52" ht="18.75">
      <c r="A69" s="181">
        <v>6</v>
      </c>
      <c r="B69" s="199">
        <v>60</v>
      </c>
      <c r="C69" s="199">
        <v>64</v>
      </c>
      <c r="D69" s="207" t="s">
        <v>80</v>
      </c>
      <c r="E69" s="172">
        <v>2</v>
      </c>
      <c r="F69" s="173">
        <v>51.33</v>
      </c>
      <c r="G69" s="173">
        <f t="shared" si="30"/>
        <v>52.591792656587472</v>
      </c>
      <c r="H69" s="173">
        <v>51</v>
      </c>
      <c r="I69" s="173">
        <f t="shared" si="31"/>
        <v>52.762478485370053</v>
      </c>
      <c r="J69" s="173">
        <f t="shared" si="32"/>
        <v>-0.32999999999999829</v>
      </c>
      <c r="K69" s="173">
        <v>38.67</v>
      </c>
      <c r="L69" s="202">
        <f t="shared" si="33"/>
        <v>49.28225024248303</v>
      </c>
      <c r="M69" s="173">
        <v>44</v>
      </c>
      <c r="N69" s="202">
        <f t="shared" si="34"/>
        <v>42.163202463433407</v>
      </c>
      <c r="O69" s="202">
        <f t="shared" si="35"/>
        <v>5.3299999999999983</v>
      </c>
      <c r="P69" s="173">
        <v>27.92</v>
      </c>
      <c r="Q69" s="202">
        <f t="shared" si="36"/>
        <v>45.858208955223887</v>
      </c>
      <c r="R69" s="173">
        <v>26.25</v>
      </c>
      <c r="S69" s="202">
        <f t="shared" si="37"/>
        <v>43.237992444684295</v>
      </c>
      <c r="T69" s="202">
        <f t="shared" si="38"/>
        <v>-1.6700000000000017</v>
      </c>
      <c r="U69" s="214">
        <v>40</v>
      </c>
      <c r="V69" s="202">
        <f t="shared" si="39"/>
        <v>46.750493096646942</v>
      </c>
      <c r="W69" s="173">
        <v>22.5</v>
      </c>
      <c r="X69" s="202">
        <f t="shared" si="40"/>
        <v>38.790746582544685</v>
      </c>
      <c r="Y69" s="202">
        <f t="shared" si="41"/>
        <v>-17.5</v>
      </c>
      <c r="Z69" s="173">
        <v>42.92</v>
      </c>
      <c r="AA69" s="202">
        <f t="shared" si="42"/>
        <v>53.897736797988266</v>
      </c>
      <c r="AB69" s="173">
        <v>52.75</v>
      </c>
      <c r="AC69" s="202">
        <f t="shared" si="43"/>
        <v>55.055845122859267</v>
      </c>
      <c r="AD69" s="202">
        <f t="shared" si="44"/>
        <v>9.8299999999999983</v>
      </c>
      <c r="AE69" s="203">
        <v>67.33</v>
      </c>
      <c r="AF69" s="204">
        <f t="shared" si="45"/>
        <v>50.549777117384842</v>
      </c>
      <c r="AG69" s="173">
        <v>52</v>
      </c>
      <c r="AH69" s="204">
        <f t="shared" si="46"/>
        <v>46.715328467153284</v>
      </c>
      <c r="AI69" s="202">
        <f t="shared" si="47"/>
        <v>-15.329999999999998</v>
      </c>
      <c r="AJ69" s="173">
        <v>51.67</v>
      </c>
      <c r="AK69" s="202">
        <f t="shared" si="48"/>
        <v>51.545827633378934</v>
      </c>
      <c r="AL69" s="173">
        <v>47.5</v>
      </c>
      <c r="AM69" s="202">
        <f t="shared" si="49"/>
        <v>48.649425287356323</v>
      </c>
      <c r="AN69" s="202">
        <f t="shared" si="50"/>
        <v>-4.1700000000000017</v>
      </c>
      <c r="AO69" s="173">
        <v>54.67</v>
      </c>
      <c r="AP69" s="202">
        <f t="shared" si="51"/>
        <v>49.015939015939011</v>
      </c>
      <c r="AQ69" s="173">
        <v>56</v>
      </c>
      <c r="AR69" s="202">
        <f t="shared" si="52"/>
        <v>46.913857677902627</v>
      </c>
      <c r="AS69" s="202">
        <f t="shared" si="53"/>
        <v>1.3299999999999983</v>
      </c>
      <c r="AT69" s="202">
        <f t="shared" si="54"/>
        <v>46.813750000000006</v>
      </c>
      <c r="AU69" s="202">
        <f t="shared" si="55"/>
        <v>49.936503189454044</v>
      </c>
      <c r="AV69" s="201">
        <f t="shared" si="56"/>
        <v>44</v>
      </c>
      <c r="AW69" s="205">
        <f t="shared" si="57"/>
        <v>46.786109566412996</v>
      </c>
      <c r="AX69" s="205">
        <f t="shared" si="58"/>
        <v>-2.813750000000006</v>
      </c>
      <c r="AY69" s="205">
        <f t="shared" si="59"/>
        <v>-3.1503936230410474</v>
      </c>
      <c r="AZ69" s="206">
        <v>3</v>
      </c>
    </row>
    <row r="70" spans="1:52" ht="18.75">
      <c r="A70" s="181">
        <v>2</v>
      </c>
      <c r="B70" s="199">
        <v>20</v>
      </c>
      <c r="C70" s="199">
        <v>65</v>
      </c>
      <c r="D70" s="207" t="s">
        <v>34</v>
      </c>
      <c r="E70" s="172">
        <v>1</v>
      </c>
      <c r="F70" s="173">
        <v>49.8</v>
      </c>
      <c r="G70" s="173">
        <f t="shared" ref="G70:G91" si="60">10*((F70-47.73)/13.89)+50</f>
        <v>51.490280777537798</v>
      </c>
      <c r="H70" s="173">
        <v>48</v>
      </c>
      <c r="I70" s="173">
        <f t="shared" ref="I70:I91" si="61">10*((H70-47.79)/11.62)+50</f>
        <v>50.180722891566269</v>
      </c>
      <c r="J70" s="173">
        <f t="shared" ref="J70:J91" si="62">H70-F70</f>
        <v>-1.7999999999999972</v>
      </c>
      <c r="K70" s="173">
        <v>37.6</v>
      </c>
      <c r="L70" s="202">
        <f t="shared" ref="L70:L91" si="63">10*((K70-39.41)/10.31)+50</f>
        <v>48.244422890397679</v>
      </c>
      <c r="M70" s="173">
        <v>52</v>
      </c>
      <c r="N70" s="202">
        <f t="shared" ref="N70:N91" si="64">10*((M70-54.18)/12.99)+50</f>
        <v>48.321785989222477</v>
      </c>
      <c r="O70" s="202">
        <f t="shared" ref="O70:O91" si="65">M70-K70</f>
        <v>14.399999999999999</v>
      </c>
      <c r="P70" s="173">
        <v>36.75</v>
      </c>
      <c r="Q70" s="202">
        <f t="shared" ref="Q70:Q91" si="66">10*((P70-33.47)/13.4)+50</f>
        <v>52.447761194029852</v>
      </c>
      <c r="R70" s="173">
        <v>40</v>
      </c>
      <c r="S70" s="202">
        <f t="shared" ref="S70:S91" si="67">10*((R70-38.78)/18.53)+50</f>
        <v>50.658391797085805</v>
      </c>
      <c r="T70" s="202">
        <f t="shared" ref="T70:T91" si="68">R70-P70</f>
        <v>3.25</v>
      </c>
      <c r="U70" s="214">
        <v>45.5</v>
      </c>
      <c r="V70" s="202">
        <f t="shared" ref="V70:V91" si="69">10*((U70-46.59)/20.28)+50</f>
        <v>49.462524654832343</v>
      </c>
      <c r="W70" s="173">
        <v>40</v>
      </c>
      <c r="X70" s="202">
        <f t="shared" ref="X70:X91" si="70">10*((W70-43.82)/19.02)+50</f>
        <v>47.991587802313354</v>
      </c>
      <c r="Y70" s="202">
        <f t="shared" ref="Y70:Y91" si="71">W70-U70</f>
        <v>-5.5</v>
      </c>
      <c r="Z70" s="173">
        <v>40.25</v>
      </c>
      <c r="AA70" s="202">
        <f t="shared" ref="AA70:AA91" si="72">10*((Z70-38.27)/11.93)+50</f>
        <v>51.659681475272421</v>
      </c>
      <c r="AB70" s="173">
        <v>45</v>
      </c>
      <c r="AC70" s="202">
        <f t="shared" ref="AC70:AC91" si="73">10*((AB70-45.96)/13.43)+50</f>
        <v>49.285182427401338</v>
      </c>
      <c r="AD70" s="202">
        <f t="shared" ref="AD70:AD91" si="74">AB70-Z70</f>
        <v>4.75</v>
      </c>
      <c r="AE70" s="203">
        <v>78</v>
      </c>
      <c r="AF70" s="204">
        <f t="shared" ref="AF70:AF91" si="75">10*((AE70-66.59)/13.46)+50</f>
        <v>58.476968796433873</v>
      </c>
      <c r="AG70" s="173">
        <v>44</v>
      </c>
      <c r="AH70" s="204">
        <f t="shared" ref="AH70:AH91" si="76">10*((AG70-56.05)/12.33)+50</f>
        <v>40.227088402270887</v>
      </c>
      <c r="AI70" s="202">
        <f t="shared" ref="AI70:AI91" si="77">AG70-AE70</f>
        <v>-34</v>
      </c>
      <c r="AJ70" s="173">
        <v>55.5</v>
      </c>
      <c r="AK70" s="202">
        <f t="shared" ref="AK70:AK91" si="78">10*((AJ70-49.41)/14.62)+50</f>
        <v>54.165526675786595</v>
      </c>
      <c r="AL70" s="173">
        <v>55</v>
      </c>
      <c r="AM70" s="202">
        <f t="shared" ref="AM70:AM91" si="79">10*((AL70-49.38)/13.92)+50</f>
        <v>54.037356321839077</v>
      </c>
      <c r="AN70" s="202">
        <f t="shared" ref="AN70:AN91" si="80">AL70-AJ70</f>
        <v>-0.5</v>
      </c>
      <c r="AO70" s="173">
        <v>61.6</v>
      </c>
      <c r="AP70" s="202">
        <f t="shared" ref="AP70:AP91" si="81">10*((AO70-56.09)/14.43)+50</f>
        <v>53.818433818433817</v>
      </c>
      <c r="AQ70" s="173">
        <v>64</v>
      </c>
      <c r="AR70" s="202">
        <f t="shared" ref="AR70:AR91" si="82">10*((AQ70-60.12)/13.35)+50</f>
        <v>52.906367041198507</v>
      </c>
      <c r="AS70" s="202">
        <f t="shared" si="53"/>
        <v>2.3999999999999986</v>
      </c>
      <c r="AT70" s="202">
        <f t="shared" ref="AT70:AT91" si="83">(F70+K70+P70+U70+Z70+AE70+AJ70+AO70)/8</f>
        <v>50.625</v>
      </c>
      <c r="AU70" s="202">
        <f t="shared" ref="AU70:AU91" si="84">(G70+L70+Q70+V70+AA70+AF70+AK70+AP70)/8</f>
        <v>52.470700035340556</v>
      </c>
      <c r="AV70" s="201">
        <f t="shared" ref="AV70:AV91" si="85">(H70+M70+R70+W70+AB70+AG70+AL70+AQ70)/8</f>
        <v>48.5</v>
      </c>
      <c r="AW70" s="205">
        <f t="shared" ref="AW70:AW91" si="86">(I70+N70+S70+X70+AC70+AH70+AM70+AR70)/8</f>
        <v>49.201060334112213</v>
      </c>
      <c r="AX70" s="205">
        <f t="shared" ref="AX70:AX91" si="87">AV70-AT70</f>
        <v>-2.125</v>
      </c>
      <c r="AY70" s="205">
        <f t="shared" ref="AY70:AY91" si="88">AW70-AU70</f>
        <v>-3.2696397012283427</v>
      </c>
      <c r="AZ70" s="206">
        <v>4</v>
      </c>
    </row>
    <row r="71" spans="1:52" ht="18.75">
      <c r="A71" s="181">
        <v>5</v>
      </c>
      <c r="B71" s="207">
        <v>71</v>
      </c>
      <c r="C71" s="199">
        <v>66</v>
      </c>
      <c r="D71" s="207" t="s">
        <v>91</v>
      </c>
      <c r="E71" s="172">
        <v>2</v>
      </c>
      <c r="F71" s="173">
        <v>50.5</v>
      </c>
      <c r="G71" s="173">
        <f t="shared" si="60"/>
        <v>51.994240460763145</v>
      </c>
      <c r="H71" s="173">
        <v>46</v>
      </c>
      <c r="I71" s="173">
        <f t="shared" si="61"/>
        <v>48.459552495697075</v>
      </c>
      <c r="J71" s="173">
        <f t="shared" si="62"/>
        <v>-4.5</v>
      </c>
      <c r="K71" s="173">
        <v>33</v>
      </c>
      <c r="L71" s="202">
        <f t="shared" si="63"/>
        <v>43.782735208535406</v>
      </c>
      <c r="M71" s="173">
        <v>46</v>
      </c>
      <c r="N71" s="202">
        <f t="shared" si="64"/>
        <v>43.702848344880678</v>
      </c>
      <c r="O71" s="202">
        <f t="shared" si="65"/>
        <v>13</v>
      </c>
      <c r="P71" s="173">
        <v>26.88</v>
      </c>
      <c r="Q71" s="202">
        <f t="shared" si="66"/>
        <v>45.082089552238806</v>
      </c>
      <c r="R71" s="173">
        <v>36.25</v>
      </c>
      <c r="S71" s="202">
        <f t="shared" si="67"/>
        <v>48.634646519158125</v>
      </c>
      <c r="T71" s="202">
        <f t="shared" si="68"/>
        <v>9.370000000000001</v>
      </c>
      <c r="U71" s="214">
        <v>35</v>
      </c>
      <c r="V71" s="202">
        <f t="shared" si="69"/>
        <v>44.285009861932934</v>
      </c>
      <c r="W71" s="173">
        <v>40</v>
      </c>
      <c r="X71" s="202">
        <f t="shared" si="70"/>
        <v>47.991587802313354</v>
      </c>
      <c r="Y71" s="202">
        <f t="shared" si="71"/>
        <v>5</v>
      </c>
      <c r="Z71" s="173">
        <v>39</v>
      </c>
      <c r="AA71" s="202">
        <f t="shared" si="72"/>
        <v>50.611902766135792</v>
      </c>
      <c r="AB71" s="173">
        <v>34.5</v>
      </c>
      <c r="AC71" s="202">
        <f t="shared" si="73"/>
        <v>41.466865227103497</v>
      </c>
      <c r="AD71" s="202">
        <f t="shared" si="74"/>
        <v>-4.5</v>
      </c>
      <c r="AE71" s="203">
        <v>71</v>
      </c>
      <c r="AF71" s="204">
        <f t="shared" si="75"/>
        <v>53.276374442793461</v>
      </c>
      <c r="AG71" s="173">
        <v>58</v>
      </c>
      <c r="AH71" s="204">
        <f t="shared" si="76"/>
        <v>51.581508515815088</v>
      </c>
      <c r="AI71" s="202">
        <f t="shared" si="77"/>
        <v>-13</v>
      </c>
      <c r="AJ71" s="173">
        <v>66.25</v>
      </c>
      <c r="AK71" s="202">
        <f t="shared" si="78"/>
        <v>61.518467852257189</v>
      </c>
      <c r="AL71" s="173">
        <v>42.5</v>
      </c>
      <c r="AM71" s="202">
        <f t="shared" si="79"/>
        <v>45.057471264367813</v>
      </c>
      <c r="AN71" s="202">
        <f t="shared" si="80"/>
        <v>-23.75</v>
      </c>
      <c r="AO71" s="173">
        <v>59</v>
      </c>
      <c r="AP71" s="202">
        <f t="shared" si="81"/>
        <v>52.016632016632016</v>
      </c>
      <c r="AQ71" s="173">
        <v>56</v>
      </c>
      <c r="AR71" s="202">
        <f t="shared" si="82"/>
        <v>46.913857677902627</v>
      </c>
      <c r="AS71" s="202">
        <f t="shared" si="53"/>
        <v>-3</v>
      </c>
      <c r="AT71" s="202">
        <f t="shared" si="83"/>
        <v>47.578749999999999</v>
      </c>
      <c r="AU71" s="202">
        <f t="shared" si="84"/>
        <v>50.320931520161089</v>
      </c>
      <c r="AV71" s="201">
        <f t="shared" si="85"/>
        <v>44.90625</v>
      </c>
      <c r="AW71" s="205">
        <f t="shared" si="86"/>
        <v>46.726042230904774</v>
      </c>
      <c r="AX71" s="205">
        <f t="shared" si="87"/>
        <v>-2.6724999999999994</v>
      </c>
      <c r="AY71" s="205">
        <f t="shared" si="88"/>
        <v>-3.5948892892563151</v>
      </c>
      <c r="AZ71" s="206">
        <v>3</v>
      </c>
    </row>
    <row r="72" spans="1:52" ht="18.75">
      <c r="A72" s="181">
        <v>1</v>
      </c>
      <c r="B72" s="199">
        <v>80</v>
      </c>
      <c r="C72" s="199">
        <v>67</v>
      </c>
      <c r="D72" s="207" t="s">
        <v>101</v>
      </c>
      <c r="E72" s="172">
        <v>15</v>
      </c>
      <c r="F72" s="173">
        <v>61.33</v>
      </c>
      <c r="G72" s="173">
        <f t="shared" si="60"/>
        <v>59.791216702663789</v>
      </c>
      <c r="H72" s="173">
        <v>48</v>
      </c>
      <c r="I72" s="173">
        <f t="shared" si="61"/>
        <v>50.180722891566269</v>
      </c>
      <c r="J72" s="173">
        <f t="shared" si="62"/>
        <v>-13.329999999999998</v>
      </c>
      <c r="K72" s="173">
        <v>43.67</v>
      </c>
      <c r="L72" s="202">
        <f t="shared" si="63"/>
        <v>54.131910766246371</v>
      </c>
      <c r="M72" s="173">
        <v>59.6</v>
      </c>
      <c r="N72" s="202">
        <f t="shared" si="64"/>
        <v>54.172440338722097</v>
      </c>
      <c r="O72" s="202">
        <f t="shared" si="65"/>
        <v>15.93</v>
      </c>
      <c r="P72" s="173">
        <v>62.08</v>
      </c>
      <c r="Q72" s="202">
        <f t="shared" si="66"/>
        <v>71.350746268656721</v>
      </c>
      <c r="R72" s="173">
        <v>51.33</v>
      </c>
      <c r="S72" s="202">
        <f t="shared" si="67"/>
        <v>56.772800863464653</v>
      </c>
      <c r="T72" s="202">
        <f t="shared" si="68"/>
        <v>-10.75</v>
      </c>
      <c r="U72" s="214">
        <v>60</v>
      </c>
      <c r="V72" s="202">
        <f t="shared" si="69"/>
        <v>56.612426035502956</v>
      </c>
      <c r="W72" s="173">
        <v>42.67</v>
      </c>
      <c r="X72" s="202">
        <f t="shared" si="70"/>
        <v>49.395373291272342</v>
      </c>
      <c r="Y72" s="202">
        <f t="shared" si="71"/>
        <v>-17.329999999999998</v>
      </c>
      <c r="Z72" s="173">
        <v>32.92</v>
      </c>
      <c r="AA72" s="202">
        <f t="shared" si="72"/>
        <v>45.515507124895223</v>
      </c>
      <c r="AB72" s="173">
        <v>46.03</v>
      </c>
      <c r="AC72" s="202">
        <f t="shared" si="73"/>
        <v>50.052122114668656</v>
      </c>
      <c r="AD72" s="202">
        <f t="shared" si="74"/>
        <v>13.11</v>
      </c>
      <c r="AE72" s="203">
        <v>66.67</v>
      </c>
      <c r="AF72" s="204">
        <f t="shared" si="75"/>
        <v>50.059435364041605</v>
      </c>
      <c r="AG72" s="173">
        <v>58.13</v>
      </c>
      <c r="AH72" s="204">
        <f t="shared" si="76"/>
        <v>51.686942416869428</v>
      </c>
      <c r="AI72" s="202">
        <f t="shared" si="77"/>
        <v>-8.5399999999999991</v>
      </c>
      <c r="AJ72" s="173">
        <v>51.67</v>
      </c>
      <c r="AK72" s="202">
        <f t="shared" si="78"/>
        <v>51.545827633378934</v>
      </c>
      <c r="AL72" s="173">
        <v>48.67</v>
      </c>
      <c r="AM72" s="202">
        <f t="shared" si="79"/>
        <v>49.489942528735632</v>
      </c>
      <c r="AN72" s="202">
        <f t="shared" si="80"/>
        <v>-3</v>
      </c>
      <c r="AO72" s="173">
        <v>64.67</v>
      </c>
      <c r="AP72" s="202">
        <f t="shared" si="81"/>
        <v>55.945945945945944</v>
      </c>
      <c r="AQ72" s="173">
        <v>64</v>
      </c>
      <c r="AR72" s="202">
        <f t="shared" si="82"/>
        <v>52.906367041198507</v>
      </c>
      <c r="AS72" s="202">
        <f t="shared" si="53"/>
        <v>-0.67000000000000171</v>
      </c>
      <c r="AT72" s="202">
        <f t="shared" si="83"/>
        <v>55.376250000000006</v>
      </c>
      <c r="AU72" s="202">
        <f t="shared" si="84"/>
        <v>55.619126980166442</v>
      </c>
      <c r="AV72" s="201">
        <f t="shared" si="85"/>
        <v>52.303750000000008</v>
      </c>
      <c r="AW72" s="205">
        <f t="shared" si="86"/>
        <v>51.832088935812202</v>
      </c>
      <c r="AX72" s="205">
        <f t="shared" si="87"/>
        <v>-3.072499999999998</v>
      </c>
      <c r="AY72" s="205">
        <f t="shared" si="88"/>
        <v>-3.7870380443542402</v>
      </c>
      <c r="AZ72" s="206">
        <v>2</v>
      </c>
    </row>
    <row r="73" spans="1:52" ht="18.75">
      <c r="A73" s="181">
        <v>4</v>
      </c>
      <c r="B73" s="199">
        <v>40</v>
      </c>
      <c r="C73" s="199">
        <v>68</v>
      </c>
      <c r="D73" s="207" t="s">
        <v>58</v>
      </c>
      <c r="E73" s="172">
        <v>3</v>
      </c>
      <c r="F73" s="173">
        <v>40.799999999999997</v>
      </c>
      <c r="G73" s="173">
        <f t="shared" si="60"/>
        <v>45.010799136069117</v>
      </c>
      <c r="H73" s="173">
        <v>34.67</v>
      </c>
      <c r="I73" s="173">
        <f t="shared" si="61"/>
        <v>38.709122203098104</v>
      </c>
      <c r="J73" s="173">
        <f t="shared" si="62"/>
        <v>-6.1299999999999955</v>
      </c>
      <c r="K73" s="173">
        <v>29.6</v>
      </c>
      <c r="L73" s="202">
        <f t="shared" si="63"/>
        <v>40.484966052376336</v>
      </c>
      <c r="M73" s="173">
        <v>28.67</v>
      </c>
      <c r="N73" s="202">
        <f t="shared" si="64"/>
        <v>30.36181678214011</v>
      </c>
      <c r="O73" s="202">
        <f t="shared" si="65"/>
        <v>-0.92999999999999972</v>
      </c>
      <c r="P73" s="173">
        <v>33</v>
      </c>
      <c r="Q73" s="202">
        <f t="shared" si="66"/>
        <v>49.649253731343286</v>
      </c>
      <c r="R73" s="173">
        <v>21.67</v>
      </c>
      <c r="S73" s="202">
        <f t="shared" si="67"/>
        <v>40.766324878575283</v>
      </c>
      <c r="T73" s="202">
        <f t="shared" si="68"/>
        <v>-11.329999999999998</v>
      </c>
      <c r="U73" s="214">
        <v>33</v>
      </c>
      <c r="V73" s="202">
        <f t="shared" si="69"/>
        <v>43.298816568047336</v>
      </c>
      <c r="W73" s="173">
        <v>35</v>
      </c>
      <c r="X73" s="202">
        <f t="shared" si="70"/>
        <v>45.362776025236592</v>
      </c>
      <c r="Y73" s="202">
        <f t="shared" si="71"/>
        <v>2</v>
      </c>
      <c r="Z73" s="173">
        <v>36.1</v>
      </c>
      <c r="AA73" s="202">
        <f t="shared" si="72"/>
        <v>48.181056160938809</v>
      </c>
      <c r="AB73" s="173">
        <v>30.67</v>
      </c>
      <c r="AC73" s="202">
        <f t="shared" si="73"/>
        <v>38.615040953090094</v>
      </c>
      <c r="AD73" s="202">
        <f t="shared" si="74"/>
        <v>-5.43</v>
      </c>
      <c r="AE73" s="203">
        <v>57.6</v>
      </c>
      <c r="AF73" s="204">
        <f t="shared" si="75"/>
        <v>43.320950965824665</v>
      </c>
      <c r="AG73" s="173">
        <v>46.67</v>
      </c>
      <c r="AH73" s="204">
        <f t="shared" si="76"/>
        <v>42.392538523925388</v>
      </c>
      <c r="AI73" s="202">
        <f t="shared" si="77"/>
        <v>-10.93</v>
      </c>
      <c r="AJ73" s="173">
        <v>36</v>
      </c>
      <c r="AK73" s="202">
        <f t="shared" si="78"/>
        <v>40.827633378932973</v>
      </c>
      <c r="AL73" s="173">
        <v>41.67</v>
      </c>
      <c r="AM73" s="202">
        <f t="shared" si="79"/>
        <v>44.461206896551722</v>
      </c>
      <c r="AN73" s="202">
        <f t="shared" si="80"/>
        <v>5.6700000000000017</v>
      </c>
      <c r="AO73" s="173">
        <v>49.6</v>
      </c>
      <c r="AP73" s="202">
        <f t="shared" si="81"/>
        <v>45.502425502425503</v>
      </c>
      <c r="AQ73" s="173">
        <v>52</v>
      </c>
      <c r="AR73" s="202">
        <f t="shared" si="82"/>
        <v>43.917602996254686</v>
      </c>
      <c r="AS73" s="202">
        <f t="shared" si="53"/>
        <v>2.3999999999999986</v>
      </c>
      <c r="AT73" s="202">
        <f t="shared" si="83"/>
        <v>39.462500000000006</v>
      </c>
      <c r="AU73" s="202">
        <f t="shared" si="84"/>
        <v>44.534487686994758</v>
      </c>
      <c r="AV73" s="201">
        <f t="shared" si="85"/>
        <v>36.377500000000005</v>
      </c>
      <c r="AW73" s="205">
        <f t="shared" si="86"/>
        <v>40.573303657358998</v>
      </c>
      <c r="AX73" s="205">
        <f t="shared" si="87"/>
        <v>-3.0850000000000009</v>
      </c>
      <c r="AY73" s="205">
        <f t="shared" si="88"/>
        <v>-3.9611840296357599</v>
      </c>
      <c r="AZ73" s="206">
        <v>3</v>
      </c>
    </row>
    <row r="74" spans="1:52" ht="18.75">
      <c r="A74" s="181">
        <v>3</v>
      </c>
      <c r="B74" s="199">
        <v>8</v>
      </c>
      <c r="C74" s="199">
        <v>69</v>
      </c>
      <c r="D74" s="207" t="s">
        <v>187</v>
      </c>
      <c r="E74" s="172">
        <v>37</v>
      </c>
      <c r="F74" s="201">
        <v>44.725000000000001</v>
      </c>
      <c r="G74" s="173">
        <f t="shared" si="60"/>
        <v>47.836573074154074</v>
      </c>
      <c r="H74" s="173">
        <v>42.216216216216218</v>
      </c>
      <c r="I74" s="173">
        <f t="shared" si="61"/>
        <v>45.203284179187797</v>
      </c>
      <c r="J74" s="173">
        <f t="shared" si="62"/>
        <v>-2.5087837837837839</v>
      </c>
      <c r="K74" s="201">
        <v>41.225000000000001</v>
      </c>
      <c r="L74" s="202">
        <f t="shared" si="63"/>
        <v>51.760426770126095</v>
      </c>
      <c r="M74" s="173">
        <v>49.780810810810813</v>
      </c>
      <c r="N74" s="202">
        <f t="shared" si="64"/>
        <v>46.613403241578766</v>
      </c>
      <c r="O74" s="202">
        <f t="shared" si="65"/>
        <v>8.5558108108108115</v>
      </c>
      <c r="P74" s="201">
        <v>36.47</v>
      </c>
      <c r="Q74" s="202">
        <f t="shared" si="66"/>
        <v>52.238805970149251</v>
      </c>
      <c r="R74" s="173">
        <v>32.976486486486486</v>
      </c>
      <c r="S74" s="202">
        <f t="shared" si="67"/>
        <v>46.868044515103335</v>
      </c>
      <c r="T74" s="202">
        <f t="shared" si="68"/>
        <v>-3.4935135135135127</v>
      </c>
      <c r="U74" s="215">
        <v>41.064999999999998</v>
      </c>
      <c r="V74" s="202">
        <f t="shared" si="69"/>
        <v>47.275641025641022</v>
      </c>
      <c r="W74" s="173">
        <v>36.891081081081083</v>
      </c>
      <c r="X74" s="202">
        <f t="shared" si="70"/>
        <v>46.357035268707193</v>
      </c>
      <c r="Y74" s="202">
        <f t="shared" si="71"/>
        <v>-4.1739189189189148</v>
      </c>
      <c r="Z74" s="201">
        <v>34.79</v>
      </c>
      <c r="AA74" s="202">
        <f t="shared" si="72"/>
        <v>47.082984073763619</v>
      </c>
      <c r="AB74" s="173">
        <v>42.279999999999994</v>
      </c>
      <c r="AC74" s="202">
        <f t="shared" si="73"/>
        <v>47.259865971705132</v>
      </c>
      <c r="AD74" s="202">
        <f t="shared" si="74"/>
        <v>7.4899999999999949</v>
      </c>
      <c r="AE74" s="201">
        <v>78.7</v>
      </c>
      <c r="AF74" s="204">
        <f t="shared" si="75"/>
        <v>58.99702823179792</v>
      </c>
      <c r="AG74" s="173">
        <v>53.403783783783787</v>
      </c>
      <c r="AH74" s="204">
        <f t="shared" si="76"/>
        <v>47.853839240700559</v>
      </c>
      <c r="AI74" s="202">
        <f t="shared" si="77"/>
        <v>-25.296216216216216</v>
      </c>
      <c r="AJ74" s="201">
        <v>48.064999999999998</v>
      </c>
      <c r="AK74" s="202">
        <f t="shared" si="78"/>
        <v>49.08002735978112</v>
      </c>
      <c r="AL74" s="173">
        <v>45.8154054054054</v>
      </c>
      <c r="AM74" s="202">
        <f t="shared" si="79"/>
        <v>47.439228021124563</v>
      </c>
      <c r="AN74" s="202">
        <f t="shared" si="80"/>
        <v>-2.2495945945945977</v>
      </c>
      <c r="AO74" s="201">
        <v>58.05</v>
      </c>
      <c r="AP74" s="202">
        <f t="shared" si="81"/>
        <v>51.358281358281353</v>
      </c>
      <c r="AQ74" s="173">
        <v>55.027837837837836</v>
      </c>
      <c r="AR74" s="202">
        <f t="shared" si="82"/>
        <v>46.18564632047778</v>
      </c>
      <c r="AS74" s="205">
        <v>-3.125</v>
      </c>
      <c r="AT74" s="202">
        <f t="shared" si="83"/>
        <v>47.886250000000004</v>
      </c>
      <c r="AU74" s="202">
        <f t="shared" si="84"/>
        <v>50.703720982961812</v>
      </c>
      <c r="AV74" s="201">
        <f t="shared" si="85"/>
        <v>44.798952702702707</v>
      </c>
      <c r="AW74" s="205">
        <f t="shared" si="86"/>
        <v>46.722543344823137</v>
      </c>
      <c r="AX74" s="205">
        <f t="shared" si="87"/>
        <v>-3.0872972972972974</v>
      </c>
      <c r="AY74" s="205">
        <f t="shared" si="88"/>
        <v>-3.981177638138675</v>
      </c>
      <c r="AZ74" s="206">
        <v>2</v>
      </c>
    </row>
    <row r="75" spans="1:52" ht="18.75">
      <c r="A75" s="181">
        <v>1</v>
      </c>
      <c r="B75" s="199">
        <v>47</v>
      </c>
      <c r="C75" s="199">
        <v>70</v>
      </c>
      <c r="D75" s="207" t="s">
        <v>66</v>
      </c>
      <c r="E75" s="172">
        <v>8</v>
      </c>
      <c r="F75" s="173">
        <v>50.5</v>
      </c>
      <c r="G75" s="173">
        <f t="shared" si="60"/>
        <v>51.994240460763145</v>
      </c>
      <c r="H75" s="173">
        <v>44</v>
      </c>
      <c r="I75" s="173">
        <f t="shared" si="61"/>
        <v>46.738382099827881</v>
      </c>
      <c r="J75" s="173">
        <f t="shared" si="62"/>
        <v>-6.5</v>
      </c>
      <c r="K75" s="173">
        <v>44.5</v>
      </c>
      <c r="L75" s="202">
        <f t="shared" si="63"/>
        <v>54.936954413191081</v>
      </c>
      <c r="M75" s="173">
        <v>53.5</v>
      </c>
      <c r="N75" s="202">
        <f t="shared" si="64"/>
        <v>49.476520400307926</v>
      </c>
      <c r="O75" s="202">
        <f t="shared" si="65"/>
        <v>9</v>
      </c>
      <c r="P75" s="173">
        <v>42.5</v>
      </c>
      <c r="Q75" s="202">
        <f t="shared" si="66"/>
        <v>56.738805970149258</v>
      </c>
      <c r="R75" s="173">
        <v>50</v>
      </c>
      <c r="S75" s="202">
        <f t="shared" si="67"/>
        <v>56.055045871559635</v>
      </c>
      <c r="T75" s="202">
        <f t="shared" si="68"/>
        <v>7.5</v>
      </c>
      <c r="U75" s="214">
        <v>67.5</v>
      </c>
      <c r="V75" s="202">
        <f t="shared" si="69"/>
        <v>60.310650887573964</v>
      </c>
      <c r="W75" s="173">
        <v>46.88</v>
      </c>
      <c r="X75" s="202">
        <f t="shared" si="70"/>
        <v>51.608832807570977</v>
      </c>
      <c r="Y75" s="202">
        <f t="shared" si="71"/>
        <v>-20.619999999999997</v>
      </c>
      <c r="Z75" s="173">
        <v>43.5</v>
      </c>
      <c r="AA75" s="202">
        <f t="shared" si="72"/>
        <v>54.383906119027657</v>
      </c>
      <c r="AB75" s="173">
        <v>50.38</v>
      </c>
      <c r="AC75" s="202">
        <f t="shared" si="73"/>
        <v>53.291139240506332</v>
      </c>
      <c r="AD75" s="202">
        <f t="shared" si="74"/>
        <v>6.8800000000000026</v>
      </c>
      <c r="AE75" s="203">
        <v>71</v>
      </c>
      <c r="AF75" s="204">
        <f t="shared" si="75"/>
        <v>53.276374442793461</v>
      </c>
      <c r="AG75" s="173">
        <v>52.5</v>
      </c>
      <c r="AH75" s="204">
        <f t="shared" si="76"/>
        <v>47.120843471208438</v>
      </c>
      <c r="AI75" s="202">
        <f t="shared" si="77"/>
        <v>-18.5</v>
      </c>
      <c r="AJ75" s="173">
        <v>53.75</v>
      </c>
      <c r="AK75" s="202">
        <f t="shared" si="78"/>
        <v>52.968536251709992</v>
      </c>
      <c r="AL75" s="173">
        <v>46.88</v>
      </c>
      <c r="AM75" s="202">
        <f t="shared" si="79"/>
        <v>48.204022988505749</v>
      </c>
      <c r="AN75" s="202">
        <f t="shared" si="80"/>
        <v>-6.8699999999999974</v>
      </c>
      <c r="AO75" s="173">
        <v>61</v>
      </c>
      <c r="AP75" s="202">
        <f t="shared" si="81"/>
        <v>53.402633402633398</v>
      </c>
      <c r="AQ75" s="173">
        <v>64</v>
      </c>
      <c r="AR75" s="202">
        <f t="shared" si="82"/>
        <v>52.906367041198507</v>
      </c>
      <c r="AS75" s="202">
        <f t="shared" ref="AS75:AS91" si="89">AQ75-AO75</f>
        <v>3</v>
      </c>
      <c r="AT75" s="202">
        <f t="shared" si="83"/>
        <v>54.28125</v>
      </c>
      <c r="AU75" s="202">
        <f t="shared" si="84"/>
        <v>54.751512743480241</v>
      </c>
      <c r="AV75" s="201">
        <f t="shared" si="85"/>
        <v>51.017499999999998</v>
      </c>
      <c r="AW75" s="205">
        <f t="shared" si="86"/>
        <v>50.675144240085679</v>
      </c>
      <c r="AX75" s="205">
        <f t="shared" si="87"/>
        <v>-3.2637500000000017</v>
      </c>
      <c r="AY75" s="205">
        <f t="shared" si="88"/>
        <v>-4.076368503394562</v>
      </c>
      <c r="AZ75" s="206">
        <v>4</v>
      </c>
    </row>
    <row r="76" spans="1:52" ht="18.75">
      <c r="A76" s="181">
        <v>3</v>
      </c>
      <c r="B76" s="199">
        <v>32</v>
      </c>
      <c r="C76" s="199">
        <v>71</v>
      </c>
      <c r="D76" s="207" t="s">
        <v>50</v>
      </c>
      <c r="E76" s="172">
        <v>10</v>
      </c>
      <c r="F76" s="173">
        <v>52.22</v>
      </c>
      <c r="G76" s="173">
        <f t="shared" si="60"/>
        <v>53.232541396688269</v>
      </c>
      <c r="H76" s="173">
        <v>50.2</v>
      </c>
      <c r="I76" s="173">
        <f t="shared" si="61"/>
        <v>52.074010327022378</v>
      </c>
      <c r="J76" s="173">
        <f t="shared" si="62"/>
        <v>-2.019999999999996</v>
      </c>
      <c r="K76" s="173">
        <v>46.22</v>
      </c>
      <c r="L76" s="202">
        <f t="shared" si="63"/>
        <v>56.605237633365668</v>
      </c>
      <c r="M76" s="173">
        <v>67.8</v>
      </c>
      <c r="N76" s="202">
        <f t="shared" si="64"/>
        <v>60.484988452655884</v>
      </c>
      <c r="O76" s="202">
        <f t="shared" si="65"/>
        <v>21.58</v>
      </c>
      <c r="P76" s="173">
        <v>31.94</v>
      </c>
      <c r="Q76" s="202">
        <f t="shared" si="66"/>
        <v>48.85820895522388</v>
      </c>
      <c r="R76" s="173">
        <v>32</v>
      </c>
      <c r="S76" s="202">
        <f t="shared" si="67"/>
        <v>46.341068537506743</v>
      </c>
      <c r="T76" s="202">
        <f t="shared" si="68"/>
        <v>5.9999999999998721E-2</v>
      </c>
      <c r="U76" s="214">
        <v>53.89</v>
      </c>
      <c r="V76" s="202">
        <f t="shared" si="69"/>
        <v>53.599605522682445</v>
      </c>
      <c r="W76" s="173">
        <v>37</v>
      </c>
      <c r="X76" s="202">
        <f t="shared" si="70"/>
        <v>46.414300736067297</v>
      </c>
      <c r="Y76" s="202">
        <f t="shared" si="71"/>
        <v>-16.89</v>
      </c>
      <c r="Z76" s="173">
        <v>47.44</v>
      </c>
      <c r="AA76" s="202">
        <f t="shared" si="72"/>
        <v>57.686504610226315</v>
      </c>
      <c r="AB76" s="173">
        <v>42.75</v>
      </c>
      <c r="AC76" s="202">
        <f t="shared" si="73"/>
        <v>47.609828741623232</v>
      </c>
      <c r="AD76" s="202">
        <f t="shared" si="74"/>
        <v>-4.6899999999999977</v>
      </c>
      <c r="AE76" s="203">
        <v>72.89</v>
      </c>
      <c r="AF76" s="204">
        <f t="shared" si="75"/>
        <v>54.680534918276372</v>
      </c>
      <c r="AG76" s="173">
        <v>55.2</v>
      </c>
      <c r="AH76" s="204">
        <f t="shared" si="76"/>
        <v>49.310624493106246</v>
      </c>
      <c r="AI76" s="202">
        <f t="shared" si="77"/>
        <v>-17.689999999999998</v>
      </c>
      <c r="AJ76" s="173">
        <v>55.56</v>
      </c>
      <c r="AK76" s="202">
        <f t="shared" si="78"/>
        <v>54.206566347469227</v>
      </c>
      <c r="AL76" s="173">
        <v>47</v>
      </c>
      <c r="AM76" s="202">
        <f t="shared" si="79"/>
        <v>48.290229885057471</v>
      </c>
      <c r="AN76" s="202">
        <f t="shared" si="80"/>
        <v>-8.5600000000000023</v>
      </c>
      <c r="AO76" s="173">
        <v>66.67</v>
      </c>
      <c r="AP76" s="202">
        <f t="shared" si="81"/>
        <v>57.331947331947333</v>
      </c>
      <c r="AQ76" s="173">
        <v>63.6</v>
      </c>
      <c r="AR76" s="202">
        <f t="shared" si="82"/>
        <v>52.606741573033709</v>
      </c>
      <c r="AS76" s="202">
        <f t="shared" si="89"/>
        <v>-3.0700000000000003</v>
      </c>
      <c r="AT76" s="202">
        <f t="shared" si="83"/>
        <v>53.353749999999998</v>
      </c>
      <c r="AU76" s="202">
        <f t="shared" si="84"/>
        <v>54.525143339484934</v>
      </c>
      <c r="AV76" s="201">
        <f t="shared" si="85"/>
        <v>49.443750000000001</v>
      </c>
      <c r="AW76" s="205">
        <f t="shared" si="86"/>
        <v>50.391474093259127</v>
      </c>
      <c r="AX76" s="205">
        <f t="shared" si="87"/>
        <v>-3.9099999999999966</v>
      </c>
      <c r="AY76" s="205">
        <f t="shared" si="88"/>
        <v>-4.1336692462258071</v>
      </c>
      <c r="AZ76" s="206">
        <v>2</v>
      </c>
    </row>
    <row r="77" spans="1:52" ht="18.75">
      <c r="A77" s="181">
        <v>1</v>
      </c>
      <c r="B77" s="207">
        <v>24</v>
      </c>
      <c r="C77" s="199">
        <v>72</v>
      </c>
      <c r="D77" s="207" t="s">
        <v>38</v>
      </c>
      <c r="E77" s="172">
        <v>25</v>
      </c>
      <c r="F77" s="173">
        <v>50.56</v>
      </c>
      <c r="G77" s="173">
        <f t="shared" si="60"/>
        <v>52.0374370050396</v>
      </c>
      <c r="H77" s="173">
        <v>45.76</v>
      </c>
      <c r="I77" s="173">
        <f t="shared" si="61"/>
        <v>48.253012048192772</v>
      </c>
      <c r="J77" s="173">
        <f t="shared" si="62"/>
        <v>-4.8000000000000043</v>
      </c>
      <c r="K77" s="173">
        <v>38.78</v>
      </c>
      <c r="L77" s="202">
        <f t="shared" si="63"/>
        <v>49.388942774005827</v>
      </c>
      <c r="M77" s="173">
        <v>49.6</v>
      </c>
      <c r="N77" s="202">
        <f t="shared" si="64"/>
        <v>46.474210931485757</v>
      </c>
      <c r="O77" s="202">
        <f t="shared" si="65"/>
        <v>10.82</v>
      </c>
      <c r="P77" s="173">
        <v>34.44</v>
      </c>
      <c r="Q77" s="202">
        <f t="shared" si="66"/>
        <v>50.723880597014926</v>
      </c>
      <c r="R77" s="173">
        <v>31.5</v>
      </c>
      <c r="S77" s="202">
        <f t="shared" si="67"/>
        <v>46.071235833783057</v>
      </c>
      <c r="T77" s="202">
        <f t="shared" si="68"/>
        <v>-2.9399999999999977</v>
      </c>
      <c r="U77" s="214">
        <v>59.72</v>
      </c>
      <c r="V77" s="202">
        <f t="shared" si="69"/>
        <v>56.474358974358971</v>
      </c>
      <c r="W77" s="173">
        <v>44.6</v>
      </c>
      <c r="X77" s="202">
        <f t="shared" si="70"/>
        <v>50.410094637223978</v>
      </c>
      <c r="Y77" s="202">
        <f t="shared" si="71"/>
        <v>-15.119999999999997</v>
      </c>
      <c r="Z77" s="173">
        <v>36.75</v>
      </c>
      <c r="AA77" s="202">
        <f t="shared" si="72"/>
        <v>48.725901089689856</v>
      </c>
      <c r="AB77" s="173">
        <v>38.659999999999997</v>
      </c>
      <c r="AC77" s="202">
        <f t="shared" si="73"/>
        <v>44.564408041697689</v>
      </c>
      <c r="AD77" s="202">
        <f t="shared" si="74"/>
        <v>1.9099999999999966</v>
      </c>
      <c r="AE77" s="203">
        <v>76.67</v>
      </c>
      <c r="AF77" s="204">
        <f t="shared" si="75"/>
        <v>57.488855869242201</v>
      </c>
      <c r="AG77" s="173">
        <v>54.56</v>
      </c>
      <c r="AH77" s="204">
        <f t="shared" si="76"/>
        <v>48.79156528791566</v>
      </c>
      <c r="AI77" s="202">
        <f t="shared" si="77"/>
        <v>-22.11</v>
      </c>
      <c r="AJ77" s="173">
        <v>52.78</v>
      </c>
      <c r="AK77" s="202">
        <f t="shared" si="78"/>
        <v>52.305061559507529</v>
      </c>
      <c r="AL77" s="173">
        <v>47.8</v>
      </c>
      <c r="AM77" s="202">
        <f t="shared" si="79"/>
        <v>48.864942528735625</v>
      </c>
      <c r="AN77" s="202">
        <f t="shared" si="80"/>
        <v>-4.980000000000004</v>
      </c>
      <c r="AO77" s="173">
        <v>53.56</v>
      </c>
      <c r="AP77" s="202">
        <f t="shared" si="81"/>
        <v>48.246708246708245</v>
      </c>
      <c r="AQ77" s="173">
        <v>57.44</v>
      </c>
      <c r="AR77" s="202">
        <f t="shared" si="82"/>
        <v>47.992509363295881</v>
      </c>
      <c r="AS77" s="202">
        <f t="shared" si="89"/>
        <v>3.8799999999999955</v>
      </c>
      <c r="AT77" s="202">
        <f t="shared" si="83"/>
        <v>50.407500000000006</v>
      </c>
      <c r="AU77" s="202">
        <f t="shared" si="84"/>
        <v>51.923893264445887</v>
      </c>
      <c r="AV77" s="201">
        <f t="shared" si="85"/>
        <v>46.24</v>
      </c>
      <c r="AW77" s="205">
        <f t="shared" si="86"/>
        <v>47.677747334041307</v>
      </c>
      <c r="AX77" s="205">
        <f t="shared" si="87"/>
        <v>-4.167500000000004</v>
      </c>
      <c r="AY77" s="205">
        <f t="shared" si="88"/>
        <v>-4.2461459304045803</v>
      </c>
      <c r="AZ77" s="206">
        <v>3</v>
      </c>
    </row>
    <row r="78" spans="1:52" ht="18.75">
      <c r="A78" s="181">
        <v>5</v>
      </c>
      <c r="B78" s="199">
        <v>87</v>
      </c>
      <c r="C78" s="199">
        <v>73</v>
      </c>
      <c r="D78" s="207" t="s">
        <v>108</v>
      </c>
      <c r="E78" s="172">
        <v>17</v>
      </c>
      <c r="F78" s="173">
        <v>60.17</v>
      </c>
      <c r="G78" s="173">
        <f t="shared" si="60"/>
        <v>58.956083513318937</v>
      </c>
      <c r="H78" s="173">
        <v>54.35</v>
      </c>
      <c r="I78" s="173">
        <f t="shared" si="61"/>
        <v>55.645438898450948</v>
      </c>
      <c r="J78" s="173">
        <f t="shared" si="62"/>
        <v>-5.82</v>
      </c>
      <c r="K78" s="173">
        <v>51.5</v>
      </c>
      <c r="L78" s="202">
        <f t="shared" si="63"/>
        <v>61.726479146459752</v>
      </c>
      <c r="M78" s="173">
        <v>63.18</v>
      </c>
      <c r="N78" s="202">
        <f t="shared" si="64"/>
        <v>56.928406466512705</v>
      </c>
      <c r="O78" s="202">
        <f t="shared" si="65"/>
        <v>11.68</v>
      </c>
      <c r="P78" s="173">
        <v>46.46</v>
      </c>
      <c r="Q78" s="202">
        <f t="shared" si="66"/>
        <v>59.694029850746269</v>
      </c>
      <c r="R78" s="173">
        <v>50.88</v>
      </c>
      <c r="S78" s="202">
        <f t="shared" si="67"/>
        <v>56.529951430113329</v>
      </c>
      <c r="T78" s="202">
        <f t="shared" si="68"/>
        <v>4.4200000000000017</v>
      </c>
      <c r="U78" s="214">
        <v>55.42</v>
      </c>
      <c r="V78" s="202">
        <f t="shared" si="69"/>
        <v>54.354043392504927</v>
      </c>
      <c r="W78" s="173">
        <v>54.41</v>
      </c>
      <c r="X78" s="202">
        <f t="shared" si="70"/>
        <v>55.56782334384858</v>
      </c>
      <c r="Y78" s="202">
        <f t="shared" si="71"/>
        <v>-1.0100000000000051</v>
      </c>
      <c r="Z78" s="173">
        <v>49.33</v>
      </c>
      <c r="AA78" s="202">
        <f t="shared" si="72"/>
        <v>59.270746018440903</v>
      </c>
      <c r="AB78" s="173">
        <v>48.29</v>
      </c>
      <c r="AC78" s="202">
        <f t="shared" si="73"/>
        <v>51.734921816827999</v>
      </c>
      <c r="AD78" s="202">
        <f t="shared" si="74"/>
        <v>-1.0399999999999991</v>
      </c>
      <c r="AE78" s="203">
        <v>78</v>
      </c>
      <c r="AF78" s="204">
        <f t="shared" si="75"/>
        <v>58.476968796433873</v>
      </c>
      <c r="AG78" s="173">
        <v>63.76</v>
      </c>
      <c r="AH78" s="204">
        <f t="shared" si="76"/>
        <v>56.253041362530411</v>
      </c>
      <c r="AI78" s="202">
        <f t="shared" si="77"/>
        <v>-14.240000000000002</v>
      </c>
      <c r="AJ78" s="173">
        <v>65.42</v>
      </c>
      <c r="AK78" s="202">
        <f t="shared" si="78"/>
        <v>60.950752393980849</v>
      </c>
      <c r="AL78" s="173">
        <v>54.71</v>
      </c>
      <c r="AM78" s="202">
        <f t="shared" si="79"/>
        <v>53.829022988505749</v>
      </c>
      <c r="AN78" s="202">
        <f t="shared" si="80"/>
        <v>-10.71</v>
      </c>
      <c r="AO78" s="173">
        <v>72.33</v>
      </c>
      <c r="AP78" s="202">
        <f t="shared" si="81"/>
        <v>61.254331254331248</v>
      </c>
      <c r="AQ78" s="173">
        <v>65.180000000000007</v>
      </c>
      <c r="AR78" s="202">
        <f t="shared" si="82"/>
        <v>53.790262172284649</v>
      </c>
      <c r="AS78" s="202">
        <f t="shared" si="89"/>
        <v>-7.1499999999999915</v>
      </c>
      <c r="AT78" s="202">
        <f t="shared" si="83"/>
        <v>59.828749999999999</v>
      </c>
      <c r="AU78" s="202">
        <f t="shared" si="84"/>
        <v>59.335429295777097</v>
      </c>
      <c r="AV78" s="201">
        <f t="shared" si="85"/>
        <v>56.844999999999999</v>
      </c>
      <c r="AW78" s="205">
        <f t="shared" si="86"/>
        <v>55.034858559884292</v>
      </c>
      <c r="AX78" s="205">
        <f t="shared" si="87"/>
        <v>-2.9837500000000006</v>
      </c>
      <c r="AY78" s="205">
        <f t="shared" si="88"/>
        <v>-4.3005707358928049</v>
      </c>
      <c r="AZ78" s="206">
        <v>2</v>
      </c>
    </row>
    <row r="79" spans="1:52" ht="18.75">
      <c r="A79" s="181">
        <v>3</v>
      </c>
      <c r="B79" s="199">
        <v>63</v>
      </c>
      <c r="C79" s="199">
        <v>74</v>
      </c>
      <c r="D79" s="207" t="s">
        <v>83</v>
      </c>
      <c r="E79" s="172">
        <v>11</v>
      </c>
      <c r="F79" s="173">
        <v>42</v>
      </c>
      <c r="G79" s="173">
        <f t="shared" si="60"/>
        <v>45.874730021598275</v>
      </c>
      <c r="H79" s="173">
        <v>40.909999999999997</v>
      </c>
      <c r="I79" s="173">
        <f t="shared" si="61"/>
        <v>44.079173838209982</v>
      </c>
      <c r="J79" s="173">
        <f t="shared" si="62"/>
        <v>-1.0900000000000034</v>
      </c>
      <c r="K79" s="173">
        <v>36.33</v>
      </c>
      <c r="L79" s="202">
        <f t="shared" si="63"/>
        <v>47.012609117361784</v>
      </c>
      <c r="M79" s="173">
        <v>51.45</v>
      </c>
      <c r="N79" s="202">
        <f t="shared" si="64"/>
        <v>47.89838337182448</v>
      </c>
      <c r="O79" s="202">
        <f t="shared" si="65"/>
        <v>15.120000000000005</v>
      </c>
      <c r="P79" s="173">
        <v>32.29</v>
      </c>
      <c r="Q79" s="202">
        <f t="shared" si="66"/>
        <v>49.119402985074629</v>
      </c>
      <c r="R79" s="173">
        <v>30</v>
      </c>
      <c r="S79" s="202">
        <f t="shared" si="67"/>
        <v>45.261737722611983</v>
      </c>
      <c r="T79" s="202">
        <f t="shared" si="68"/>
        <v>-2.2899999999999991</v>
      </c>
      <c r="U79" s="214">
        <v>47.92</v>
      </c>
      <c r="V79" s="202">
        <f t="shared" si="69"/>
        <v>50.655818540433927</v>
      </c>
      <c r="W79" s="173">
        <v>34.090000000000003</v>
      </c>
      <c r="X79" s="202">
        <f t="shared" si="70"/>
        <v>44.884332281808625</v>
      </c>
      <c r="Y79" s="202">
        <f t="shared" si="71"/>
        <v>-13.829999999999998</v>
      </c>
      <c r="Z79" s="173">
        <v>32.880000000000003</v>
      </c>
      <c r="AA79" s="202">
        <f t="shared" si="72"/>
        <v>45.481978206202847</v>
      </c>
      <c r="AB79" s="173">
        <v>39.68</v>
      </c>
      <c r="AC79" s="202">
        <f t="shared" si="73"/>
        <v>45.323901712583769</v>
      </c>
      <c r="AD79" s="202">
        <f t="shared" si="74"/>
        <v>6.7999999999999972</v>
      </c>
      <c r="AE79" s="203">
        <v>64.67</v>
      </c>
      <c r="AF79" s="204">
        <f t="shared" si="75"/>
        <v>48.573551263001484</v>
      </c>
      <c r="AG79" s="173">
        <v>48.73</v>
      </c>
      <c r="AH79" s="204">
        <f t="shared" si="76"/>
        <v>44.063260340632603</v>
      </c>
      <c r="AI79" s="202">
        <f t="shared" si="77"/>
        <v>-15.940000000000005</v>
      </c>
      <c r="AJ79" s="173">
        <v>47.5</v>
      </c>
      <c r="AK79" s="202">
        <f t="shared" si="78"/>
        <v>48.693570451436393</v>
      </c>
      <c r="AL79" s="173">
        <v>36.36</v>
      </c>
      <c r="AM79" s="202">
        <f t="shared" si="79"/>
        <v>40.646551724137929</v>
      </c>
      <c r="AN79" s="202">
        <f t="shared" si="80"/>
        <v>-11.14</v>
      </c>
      <c r="AO79" s="173">
        <v>61.33</v>
      </c>
      <c r="AP79" s="202">
        <f t="shared" si="81"/>
        <v>53.631323631323625</v>
      </c>
      <c r="AQ79" s="173">
        <v>49.82</v>
      </c>
      <c r="AR79" s="202">
        <f t="shared" si="82"/>
        <v>42.284644194756559</v>
      </c>
      <c r="AS79" s="202">
        <f t="shared" si="89"/>
        <v>-11.509999999999998</v>
      </c>
      <c r="AT79" s="202">
        <f t="shared" si="83"/>
        <v>45.615000000000002</v>
      </c>
      <c r="AU79" s="202">
        <f t="shared" si="84"/>
        <v>48.630373027054119</v>
      </c>
      <c r="AV79" s="201">
        <f t="shared" si="85"/>
        <v>41.379999999999995</v>
      </c>
      <c r="AW79" s="205">
        <f t="shared" si="86"/>
        <v>44.305248148320729</v>
      </c>
      <c r="AX79" s="205">
        <f t="shared" si="87"/>
        <v>-4.2350000000000065</v>
      </c>
      <c r="AY79" s="205">
        <f t="shared" si="88"/>
        <v>-4.3251248787333907</v>
      </c>
      <c r="AZ79" s="206">
        <v>2</v>
      </c>
    </row>
    <row r="80" spans="1:52" ht="18.75">
      <c r="A80" s="181">
        <v>6</v>
      </c>
      <c r="B80" s="199">
        <v>85</v>
      </c>
      <c r="C80" s="199">
        <v>75</v>
      </c>
      <c r="D80" s="207" t="s">
        <v>136</v>
      </c>
      <c r="E80" s="172">
        <v>7</v>
      </c>
      <c r="F80" s="201">
        <v>49</v>
      </c>
      <c r="G80" s="173">
        <f t="shared" si="60"/>
        <v>50.914326853851691</v>
      </c>
      <c r="H80" s="173">
        <v>40.855714285714285</v>
      </c>
      <c r="I80" s="173">
        <f t="shared" si="61"/>
        <v>44.032456356036391</v>
      </c>
      <c r="J80" s="173">
        <f t="shared" si="62"/>
        <v>-8.144285714285715</v>
      </c>
      <c r="K80" s="201">
        <v>36.5</v>
      </c>
      <c r="L80" s="202">
        <f t="shared" si="63"/>
        <v>47.177497575169738</v>
      </c>
      <c r="M80" s="173">
        <v>40</v>
      </c>
      <c r="N80" s="202">
        <f t="shared" si="64"/>
        <v>39.08391070053888</v>
      </c>
      <c r="O80" s="202">
        <f t="shared" si="65"/>
        <v>3.5</v>
      </c>
      <c r="P80" s="201">
        <v>27.189999999999998</v>
      </c>
      <c r="Q80" s="202">
        <f t="shared" si="66"/>
        <v>45.313432835820898</v>
      </c>
      <c r="R80" s="173">
        <v>30.717142857142857</v>
      </c>
      <c r="S80" s="202">
        <f t="shared" si="67"/>
        <v>45.648754914809963</v>
      </c>
      <c r="T80" s="202">
        <f t="shared" si="68"/>
        <v>3.5271428571428594</v>
      </c>
      <c r="U80" s="215">
        <v>31.25</v>
      </c>
      <c r="V80" s="202">
        <f t="shared" si="69"/>
        <v>42.435897435897438</v>
      </c>
      <c r="W80" s="173">
        <v>35.001428571428569</v>
      </c>
      <c r="X80" s="202">
        <f t="shared" si="70"/>
        <v>45.363527114315758</v>
      </c>
      <c r="Y80" s="202">
        <f t="shared" si="71"/>
        <v>3.7514285714285691</v>
      </c>
      <c r="Z80" s="201">
        <v>40.03</v>
      </c>
      <c r="AA80" s="202">
        <f t="shared" si="72"/>
        <v>51.475272422464371</v>
      </c>
      <c r="AB80" s="173">
        <v>37.288571428571423</v>
      </c>
      <c r="AC80" s="202">
        <f t="shared" si="73"/>
        <v>43.543240080842459</v>
      </c>
      <c r="AD80" s="202">
        <f t="shared" si="74"/>
        <v>-2.7414285714285782</v>
      </c>
      <c r="AE80" s="201">
        <v>69.25</v>
      </c>
      <c r="AF80" s="204">
        <f t="shared" si="75"/>
        <v>51.976225854383358</v>
      </c>
      <c r="AG80" s="173">
        <v>47.428571428571431</v>
      </c>
      <c r="AH80" s="204">
        <f t="shared" si="76"/>
        <v>43.00776271579192</v>
      </c>
      <c r="AI80" s="202">
        <f t="shared" si="77"/>
        <v>-21.821428571428569</v>
      </c>
      <c r="AJ80" s="201">
        <v>48.75</v>
      </c>
      <c r="AK80" s="202">
        <f t="shared" si="78"/>
        <v>49.548563611491112</v>
      </c>
      <c r="AL80" s="173">
        <v>43.572857142857139</v>
      </c>
      <c r="AM80" s="202">
        <f t="shared" si="79"/>
        <v>45.828201970443345</v>
      </c>
      <c r="AN80" s="202">
        <f t="shared" si="80"/>
        <v>-5.1771428571428615</v>
      </c>
      <c r="AO80" s="201">
        <v>57.75</v>
      </c>
      <c r="AP80" s="202">
        <f t="shared" si="81"/>
        <v>51.150381150381151</v>
      </c>
      <c r="AQ80" s="173">
        <v>54.855714285714285</v>
      </c>
      <c r="AR80" s="202">
        <f t="shared" si="82"/>
        <v>46.056714820759765</v>
      </c>
      <c r="AS80" s="202">
        <f t="shared" si="89"/>
        <v>-2.894285714285715</v>
      </c>
      <c r="AT80" s="202">
        <f t="shared" si="83"/>
        <v>44.965000000000003</v>
      </c>
      <c r="AU80" s="202">
        <f t="shared" si="84"/>
        <v>48.748949717432467</v>
      </c>
      <c r="AV80" s="201">
        <f t="shared" si="85"/>
        <v>41.214999999999996</v>
      </c>
      <c r="AW80" s="205">
        <f t="shared" si="86"/>
        <v>44.070571084192309</v>
      </c>
      <c r="AX80" s="205">
        <f t="shared" si="87"/>
        <v>-3.7500000000000071</v>
      </c>
      <c r="AY80" s="205">
        <f t="shared" si="88"/>
        <v>-4.6783786332401576</v>
      </c>
      <c r="AZ80" s="206">
        <v>3</v>
      </c>
    </row>
    <row r="81" spans="1:52" ht="18.75">
      <c r="A81" s="181">
        <v>6</v>
      </c>
      <c r="B81" s="199">
        <v>15</v>
      </c>
      <c r="C81" s="199">
        <v>76</v>
      </c>
      <c r="D81" s="207" t="s">
        <v>28</v>
      </c>
      <c r="E81" s="172">
        <v>3</v>
      </c>
      <c r="F81" s="173">
        <v>50.33</v>
      </c>
      <c r="G81" s="173">
        <f t="shared" si="60"/>
        <v>51.871850251979843</v>
      </c>
      <c r="H81" s="173">
        <v>51.33</v>
      </c>
      <c r="I81" s="173">
        <f t="shared" si="61"/>
        <v>53.04647160068847</v>
      </c>
      <c r="J81" s="173">
        <f t="shared" si="62"/>
        <v>1</v>
      </c>
      <c r="K81" s="173">
        <v>41.33</v>
      </c>
      <c r="L81" s="202">
        <f t="shared" si="63"/>
        <v>51.862269641125124</v>
      </c>
      <c r="M81" s="173">
        <v>52.67</v>
      </c>
      <c r="N81" s="202">
        <f t="shared" si="64"/>
        <v>48.837567359507318</v>
      </c>
      <c r="O81" s="202">
        <f t="shared" si="65"/>
        <v>11.340000000000003</v>
      </c>
      <c r="P81" s="173">
        <v>42.5</v>
      </c>
      <c r="Q81" s="202">
        <f t="shared" si="66"/>
        <v>56.738805970149258</v>
      </c>
      <c r="R81" s="173">
        <v>31.67</v>
      </c>
      <c r="S81" s="202">
        <f t="shared" si="67"/>
        <v>46.162978953049112</v>
      </c>
      <c r="T81" s="202">
        <f t="shared" si="68"/>
        <v>-10.829999999999998</v>
      </c>
      <c r="U81" s="214">
        <v>55.83</v>
      </c>
      <c r="V81" s="202">
        <f t="shared" si="69"/>
        <v>54.556213017751475</v>
      </c>
      <c r="W81" s="173">
        <v>40</v>
      </c>
      <c r="X81" s="202">
        <f t="shared" si="70"/>
        <v>47.991587802313354</v>
      </c>
      <c r="Y81" s="202">
        <f t="shared" si="71"/>
        <v>-15.829999999999998</v>
      </c>
      <c r="Z81" s="173">
        <v>42.33</v>
      </c>
      <c r="AA81" s="202">
        <f t="shared" si="72"/>
        <v>53.403185247275772</v>
      </c>
      <c r="AB81" s="173">
        <v>56.33</v>
      </c>
      <c r="AC81" s="202">
        <f t="shared" si="73"/>
        <v>57.721518987341767</v>
      </c>
      <c r="AD81" s="202">
        <f t="shared" si="74"/>
        <v>14</v>
      </c>
      <c r="AE81" s="203">
        <v>74</v>
      </c>
      <c r="AF81" s="204">
        <f t="shared" si="75"/>
        <v>55.505200594353639</v>
      </c>
      <c r="AG81" s="173">
        <v>45.33</v>
      </c>
      <c r="AH81" s="204">
        <f t="shared" si="76"/>
        <v>41.305758313057581</v>
      </c>
      <c r="AI81" s="202">
        <f t="shared" si="77"/>
        <v>-28.67</v>
      </c>
      <c r="AJ81" s="173">
        <v>53.33</v>
      </c>
      <c r="AK81" s="202">
        <f t="shared" si="78"/>
        <v>52.681258549931599</v>
      </c>
      <c r="AL81" s="173">
        <v>46.67</v>
      </c>
      <c r="AM81" s="202">
        <f t="shared" si="79"/>
        <v>48.053160919540232</v>
      </c>
      <c r="AN81" s="202">
        <f t="shared" si="80"/>
        <v>-6.6599999999999966</v>
      </c>
      <c r="AO81" s="173">
        <v>59.33</v>
      </c>
      <c r="AP81" s="202">
        <f t="shared" si="81"/>
        <v>52.245322245322242</v>
      </c>
      <c r="AQ81" s="173">
        <v>56</v>
      </c>
      <c r="AR81" s="202">
        <f t="shared" si="82"/>
        <v>46.913857677902627</v>
      </c>
      <c r="AS81" s="202">
        <f t="shared" si="89"/>
        <v>-3.3299999999999983</v>
      </c>
      <c r="AT81" s="202">
        <f t="shared" si="83"/>
        <v>52.372499999999995</v>
      </c>
      <c r="AU81" s="202">
        <f t="shared" si="84"/>
        <v>53.608013189736127</v>
      </c>
      <c r="AV81" s="201">
        <f t="shared" si="85"/>
        <v>47.5</v>
      </c>
      <c r="AW81" s="205">
        <f t="shared" si="86"/>
        <v>48.754112701675055</v>
      </c>
      <c r="AX81" s="205">
        <f t="shared" si="87"/>
        <v>-4.8724999999999952</v>
      </c>
      <c r="AY81" s="205">
        <f t="shared" si="88"/>
        <v>-4.8539004880610719</v>
      </c>
      <c r="AZ81" s="206">
        <v>3</v>
      </c>
    </row>
    <row r="82" spans="1:52" ht="18.75">
      <c r="A82" s="181">
        <v>2</v>
      </c>
      <c r="B82" s="199">
        <v>57</v>
      </c>
      <c r="C82" s="199">
        <v>77</v>
      </c>
      <c r="D82" s="207" t="s">
        <v>76</v>
      </c>
      <c r="E82" s="172">
        <v>6</v>
      </c>
      <c r="F82" s="173">
        <v>48.57</v>
      </c>
      <c r="G82" s="173">
        <f t="shared" si="60"/>
        <v>50.604751619870413</v>
      </c>
      <c r="H82" s="173">
        <v>49.67</v>
      </c>
      <c r="I82" s="173">
        <f t="shared" si="61"/>
        <v>51.617900172117039</v>
      </c>
      <c r="J82" s="173">
        <f t="shared" si="62"/>
        <v>1.1000000000000014</v>
      </c>
      <c r="K82" s="173">
        <v>45.14</v>
      </c>
      <c r="L82" s="202">
        <f t="shared" si="63"/>
        <v>55.557710960232789</v>
      </c>
      <c r="M82" s="173">
        <v>44.67</v>
      </c>
      <c r="N82" s="202">
        <f t="shared" si="64"/>
        <v>42.678983833718249</v>
      </c>
      <c r="O82" s="202">
        <f t="shared" si="65"/>
        <v>-0.46999999999999886</v>
      </c>
      <c r="P82" s="173">
        <v>47.86</v>
      </c>
      <c r="Q82" s="202">
        <f t="shared" si="66"/>
        <v>60.738805970149258</v>
      </c>
      <c r="R82" s="173">
        <v>42.5</v>
      </c>
      <c r="S82" s="202">
        <f t="shared" si="67"/>
        <v>52.007555315704266</v>
      </c>
      <c r="T82" s="202">
        <f t="shared" si="68"/>
        <v>-5.3599999999999994</v>
      </c>
      <c r="U82" s="214">
        <v>57.86</v>
      </c>
      <c r="V82" s="202">
        <f t="shared" si="69"/>
        <v>55.557199211045365</v>
      </c>
      <c r="W82" s="173">
        <v>44.17</v>
      </c>
      <c r="X82" s="202">
        <f t="shared" si="70"/>
        <v>50.184016824395371</v>
      </c>
      <c r="Y82" s="202">
        <f t="shared" si="71"/>
        <v>-13.689999999999998</v>
      </c>
      <c r="Z82" s="173">
        <v>32.86</v>
      </c>
      <c r="AA82" s="202">
        <f t="shared" si="72"/>
        <v>45.465213746856662</v>
      </c>
      <c r="AB82" s="173">
        <v>39.83</v>
      </c>
      <c r="AC82" s="202">
        <f t="shared" si="73"/>
        <v>45.435591958302304</v>
      </c>
      <c r="AD82" s="202">
        <f t="shared" si="74"/>
        <v>6.9699999999999989</v>
      </c>
      <c r="AE82" s="203">
        <v>64</v>
      </c>
      <c r="AF82" s="204">
        <f t="shared" si="75"/>
        <v>48.075780089153042</v>
      </c>
      <c r="AG82" s="173">
        <v>43.33</v>
      </c>
      <c r="AH82" s="204">
        <f t="shared" si="76"/>
        <v>39.683698296836987</v>
      </c>
      <c r="AI82" s="202">
        <f t="shared" si="77"/>
        <v>-20.67</v>
      </c>
      <c r="AJ82" s="173">
        <v>48.57</v>
      </c>
      <c r="AK82" s="202">
        <f t="shared" si="78"/>
        <v>49.425444596443228</v>
      </c>
      <c r="AL82" s="173">
        <v>45.83</v>
      </c>
      <c r="AM82" s="202">
        <f t="shared" si="79"/>
        <v>47.449712643678154</v>
      </c>
      <c r="AN82" s="202">
        <f t="shared" si="80"/>
        <v>-2.740000000000002</v>
      </c>
      <c r="AO82" s="173">
        <v>53.71</v>
      </c>
      <c r="AP82" s="202">
        <f t="shared" si="81"/>
        <v>48.35065835065835</v>
      </c>
      <c r="AQ82" s="173">
        <v>50</v>
      </c>
      <c r="AR82" s="202">
        <f t="shared" si="82"/>
        <v>42.419475655430716</v>
      </c>
      <c r="AS82" s="202">
        <f t="shared" si="89"/>
        <v>-3.7100000000000009</v>
      </c>
      <c r="AT82" s="202">
        <f t="shared" si="83"/>
        <v>49.821249999999999</v>
      </c>
      <c r="AU82" s="202">
        <f t="shared" si="84"/>
        <v>51.721945568051147</v>
      </c>
      <c r="AV82" s="201">
        <f t="shared" si="85"/>
        <v>44.999999999999993</v>
      </c>
      <c r="AW82" s="205">
        <f t="shared" si="86"/>
        <v>46.434616837522881</v>
      </c>
      <c r="AX82" s="205">
        <f t="shared" si="87"/>
        <v>-4.8212500000000063</v>
      </c>
      <c r="AY82" s="205">
        <f t="shared" si="88"/>
        <v>-5.2873287305282659</v>
      </c>
      <c r="AZ82" s="206">
        <v>2</v>
      </c>
    </row>
    <row r="83" spans="1:52" ht="18.75">
      <c r="A83" s="181">
        <v>2</v>
      </c>
      <c r="B83" s="199">
        <v>5</v>
      </c>
      <c r="C83" s="199">
        <v>78</v>
      </c>
      <c r="D83" s="207" t="s">
        <v>142</v>
      </c>
      <c r="E83" s="172">
        <v>19</v>
      </c>
      <c r="F83" s="201">
        <v>58.85</v>
      </c>
      <c r="G83" s="173">
        <f t="shared" si="60"/>
        <v>58.005759539236863</v>
      </c>
      <c r="H83" s="173">
        <v>45.792631578947372</v>
      </c>
      <c r="I83" s="173">
        <f t="shared" si="61"/>
        <v>48.281094302020115</v>
      </c>
      <c r="J83" s="173">
        <f t="shared" si="62"/>
        <v>-13.05736842105263</v>
      </c>
      <c r="K83" s="201">
        <v>44.70333333333334</v>
      </c>
      <c r="L83" s="202">
        <f t="shared" si="63"/>
        <v>55.134173941157464</v>
      </c>
      <c r="M83" s="173">
        <v>49.576842105263161</v>
      </c>
      <c r="N83" s="202">
        <f t="shared" si="64"/>
        <v>46.456383452858475</v>
      </c>
      <c r="O83" s="202">
        <f t="shared" si="65"/>
        <v>4.8735087719298207</v>
      </c>
      <c r="P83" s="201">
        <v>45.973333333333336</v>
      </c>
      <c r="Q83" s="202">
        <f t="shared" si="66"/>
        <v>59.330845771144283</v>
      </c>
      <c r="R83" s="173">
        <v>48.55263157894737</v>
      </c>
      <c r="S83" s="202">
        <f t="shared" si="67"/>
        <v>55.27395120288579</v>
      </c>
      <c r="T83" s="202">
        <f t="shared" si="68"/>
        <v>2.5792982456140336</v>
      </c>
      <c r="U83" s="215">
        <v>44.629999999999995</v>
      </c>
      <c r="V83" s="202">
        <f t="shared" si="69"/>
        <v>49.03353057199211</v>
      </c>
      <c r="W83" s="173">
        <v>32.368421052631582</v>
      </c>
      <c r="X83" s="202">
        <f t="shared" si="70"/>
        <v>43.979190879406723</v>
      </c>
      <c r="Y83" s="202">
        <f t="shared" si="71"/>
        <v>-12.261578947368413</v>
      </c>
      <c r="Z83" s="201">
        <v>44.5</v>
      </c>
      <c r="AA83" s="202">
        <f t="shared" si="72"/>
        <v>55.222129086336963</v>
      </c>
      <c r="AB83" s="173">
        <v>42.31894736842105</v>
      </c>
      <c r="AC83" s="202">
        <f t="shared" si="73"/>
        <v>47.288866246032057</v>
      </c>
      <c r="AD83" s="202">
        <f t="shared" si="74"/>
        <v>-2.1810526315789502</v>
      </c>
      <c r="AE83" s="201">
        <v>69.11</v>
      </c>
      <c r="AF83" s="204">
        <f t="shared" si="75"/>
        <v>51.872213967310543</v>
      </c>
      <c r="AG83" s="173">
        <v>58.102105263157895</v>
      </c>
      <c r="AH83" s="204">
        <f t="shared" si="76"/>
        <v>51.664318948222139</v>
      </c>
      <c r="AI83" s="202">
        <f t="shared" si="77"/>
        <v>-11.007894736842104</v>
      </c>
      <c r="AJ83" s="201">
        <v>54.536666666666669</v>
      </c>
      <c r="AK83" s="202">
        <f t="shared" si="78"/>
        <v>53.506611947104425</v>
      </c>
      <c r="AL83" s="173">
        <v>47.108421052631584</v>
      </c>
      <c r="AM83" s="202">
        <f t="shared" si="79"/>
        <v>48.368118572292801</v>
      </c>
      <c r="AN83" s="202">
        <f t="shared" si="80"/>
        <v>-7.4282456140350845</v>
      </c>
      <c r="AO83" s="201">
        <v>60.963333333333331</v>
      </c>
      <c r="AP83" s="202">
        <f t="shared" si="81"/>
        <v>53.377223377223373</v>
      </c>
      <c r="AQ83" s="173">
        <v>59.792631578947365</v>
      </c>
      <c r="AR83" s="202">
        <f t="shared" si="82"/>
        <v>49.754780208949342</v>
      </c>
      <c r="AS83" s="202">
        <f t="shared" si="89"/>
        <v>-1.1707017543859664</v>
      </c>
      <c r="AT83" s="202">
        <f t="shared" si="83"/>
        <v>52.908333333333331</v>
      </c>
      <c r="AU83" s="202">
        <f t="shared" si="84"/>
        <v>54.435311025188255</v>
      </c>
      <c r="AV83" s="201">
        <f t="shared" si="85"/>
        <v>47.951578947368418</v>
      </c>
      <c r="AW83" s="205">
        <f t="shared" si="86"/>
        <v>48.883337976583434</v>
      </c>
      <c r="AX83" s="205">
        <f t="shared" si="87"/>
        <v>-4.9567543859649135</v>
      </c>
      <c r="AY83" s="205">
        <f t="shared" si="88"/>
        <v>-5.5519730486048218</v>
      </c>
      <c r="AZ83" s="206">
        <v>2</v>
      </c>
    </row>
    <row r="84" spans="1:52" ht="18.75">
      <c r="A84" s="181">
        <v>3</v>
      </c>
      <c r="B84" s="207">
        <v>35</v>
      </c>
      <c r="C84" s="199">
        <v>79</v>
      </c>
      <c r="D84" s="207" t="s">
        <v>53</v>
      </c>
      <c r="E84" s="172">
        <v>5</v>
      </c>
      <c r="F84" s="173">
        <v>50.83</v>
      </c>
      <c r="G84" s="173">
        <f t="shared" si="60"/>
        <v>52.231821454283661</v>
      </c>
      <c r="H84" s="173">
        <v>38</v>
      </c>
      <c r="I84" s="173">
        <f t="shared" si="61"/>
        <v>41.574870912220305</v>
      </c>
      <c r="J84" s="173">
        <f t="shared" si="62"/>
        <v>-12.829999999999998</v>
      </c>
      <c r="K84" s="173">
        <v>47.17</v>
      </c>
      <c r="L84" s="202">
        <f t="shared" si="63"/>
        <v>57.526673132880703</v>
      </c>
      <c r="M84" s="173">
        <v>49.6</v>
      </c>
      <c r="N84" s="202">
        <f t="shared" si="64"/>
        <v>46.474210931485757</v>
      </c>
      <c r="O84" s="202">
        <f t="shared" si="65"/>
        <v>2.4299999999999997</v>
      </c>
      <c r="P84" s="173">
        <v>28.96</v>
      </c>
      <c r="Q84" s="202">
        <f t="shared" si="66"/>
        <v>46.634328358208954</v>
      </c>
      <c r="R84" s="173">
        <v>27</v>
      </c>
      <c r="S84" s="202">
        <f t="shared" si="67"/>
        <v>43.642741500269835</v>
      </c>
      <c r="T84" s="202">
        <f t="shared" si="68"/>
        <v>-1.9600000000000009</v>
      </c>
      <c r="U84" s="214">
        <v>36.67</v>
      </c>
      <c r="V84" s="202">
        <f t="shared" si="69"/>
        <v>45.108481262327416</v>
      </c>
      <c r="W84" s="173">
        <v>36</v>
      </c>
      <c r="X84" s="202">
        <f t="shared" si="70"/>
        <v>45.888538380651944</v>
      </c>
      <c r="Y84" s="202">
        <f t="shared" si="71"/>
        <v>-0.67000000000000171</v>
      </c>
      <c r="Z84" s="173">
        <v>42.96</v>
      </c>
      <c r="AA84" s="202">
        <f t="shared" si="72"/>
        <v>53.931265716680635</v>
      </c>
      <c r="AB84" s="173">
        <v>39.799999999999997</v>
      </c>
      <c r="AC84" s="202">
        <f t="shared" si="73"/>
        <v>45.413253909158598</v>
      </c>
      <c r="AD84" s="202">
        <f t="shared" si="74"/>
        <v>-3.1600000000000037</v>
      </c>
      <c r="AE84" s="203">
        <v>68</v>
      </c>
      <c r="AF84" s="204">
        <f t="shared" si="75"/>
        <v>51.047548291233284</v>
      </c>
      <c r="AG84" s="173">
        <v>52.8</v>
      </c>
      <c r="AH84" s="204">
        <f t="shared" si="76"/>
        <v>47.364152473641525</v>
      </c>
      <c r="AI84" s="202">
        <f t="shared" si="77"/>
        <v>-15.200000000000003</v>
      </c>
      <c r="AJ84" s="173">
        <v>53.33</v>
      </c>
      <c r="AK84" s="202">
        <f t="shared" si="78"/>
        <v>52.681258549931599</v>
      </c>
      <c r="AL84" s="173">
        <v>44</v>
      </c>
      <c r="AM84" s="202">
        <f t="shared" si="79"/>
        <v>46.135057471264368</v>
      </c>
      <c r="AN84" s="202">
        <f t="shared" si="80"/>
        <v>-9.3299999999999983</v>
      </c>
      <c r="AO84" s="173">
        <v>58.33</v>
      </c>
      <c r="AP84" s="202">
        <f t="shared" si="81"/>
        <v>51.552321552321551</v>
      </c>
      <c r="AQ84" s="173">
        <v>56.8</v>
      </c>
      <c r="AR84" s="202">
        <f t="shared" si="82"/>
        <v>47.513108614232209</v>
      </c>
      <c r="AS84" s="202">
        <f t="shared" si="89"/>
        <v>-1.5300000000000011</v>
      </c>
      <c r="AT84" s="202">
        <f t="shared" si="83"/>
        <v>48.28125</v>
      </c>
      <c r="AU84" s="202">
        <f t="shared" si="84"/>
        <v>51.339212289733474</v>
      </c>
      <c r="AV84" s="201">
        <f t="shared" si="85"/>
        <v>43</v>
      </c>
      <c r="AW84" s="205">
        <f t="shared" si="86"/>
        <v>45.500741774115568</v>
      </c>
      <c r="AX84" s="205">
        <f t="shared" si="87"/>
        <v>-5.28125</v>
      </c>
      <c r="AY84" s="205">
        <f t="shared" si="88"/>
        <v>-5.8384705156179066</v>
      </c>
      <c r="AZ84" s="206">
        <v>1</v>
      </c>
    </row>
    <row r="85" spans="1:52" ht="18.75">
      <c r="A85" s="181">
        <v>4</v>
      </c>
      <c r="B85" s="199">
        <v>96</v>
      </c>
      <c r="C85" s="199">
        <v>80</v>
      </c>
      <c r="D85" s="207" t="s">
        <v>116</v>
      </c>
      <c r="E85" s="172">
        <v>13</v>
      </c>
      <c r="F85" s="173">
        <v>47.08</v>
      </c>
      <c r="G85" s="173">
        <f t="shared" si="60"/>
        <v>49.532037437005037</v>
      </c>
      <c r="H85" s="173">
        <v>44.304615384615389</v>
      </c>
      <c r="I85" s="173">
        <f t="shared" si="61"/>
        <v>47.000529590891041</v>
      </c>
      <c r="J85" s="173">
        <f t="shared" si="62"/>
        <v>-2.7753846153846098</v>
      </c>
      <c r="K85" s="173">
        <v>38.46</v>
      </c>
      <c r="L85" s="202">
        <f t="shared" si="63"/>
        <v>49.078564500484973</v>
      </c>
      <c r="M85" s="173">
        <v>46.153846153846153</v>
      </c>
      <c r="N85" s="202">
        <f t="shared" si="64"/>
        <v>43.821282643453543</v>
      </c>
      <c r="O85" s="202">
        <f t="shared" si="65"/>
        <v>7.6938461538461524</v>
      </c>
      <c r="P85" s="173">
        <v>37.5</v>
      </c>
      <c r="Q85" s="202">
        <f t="shared" si="66"/>
        <v>53.007462686567166</v>
      </c>
      <c r="R85" s="173">
        <v>32.307692307692307</v>
      </c>
      <c r="S85" s="202">
        <f t="shared" si="67"/>
        <v>46.507119432105938</v>
      </c>
      <c r="T85" s="202">
        <f t="shared" si="68"/>
        <v>-5.1923076923076934</v>
      </c>
      <c r="U85" s="214">
        <v>46.15</v>
      </c>
      <c r="V85" s="202">
        <f t="shared" si="69"/>
        <v>49.783037475345168</v>
      </c>
      <c r="W85" s="173">
        <v>35</v>
      </c>
      <c r="X85" s="202">
        <f t="shared" si="70"/>
        <v>45.362776025236592</v>
      </c>
      <c r="Y85" s="202">
        <f t="shared" si="71"/>
        <v>-11.149999999999999</v>
      </c>
      <c r="Z85" s="173">
        <v>43.81</v>
      </c>
      <c r="AA85" s="202">
        <f t="shared" si="72"/>
        <v>54.643755238893547</v>
      </c>
      <c r="AB85" s="173">
        <v>39.503076923076918</v>
      </c>
      <c r="AC85" s="202">
        <f t="shared" si="73"/>
        <v>45.192164499684971</v>
      </c>
      <c r="AD85" s="202">
        <f t="shared" si="74"/>
        <v>-4.3069230769230842</v>
      </c>
      <c r="AE85" s="203">
        <v>68.31</v>
      </c>
      <c r="AF85" s="204">
        <f t="shared" si="75"/>
        <v>51.277860326894498</v>
      </c>
      <c r="AG85" s="173">
        <v>51.689230769230775</v>
      </c>
      <c r="AH85" s="204">
        <f t="shared" si="76"/>
        <v>46.463285295402088</v>
      </c>
      <c r="AI85" s="202">
        <f t="shared" si="77"/>
        <v>-16.620769230769227</v>
      </c>
      <c r="AJ85" s="173">
        <v>52.69</v>
      </c>
      <c r="AK85" s="202">
        <f t="shared" si="78"/>
        <v>52.243502051983583</v>
      </c>
      <c r="AL85" s="173">
        <v>39.612307692307695</v>
      </c>
      <c r="AM85" s="202">
        <f t="shared" si="79"/>
        <v>42.982979664014145</v>
      </c>
      <c r="AN85" s="202">
        <f t="shared" si="80"/>
        <v>-13.077692307692303</v>
      </c>
      <c r="AO85" s="173">
        <v>57.23</v>
      </c>
      <c r="AP85" s="202">
        <f t="shared" si="81"/>
        <v>50.790020790020783</v>
      </c>
      <c r="AQ85" s="173">
        <v>52.92</v>
      </c>
      <c r="AR85" s="202">
        <f t="shared" si="82"/>
        <v>44.606741573033709</v>
      </c>
      <c r="AS85" s="202">
        <f t="shared" si="89"/>
        <v>-4.3099999999999952</v>
      </c>
      <c r="AT85" s="202">
        <f t="shared" si="83"/>
        <v>48.903750000000002</v>
      </c>
      <c r="AU85" s="202">
        <f t="shared" si="84"/>
        <v>51.294530063399343</v>
      </c>
      <c r="AV85" s="201">
        <f t="shared" si="85"/>
        <v>42.686346153846152</v>
      </c>
      <c r="AW85" s="205">
        <f t="shared" si="86"/>
        <v>45.242109840477752</v>
      </c>
      <c r="AX85" s="205">
        <f t="shared" si="87"/>
        <v>-6.2174038461538501</v>
      </c>
      <c r="AY85" s="205">
        <f t="shared" si="88"/>
        <v>-6.0524202229215902</v>
      </c>
      <c r="AZ85" s="206">
        <v>1</v>
      </c>
    </row>
    <row r="86" spans="1:52" ht="18.75">
      <c r="A86" s="181">
        <v>4</v>
      </c>
      <c r="B86" s="199">
        <v>92</v>
      </c>
      <c r="C86" s="199">
        <v>81</v>
      </c>
      <c r="D86" s="207" t="s">
        <v>113</v>
      </c>
      <c r="E86" s="172">
        <v>14</v>
      </c>
      <c r="F86" s="173">
        <v>50.2</v>
      </c>
      <c r="G86" s="173">
        <f t="shared" si="60"/>
        <v>51.778257739380855</v>
      </c>
      <c r="H86" s="173">
        <v>42.57</v>
      </c>
      <c r="I86" s="173">
        <f t="shared" si="61"/>
        <v>45.507745266781413</v>
      </c>
      <c r="J86" s="173">
        <f t="shared" si="62"/>
        <v>-7.6300000000000026</v>
      </c>
      <c r="K86" s="173">
        <v>42.4</v>
      </c>
      <c r="L86" s="202">
        <f t="shared" si="63"/>
        <v>52.900096993210475</v>
      </c>
      <c r="M86" s="173">
        <v>46</v>
      </c>
      <c r="N86" s="202">
        <f t="shared" si="64"/>
        <v>43.702848344880678</v>
      </c>
      <c r="O86" s="202">
        <f t="shared" si="65"/>
        <v>3.6000000000000014</v>
      </c>
      <c r="P86" s="173">
        <v>36.25</v>
      </c>
      <c r="Q86" s="202">
        <f t="shared" si="66"/>
        <v>52.07462686567164</v>
      </c>
      <c r="R86" s="173">
        <v>29.64</v>
      </c>
      <c r="S86" s="202">
        <f t="shared" si="67"/>
        <v>45.067458175930923</v>
      </c>
      <c r="T86" s="202">
        <f t="shared" si="68"/>
        <v>-6.6099999999999994</v>
      </c>
      <c r="U86" s="214">
        <v>41</v>
      </c>
      <c r="V86" s="202">
        <f t="shared" si="69"/>
        <v>47.243589743589745</v>
      </c>
      <c r="W86" s="173">
        <v>37.14</v>
      </c>
      <c r="X86" s="202">
        <f t="shared" si="70"/>
        <v>46.487907465825444</v>
      </c>
      <c r="Y86" s="202">
        <f t="shared" si="71"/>
        <v>-3.8599999999999994</v>
      </c>
      <c r="Z86" s="173">
        <v>44.8</v>
      </c>
      <c r="AA86" s="202">
        <f t="shared" si="72"/>
        <v>55.473595976529751</v>
      </c>
      <c r="AB86" s="173">
        <v>43</v>
      </c>
      <c r="AC86" s="202">
        <f t="shared" si="73"/>
        <v>47.795979151154128</v>
      </c>
      <c r="AD86" s="202">
        <f t="shared" si="74"/>
        <v>-1.7999999999999972</v>
      </c>
      <c r="AE86" s="203">
        <v>69.2</v>
      </c>
      <c r="AF86" s="204">
        <f t="shared" si="75"/>
        <v>51.939078751857352</v>
      </c>
      <c r="AG86" s="173">
        <v>49.71</v>
      </c>
      <c r="AH86" s="204">
        <f t="shared" si="76"/>
        <v>44.858069748580704</v>
      </c>
      <c r="AI86" s="202">
        <f t="shared" si="77"/>
        <v>-19.490000000000002</v>
      </c>
      <c r="AJ86" s="173">
        <v>50</v>
      </c>
      <c r="AK86" s="202">
        <f t="shared" si="78"/>
        <v>50.40355677154583</v>
      </c>
      <c r="AL86" s="173">
        <v>45.71</v>
      </c>
      <c r="AM86" s="202">
        <f t="shared" si="79"/>
        <v>47.363505747126439</v>
      </c>
      <c r="AN86" s="202">
        <f t="shared" si="80"/>
        <v>-4.2899999999999991</v>
      </c>
      <c r="AO86" s="173">
        <v>60</v>
      </c>
      <c r="AP86" s="202">
        <f t="shared" si="81"/>
        <v>52.709632709632707</v>
      </c>
      <c r="AQ86" s="173">
        <v>53.14</v>
      </c>
      <c r="AR86" s="202">
        <f t="shared" si="82"/>
        <v>44.771535580524343</v>
      </c>
      <c r="AS86" s="202">
        <f t="shared" si="89"/>
        <v>-6.8599999999999994</v>
      </c>
      <c r="AT86" s="202">
        <f t="shared" si="83"/>
        <v>49.231249999999996</v>
      </c>
      <c r="AU86" s="202">
        <f t="shared" si="84"/>
        <v>51.815304443927303</v>
      </c>
      <c r="AV86" s="201">
        <f t="shared" si="85"/>
        <v>43.363749999999996</v>
      </c>
      <c r="AW86" s="205">
        <f t="shared" si="86"/>
        <v>45.694381185100518</v>
      </c>
      <c r="AX86" s="205">
        <f t="shared" si="87"/>
        <v>-5.8674999999999997</v>
      </c>
      <c r="AY86" s="205">
        <f t="shared" si="88"/>
        <v>-6.1209232588267852</v>
      </c>
      <c r="AZ86" s="206">
        <v>1</v>
      </c>
    </row>
    <row r="87" spans="1:52" ht="18.75">
      <c r="A87" s="181">
        <v>5</v>
      </c>
      <c r="B87" s="199">
        <v>53</v>
      </c>
      <c r="C87" s="199">
        <v>82</v>
      </c>
      <c r="D87" s="207" t="s">
        <v>72</v>
      </c>
      <c r="E87" s="172">
        <v>10</v>
      </c>
      <c r="F87" s="173">
        <v>57.56</v>
      </c>
      <c r="G87" s="173">
        <f t="shared" si="60"/>
        <v>57.077033837293023</v>
      </c>
      <c r="H87" s="173">
        <v>51.8</v>
      </c>
      <c r="I87" s="173">
        <f t="shared" si="61"/>
        <v>53.450946643717728</v>
      </c>
      <c r="J87" s="173">
        <f t="shared" si="62"/>
        <v>-5.7600000000000051</v>
      </c>
      <c r="K87" s="173">
        <v>49.11</v>
      </c>
      <c r="L87" s="202">
        <f t="shared" si="63"/>
        <v>59.408341416100875</v>
      </c>
      <c r="M87" s="173">
        <v>60.6</v>
      </c>
      <c r="N87" s="202">
        <f t="shared" si="64"/>
        <v>54.942263279445726</v>
      </c>
      <c r="O87" s="202">
        <f t="shared" si="65"/>
        <v>11.490000000000002</v>
      </c>
      <c r="P87" s="173">
        <v>49.44</v>
      </c>
      <c r="Q87" s="202">
        <f t="shared" si="66"/>
        <v>61.917910447761194</v>
      </c>
      <c r="R87" s="173">
        <v>40</v>
      </c>
      <c r="S87" s="202">
        <f t="shared" si="67"/>
        <v>50.658391797085805</v>
      </c>
      <c r="T87" s="202">
        <f t="shared" si="68"/>
        <v>-9.4399999999999977</v>
      </c>
      <c r="U87" s="214">
        <v>63.89</v>
      </c>
      <c r="V87" s="202">
        <f t="shared" si="69"/>
        <v>58.530571992110453</v>
      </c>
      <c r="W87" s="173">
        <v>42.5</v>
      </c>
      <c r="X87" s="202">
        <f t="shared" si="70"/>
        <v>49.305993690851736</v>
      </c>
      <c r="Y87" s="202">
        <f t="shared" si="71"/>
        <v>-21.39</v>
      </c>
      <c r="Z87" s="173">
        <v>57.22</v>
      </c>
      <c r="AA87" s="202">
        <f t="shared" si="72"/>
        <v>65.884325230511308</v>
      </c>
      <c r="AB87" s="173">
        <v>51.1</v>
      </c>
      <c r="AC87" s="202">
        <f t="shared" si="73"/>
        <v>53.827252419955322</v>
      </c>
      <c r="AD87" s="202">
        <f t="shared" si="74"/>
        <v>-6.1199999999999974</v>
      </c>
      <c r="AE87" s="203">
        <v>69.78</v>
      </c>
      <c r="AF87" s="204">
        <f t="shared" si="75"/>
        <v>52.369985141158985</v>
      </c>
      <c r="AG87" s="173">
        <v>57.2</v>
      </c>
      <c r="AH87" s="204">
        <f t="shared" si="76"/>
        <v>50.932684509326847</v>
      </c>
      <c r="AI87" s="202">
        <f t="shared" si="77"/>
        <v>-12.579999999999998</v>
      </c>
      <c r="AJ87" s="173">
        <v>62.78</v>
      </c>
      <c r="AK87" s="202">
        <f t="shared" si="78"/>
        <v>59.145006839945282</v>
      </c>
      <c r="AL87" s="173">
        <v>55.5</v>
      </c>
      <c r="AM87" s="202">
        <f t="shared" si="79"/>
        <v>54.396551724137929</v>
      </c>
      <c r="AN87" s="202">
        <f t="shared" si="80"/>
        <v>-7.2800000000000011</v>
      </c>
      <c r="AO87" s="173">
        <v>67.11</v>
      </c>
      <c r="AP87" s="202">
        <f t="shared" si="81"/>
        <v>57.636867636867635</v>
      </c>
      <c r="AQ87" s="173">
        <v>59.2</v>
      </c>
      <c r="AR87" s="202">
        <f t="shared" si="82"/>
        <v>49.310861423220977</v>
      </c>
      <c r="AS87" s="202">
        <f t="shared" si="89"/>
        <v>-7.9099999999999966</v>
      </c>
      <c r="AT87" s="202">
        <f t="shared" si="83"/>
        <v>59.611249999999998</v>
      </c>
      <c r="AU87" s="202">
        <f t="shared" si="84"/>
        <v>58.996255317718585</v>
      </c>
      <c r="AV87" s="201">
        <f t="shared" si="85"/>
        <v>52.237499999999997</v>
      </c>
      <c r="AW87" s="205">
        <f t="shared" si="86"/>
        <v>52.103118185967752</v>
      </c>
      <c r="AX87" s="205">
        <f t="shared" si="87"/>
        <v>-7.3737500000000011</v>
      </c>
      <c r="AY87" s="205">
        <f t="shared" si="88"/>
        <v>-6.8931371317508336</v>
      </c>
      <c r="AZ87" s="206">
        <v>1</v>
      </c>
    </row>
    <row r="88" spans="1:52" ht="18.75">
      <c r="A88" s="181">
        <v>2</v>
      </c>
      <c r="B88" s="199">
        <v>66</v>
      </c>
      <c r="C88" s="199">
        <v>83</v>
      </c>
      <c r="D88" s="207" t="s">
        <v>86</v>
      </c>
      <c r="E88" s="172">
        <v>12</v>
      </c>
      <c r="F88" s="173">
        <v>58.5</v>
      </c>
      <c r="G88" s="173">
        <f t="shared" si="60"/>
        <v>57.753779697624196</v>
      </c>
      <c r="H88" s="173">
        <v>51.666666666666664</v>
      </c>
      <c r="I88" s="173">
        <f t="shared" si="61"/>
        <v>53.336201950659778</v>
      </c>
      <c r="J88" s="173">
        <f t="shared" si="62"/>
        <v>-6.8333333333333357</v>
      </c>
      <c r="K88" s="173">
        <v>46.5</v>
      </c>
      <c r="L88" s="202">
        <f t="shared" si="63"/>
        <v>56.876818622696412</v>
      </c>
      <c r="M88" s="173">
        <v>52.169166666666662</v>
      </c>
      <c r="N88" s="202">
        <f t="shared" si="64"/>
        <v>48.452014370028223</v>
      </c>
      <c r="O88" s="202">
        <f t="shared" si="65"/>
        <v>5.669166666666662</v>
      </c>
      <c r="P88" s="173">
        <v>54.38</v>
      </c>
      <c r="Q88" s="202">
        <f t="shared" si="66"/>
        <v>65.604477611940297</v>
      </c>
      <c r="R88" s="173">
        <v>54.164999999999999</v>
      </c>
      <c r="S88" s="202">
        <f t="shared" si="67"/>
        <v>58.302752293577981</v>
      </c>
      <c r="T88" s="202">
        <f t="shared" si="68"/>
        <v>-0.21500000000000341</v>
      </c>
      <c r="U88" s="214">
        <v>50</v>
      </c>
      <c r="V88" s="202">
        <f t="shared" si="69"/>
        <v>51.681459566074949</v>
      </c>
      <c r="W88" s="173">
        <v>28.747500000000002</v>
      </c>
      <c r="X88" s="202">
        <f t="shared" si="70"/>
        <v>42.075446898002106</v>
      </c>
      <c r="Y88" s="202">
        <f t="shared" si="71"/>
        <v>-21.252499999999998</v>
      </c>
      <c r="Z88" s="173">
        <v>56.38</v>
      </c>
      <c r="AA88" s="202">
        <f t="shared" si="72"/>
        <v>65.180217937971506</v>
      </c>
      <c r="AB88" s="173">
        <v>51.372500000000002</v>
      </c>
      <c r="AC88" s="202">
        <f t="shared" si="73"/>
        <v>54.030156366344009</v>
      </c>
      <c r="AD88" s="202">
        <f t="shared" si="74"/>
        <v>-5.0075000000000003</v>
      </c>
      <c r="AE88" s="203">
        <v>74</v>
      </c>
      <c r="AF88" s="204">
        <f t="shared" si="75"/>
        <v>55.505200594353639</v>
      </c>
      <c r="AG88" s="173">
        <v>61.667499999999997</v>
      </c>
      <c r="AH88" s="204">
        <f t="shared" si="76"/>
        <v>54.555961070559611</v>
      </c>
      <c r="AI88" s="202">
        <f t="shared" si="77"/>
        <v>-12.332500000000003</v>
      </c>
      <c r="AJ88" s="173">
        <v>61.25</v>
      </c>
      <c r="AK88" s="202">
        <f t="shared" si="78"/>
        <v>58.098495212038308</v>
      </c>
      <c r="AL88" s="173">
        <v>49.581666666666671</v>
      </c>
      <c r="AM88" s="202">
        <f t="shared" si="79"/>
        <v>50.144875478927204</v>
      </c>
      <c r="AN88" s="202">
        <f t="shared" si="80"/>
        <v>-11.668333333333329</v>
      </c>
      <c r="AO88" s="173">
        <v>68</v>
      </c>
      <c r="AP88" s="202">
        <f t="shared" si="81"/>
        <v>58.25363825363825</v>
      </c>
      <c r="AQ88" s="173">
        <v>63.000833333333333</v>
      </c>
      <c r="AR88" s="202">
        <f t="shared" si="82"/>
        <v>52.157927590511861</v>
      </c>
      <c r="AS88" s="202">
        <f t="shared" si="89"/>
        <v>-4.9991666666666674</v>
      </c>
      <c r="AT88" s="202">
        <f t="shared" si="83"/>
        <v>58.626249999999999</v>
      </c>
      <c r="AU88" s="202">
        <f t="shared" si="84"/>
        <v>58.619260937042199</v>
      </c>
      <c r="AV88" s="201">
        <f t="shared" si="85"/>
        <v>51.546354166666667</v>
      </c>
      <c r="AW88" s="205">
        <f t="shared" si="86"/>
        <v>51.63191700232634</v>
      </c>
      <c r="AX88" s="205">
        <f t="shared" si="87"/>
        <v>-7.0798958333333317</v>
      </c>
      <c r="AY88" s="205">
        <f t="shared" si="88"/>
        <v>-6.9873439347158595</v>
      </c>
      <c r="AZ88" s="206">
        <v>1</v>
      </c>
    </row>
    <row r="89" spans="1:52" ht="18.75">
      <c r="A89" s="181">
        <v>6</v>
      </c>
      <c r="B89" s="199">
        <v>9</v>
      </c>
      <c r="C89" s="199">
        <v>84</v>
      </c>
      <c r="D89" s="207" t="s">
        <v>22</v>
      </c>
      <c r="E89" s="172">
        <v>5</v>
      </c>
      <c r="F89" s="173">
        <v>59.2</v>
      </c>
      <c r="G89" s="173">
        <f t="shared" si="60"/>
        <v>58.257739380849536</v>
      </c>
      <c r="H89" s="173">
        <v>44.8</v>
      </c>
      <c r="I89" s="173">
        <f t="shared" si="61"/>
        <v>47.426850258175556</v>
      </c>
      <c r="J89" s="173">
        <f t="shared" si="62"/>
        <v>-14.400000000000006</v>
      </c>
      <c r="K89" s="173">
        <v>49.6</v>
      </c>
      <c r="L89" s="202">
        <f t="shared" si="63"/>
        <v>59.883608147429683</v>
      </c>
      <c r="M89" s="173">
        <v>57.2</v>
      </c>
      <c r="N89" s="202">
        <f t="shared" si="64"/>
        <v>52.324865280985378</v>
      </c>
      <c r="O89" s="202">
        <f t="shared" si="65"/>
        <v>7.6000000000000014</v>
      </c>
      <c r="P89" s="173">
        <v>33</v>
      </c>
      <c r="Q89" s="202">
        <f t="shared" si="66"/>
        <v>49.649253731343286</v>
      </c>
      <c r="R89" s="173">
        <v>32.5</v>
      </c>
      <c r="S89" s="202">
        <f t="shared" si="67"/>
        <v>46.610901241230437</v>
      </c>
      <c r="T89" s="202">
        <f t="shared" si="68"/>
        <v>-0.5</v>
      </c>
      <c r="U89" s="214">
        <v>52</v>
      </c>
      <c r="V89" s="202">
        <f t="shared" si="69"/>
        <v>52.667652859960548</v>
      </c>
      <c r="W89" s="173">
        <v>37</v>
      </c>
      <c r="X89" s="202">
        <f t="shared" si="70"/>
        <v>46.414300736067297</v>
      </c>
      <c r="Y89" s="202">
        <f t="shared" si="71"/>
        <v>-15</v>
      </c>
      <c r="Z89" s="173">
        <v>50.3</v>
      </c>
      <c r="AA89" s="202">
        <f t="shared" si="72"/>
        <v>60.083822296730929</v>
      </c>
      <c r="AB89" s="173">
        <v>41.5</v>
      </c>
      <c r="AC89" s="202">
        <f t="shared" si="73"/>
        <v>46.679076693968724</v>
      </c>
      <c r="AD89" s="202">
        <f t="shared" si="74"/>
        <v>-8.7999999999999972</v>
      </c>
      <c r="AE89" s="203">
        <v>74.400000000000006</v>
      </c>
      <c r="AF89" s="204">
        <f t="shared" si="75"/>
        <v>55.802377414561668</v>
      </c>
      <c r="AG89" s="173">
        <v>48.8</v>
      </c>
      <c r="AH89" s="204">
        <f t="shared" si="76"/>
        <v>44.120032441200323</v>
      </c>
      <c r="AI89" s="202">
        <f t="shared" si="77"/>
        <v>-25.600000000000009</v>
      </c>
      <c r="AJ89" s="173">
        <v>53</v>
      </c>
      <c r="AK89" s="202">
        <f t="shared" si="78"/>
        <v>52.455540355677158</v>
      </c>
      <c r="AL89" s="173">
        <v>49</v>
      </c>
      <c r="AM89" s="202">
        <f t="shared" si="79"/>
        <v>49.727011494252871</v>
      </c>
      <c r="AN89" s="202">
        <f t="shared" si="80"/>
        <v>-4</v>
      </c>
      <c r="AO89" s="173">
        <v>68.8</v>
      </c>
      <c r="AP89" s="202">
        <f t="shared" si="81"/>
        <v>58.808038808038802</v>
      </c>
      <c r="AQ89" s="173">
        <v>67.2</v>
      </c>
      <c r="AR89" s="202">
        <f t="shared" si="82"/>
        <v>55.303370786516858</v>
      </c>
      <c r="AS89" s="202">
        <f t="shared" si="89"/>
        <v>-1.5999999999999943</v>
      </c>
      <c r="AT89" s="202">
        <f t="shared" si="83"/>
        <v>55.037500000000001</v>
      </c>
      <c r="AU89" s="202">
        <f t="shared" si="84"/>
        <v>55.951004124323951</v>
      </c>
      <c r="AV89" s="201">
        <f t="shared" si="85"/>
        <v>47.25</v>
      </c>
      <c r="AW89" s="205">
        <f t="shared" si="86"/>
        <v>48.57580111654967</v>
      </c>
      <c r="AX89" s="205">
        <f t="shared" si="87"/>
        <v>-7.7875000000000014</v>
      </c>
      <c r="AY89" s="205">
        <f t="shared" si="88"/>
        <v>-7.3752030077742816</v>
      </c>
      <c r="AZ89" s="206">
        <v>1</v>
      </c>
    </row>
    <row r="90" spans="1:52" ht="18.75">
      <c r="A90" s="181">
        <v>5</v>
      </c>
      <c r="B90" s="199">
        <v>54</v>
      </c>
      <c r="C90" s="199">
        <v>85</v>
      </c>
      <c r="D90" s="207" t="s">
        <v>73</v>
      </c>
      <c r="E90" s="172">
        <v>5</v>
      </c>
      <c r="F90" s="173">
        <v>55.75</v>
      </c>
      <c r="G90" s="173">
        <f t="shared" si="60"/>
        <v>55.773938084953208</v>
      </c>
      <c r="H90" s="173">
        <v>42.4</v>
      </c>
      <c r="I90" s="173">
        <f t="shared" si="61"/>
        <v>45.361445783132531</v>
      </c>
      <c r="J90" s="173">
        <f t="shared" si="62"/>
        <v>-13.350000000000001</v>
      </c>
      <c r="K90" s="173">
        <v>50.25</v>
      </c>
      <c r="L90" s="202">
        <f t="shared" si="63"/>
        <v>60.514064015518912</v>
      </c>
      <c r="M90" s="173">
        <v>58.8</v>
      </c>
      <c r="N90" s="202">
        <f t="shared" si="64"/>
        <v>53.556581986143186</v>
      </c>
      <c r="O90" s="202">
        <f t="shared" si="65"/>
        <v>8.5499999999999972</v>
      </c>
      <c r="P90" s="173">
        <v>34.380000000000003</v>
      </c>
      <c r="Q90" s="202">
        <f t="shared" si="66"/>
        <v>50.679104477611943</v>
      </c>
      <c r="R90" s="173">
        <v>35</v>
      </c>
      <c r="S90" s="202">
        <f t="shared" si="67"/>
        <v>47.960064759848891</v>
      </c>
      <c r="T90" s="202">
        <f t="shared" si="68"/>
        <v>0.61999999999999744</v>
      </c>
      <c r="U90" s="214">
        <v>71.88</v>
      </c>
      <c r="V90" s="202">
        <f t="shared" si="69"/>
        <v>62.470414201183431</v>
      </c>
      <c r="W90" s="173">
        <v>36</v>
      </c>
      <c r="X90" s="202">
        <f t="shared" si="70"/>
        <v>45.888538380651944</v>
      </c>
      <c r="Y90" s="202">
        <f t="shared" si="71"/>
        <v>-35.879999999999995</v>
      </c>
      <c r="Z90" s="173">
        <v>50.75</v>
      </c>
      <c r="AA90" s="202">
        <f t="shared" si="72"/>
        <v>60.461022632020118</v>
      </c>
      <c r="AB90" s="173">
        <v>44.1</v>
      </c>
      <c r="AC90" s="202">
        <f t="shared" si="73"/>
        <v>48.615040953090094</v>
      </c>
      <c r="AD90" s="202">
        <f t="shared" si="74"/>
        <v>-6.6499999999999986</v>
      </c>
      <c r="AE90" s="203">
        <v>72</v>
      </c>
      <c r="AF90" s="204">
        <f t="shared" si="75"/>
        <v>54.019316493313518</v>
      </c>
      <c r="AG90" s="173">
        <v>64</v>
      </c>
      <c r="AH90" s="204">
        <f t="shared" si="76"/>
        <v>56.447688564476891</v>
      </c>
      <c r="AI90" s="202">
        <f t="shared" si="77"/>
        <v>-8</v>
      </c>
      <c r="AJ90" s="173">
        <v>59.38</v>
      </c>
      <c r="AK90" s="202">
        <f t="shared" si="78"/>
        <v>56.819425444596448</v>
      </c>
      <c r="AL90" s="173">
        <v>49</v>
      </c>
      <c r="AM90" s="202">
        <f t="shared" si="79"/>
        <v>49.727011494252871</v>
      </c>
      <c r="AN90" s="202">
        <f t="shared" si="80"/>
        <v>-10.380000000000003</v>
      </c>
      <c r="AO90" s="173">
        <v>68.5</v>
      </c>
      <c r="AP90" s="202">
        <f t="shared" si="81"/>
        <v>58.6001386001386</v>
      </c>
      <c r="AQ90" s="173">
        <v>56.8</v>
      </c>
      <c r="AR90" s="202">
        <f t="shared" si="82"/>
        <v>47.513108614232209</v>
      </c>
      <c r="AS90" s="202">
        <f t="shared" si="89"/>
        <v>-11.700000000000003</v>
      </c>
      <c r="AT90" s="202">
        <f t="shared" si="83"/>
        <v>57.861249999999998</v>
      </c>
      <c r="AU90" s="202">
        <f t="shared" si="84"/>
        <v>57.417177993667018</v>
      </c>
      <c r="AV90" s="201">
        <f t="shared" si="85"/>
        <v>48.262499999999996</v>
      </c>
      <c r="AW90" s="205">
        <f t="shared" si="86"/>
        <v>49.383685066978572</v>
      </c>
      <c r="AX90" s="205">
        <f t="shared" si="87"/>
        <v>-9.5987500000000026</v>
      </c>
      <c r="AY90" s="205">
        <f t="shared" si="88"/>
        <v>-8.0334929266884458</v>
      </c>
      <c r="AZ90" s="206">
        <v>2</v>
      </c>
    </row>
    <row r="91" spans="1:52" ht="18.75">
      <c r="A91" s="181">
        <v>6</v>
      </c>
      <c r="B91" s="207">
        <v>50</v>
      </c>
      <c r="C91" s="199">
        <v>86</v>
      </c>
      <c r="D91" s="207" t="s">
        <v>70</v>
      </c>
      <c r="E91" s="172">
        <v>4</v>
      </c>
      <c r="F91" s="173">
        <v>56.67</v>
      </c>
      <c r="G91" s="173">
        <f t="shared" si="60"/>
        <v>56.436285097192226</v>
      </c>
      <c r="H91" s="173">
        <v>41</v>
      </c>
      <c r="I91" s="173">
        <f t="shared" si="61"/>
        <v>44.156626506024097</v>
      </c>
      <c r="J91" s="173">
        <f t="shared" si="62"/>
        <v>-15.670000000000002</v>
      </c>
      <c r="K91" s="173">
        <v>40.67</v>
      </c>
      <c r="L91" s="202">
        <f t="shared" si="63"/>
        <v>51.222114451988368</v>
      </c>
      <c r="M91" s="173">
        <v>49.5</v>
      </c>
      <c r="N91" s="202">
        <f t="shared" si="64"/>
        <v>46.397228637413392</v>
      </c>
      <c r="O91" s="202">
        <f t="shared" si="65"/>
        <v>8.8299999999999983</v>
      </c>
      <c r="P91" s="173">
        <v>36.25</v>
      </c>
      <c r="Q91" s="202">
        <f t="shared" si="66"/>
        <v>52.07462686567164</v>
      </c>
      <c r="R91" s="173">
        <v>31.25</v>
      </c>
      <c r="S91" s="202">
        <f t="shared" si="67"/>
        <v>45.93631948192121</v>
      </c>
      <c r="T91" s="202">
        <f t="shared" si="68"/>
        <v>-5</v>
      </c>
      <c r="U91" s="214">
        <v>54.17</v>
      </c>
      <c r="V91" s="202">
        <f t="shared" si="69"/>
        <v>53.737672583826431</v>
      </c>
      <c r="W91" s="173">
        <v>45</v>
      </c>
      <c r="X91" s="202">
        <f t="shared" si="70"/>
        <v>50.620399579390117</v>
      </c>
      <c r="Y91" s="202">
        <f t="shared" si="71"/>
        <v>-9.1700000000000017</v>
      </c>
      <c r="Z91" s="173">
        <v>42.67</v>
      </c>
      <c r="AA91" s="202">
        <f t="shared" si="72"/>
        <v>53.688181056160936</v>
      </c>
      <c r="AB91" s="173">
        <v>37.75</v>
      </c>
      <c r="AC91" s="202">
        <f t="shared" si="73"/>
        <v>43.886820551005215</v>
      </c>
      <c r="AD91" s="202">
        <f t="shared" si="74"/>
        <v>-4.9200000000000017</v>
      </c>
      <c r="AE91" s="203">
        <v>71.33</v>
      </c>
      <c r="AF91" s="204">
        <f t="shared" si="75"/>
        <v>53.521545319465076</v>
      </c>
      <c r="AG91" s="173">
        <v>42</v>
      </c>
      <c r="AH91" s="204">
        <f t="shared" si="76"/>
        <v>38.605028386050286</v>
      </c>
      <c r="AI91" s="202">
        <f t="shared" si="77"/>
        <v>-29.33</v>
      </c>
      <c r="AJ91" s="173">
        <v>56.67</v>
      </c>
      <c r="AK91" s="202">
        <f t="shared" si="78"/>
        <v>54.965800273597814</v>
      </c>
      <c r="AL91" s="173">
        <v>37.5</v>
      </c>
      <c r="AM91" s="202">
        <f t="shared" si="79"/>
        <v>41.46551724137931</v>
      </c>
      <c r="AN91" s="202">
        <f t="shared" si="80"/>
        <v>-19.170000000000002</v>
      </c>
      <c r="AO91" s="173">
        <v>70.67</v>
      </c>
      <c r="AP91" s="202">
        <f t="shared" si="81"/>
        <v>60.103950103950105</v>
      </c>
      <c r="AQ91" s="173">
        <v>56</v>
      </c>
      <c r="AR91" s="202">
        <f t="shared" si="82"/>
        <v>46.913857677902627</v>
      </c>
      <c r="AS91" s="202">
        <f t="shared" si="89"/>
        <v>-14.670000000000002</v>
      </c>
      <c r="AT91" s="202">
        <f t="shared" si="83"/>
        <v>53.637500000000003</v>
      </c>
      <c r="AU91" s="202">
        <f t="shared" si="84"/>
        <v>54.468771968981578</v>
      </c>
      <c r="AV91" s="201">
        <f t="shared" si="85"/>
        <v>42.5</v>
      </c>
      <c r="AW91" s="205">
        <f t="shared" si="86"/>
        <v>44.74772475763578</v>
      </c>
      <c r="AX91" s="205">
        <f t="shared" si="87"/>
        <v>-11.137500000000003</v>
      </c>
      <c r="AY91" s="205">
        <f t="shared" si="88"/>
        <v>-9.7210472113457982</v>
      </c>
      <c r="AZ91" s="206">
        <v>1</v>
      </c>
    </row>
  </sheetData>
  <sortState ref="A6:AZ91">
    <sortCondition descending="1" ref="AY6:AY91"/>
  </sortState>
  <mergeCells count="24">
    <mergeCell ref="AY4:AY5"/>
    <mergeCell ref="AZ4:AZ5"/>
    <mergeCell ref="AO4:AS4"/>
    <mergeCell ref="AT4:AT5"/>
    <mergeCell ref="AU4:AU5"/>
    <mergeCell ref="AV4:AV5"/>
    <mergeCell ref="AW4:AW5"/>
    <mergeCell ref="AX4:AX5"/>
    <mergeCell ref="AJ4:AN4"/>
    <mergeCell ref="A1:AQ1"/>
    <mergeCell ref="A2:AQ2"/>
    <mergeCell ref="A3:B3"/>
    <mergeCell ref="C3:D3"/>
    <mergeCell ref="A4:A5"/>
    <mergeCell ref="B4:B5"/>
    <mergeCell ref="C4:C5"/>
    <mergeCell ref="D4:D5"/>
    <mergeCell ref="E4:E5"/>
    <mergeCell ref="F4:J4"/>
    <mergeCell ref="K4:O4"/>
    <mergeCell ref="P4:T4"/>
    <mergeCell ref="U4:Y4"/>
    <mergeCell ref="Z4:AD4"/>
    <mergeCell ref="AE4:AI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Z91"/>
  <sheetViews>
    <sheetView zoomScale="130" zoomScaleNormal="130" workbookViewId="0">
      <selection activeCell="C3" sqref="C3:D3"/>
    </sheetView>
  </sheetViews>
  <sheetFormatPr defaultRowHeight="14.25"/>
  <cols>
    <col min="1" max="1" width="7.625" bestFit="1" customWidth="1"/>
    <col min="2" max="2" width="7.5" bestFit="1" customWidth="1"/>
    <col min="3" max="3" width="7.5" customWidth="1"/>
    <col min="4" max="4" width="20.25" customWidth="1"/>
    <col min="5" max="5" width="4.75" bestFit="1" customWidth="1"/>
    <col min="6" max="9" width="4.25" bestFit="1" customWidth="1"/>
    <col min="10" max="10" width="4.625" bestFit="1" customWidth="1"/>
    <col min="11" max="14" width="4.25" bestFit="1" customWidth="1"/>
    <col min="15" max="15" width="4.625" bestFit="1" customWidth="1"/>
    <col min="16" max="19" width="4.25" bestFit="1" customWidth="1"/>
    <col min="20" max="20" width="4.625" bestFit="1" customWidth="1"/>
    <col min="21" max="22" width="4.25" bestFit="1" customWidth="1"/>
    <col min="23" max="23" width="4.25" style="217" bestFit="1" customWidth="1"/>
    <col min="24" max="24" width="4.25" bestFit="1" customWidth="1"/>
    <col min="25" max="25" width="4.625" bestFit="1" customWidth="1"/>
    <col min="26" max="29" width="4.25" bestFit="1" customWidth="1"/>
    <col min="30" max="30" width="4.625" bestFit="1" customWidth="1"/>
    <col min="31" max="34" width="4.25" bestFit="1" customWidth="1"/>
    <col min="35" max="35" width="4.625" bestFit="1" customWidth="1"/>
    <col min="36" max="39" width="4.25" bestFit="1" customWidth="1"/>
    <col min="40" max="40" width="4.625" bestFit="1" customWidth="1"/>
    <col min="41" max="44" width="4.25" bestFit="1" customWidth="1"/>
    <col min="45" max="45" width="4.625" bestFit="1" customWidth="1"/>
    <col min="46" max="46" width="5" bestFit="1" customWidth="1"/>
    <col min="47" max="47" width="4.5" bestFit="1" customWidth="1"/>
    <col min="48" max="48" width="5" bestFit="1" customWidth="1"/>
    <col min="49" max="49" width="4.5" bestFit="1" customWidth="1"/>
    <col min="50" max="50" width="4.625" bestFit="1" customWidth="1"/>
    <col min="51" max="51" width="4.25" bestFit="1" customWidth="1"/>
    <col min="52" max="52" width="2.875" bestFit="1" customWidth="1"/>
  </cols>
  <sheetData>
    <row r="1" spans="1:5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187"/>
      <c r="AS1" s="187"/>
      <c r="AT1" s="187"/>
      <c r="AU1" s="187"/>
      <c r="AV1" s="190"/>
      <c r="AW1" s="190"/>
      <c r="AX1" s="190"/>
      <c r="AY1" s="190"/>
      <c r="AZ1" s="191"/>
    </row>
    <row r="2" spans="1:5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187"/>
      <c r="AS2" s="187"/>
      <c r="AT2" s="187"/>
      <c r="AU2" s="187"/>
      <c r="AV2" s="190"/>
      <c r="AW2" s="190"/>
      <c r="AX2" s="190"/>
      <c r="AY2" s="190"/>
      <c r="AZ2" s="191"/>
    </row>
    <row r="3" spans="1:52" ht="19.5" thickBot="1">
      <c r="A3" s="285"/>
      <c r="B3" s="285"/>
      <c r="C3" s="302" t="s">
        <v>205</v>
      </c>
      <c r="D3" s="302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212"/>
      <c r="X3" s="177"/>
      <c r="Y3" s="177"/>
      <c r="Z3" s="177"/>
      <c r="AA3" s="177"/>
      <c r="AB3" s="177"/>
      <c r="AC3" s="177"/>
      <c r="AD3" s="177"/>
      <c r="AE3" s="177"/>
      <c r="AF3" s="177"/>
      <c r="AG3" s="192"/>
      <c r="AH3" s="192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90"/>
      <c r="AW3" s="190"/>
      <c r="AX3" s="190"/>
      <c r="AY3" s="190"/>
      <c r="AZ3" s="191"/>
    </row>
    <row r="4" spans="1:52" ht="19.5" thickBot="1">
      <c r="A4" s="286" t="s">
        <v>4</v>
      </c>
      <c r="B4" s="287" t="s">
        <v>3</v>
      </c>
      <c r="C4" s="299" t="s">
        <v>143</v>
      </c>
      <c r="D4" s="287" t="s">
        <v>1</v>
      </c>
      <c r="E4" s="286" t="s">
        <v>2</v>
      </c>
      <c r="F4" s="288" t="s">
        <v>125</v>
      </c>
      <c r="G4" s="288"/>
      <c r="H4" s="289"/>
      <c r="I4" s="298"/>
      <c r="J4" s="290"/>
      <c r="K4" s="291" t="s">
        <v>127</v>
      </c>
      <c r="L4" s="292"/>
      <c r="M4" s="292"/>
      <c r="N4" s="292"/>
      <c r="O4" s="293"/>
      <c r="P4" s="291" t="s">
        <v>128</v>
      </c>
      <c r="Q4" s="292"/>
      <c r="R4" s="292"/>
      <c r="S4" s="292"/>
      <c r="T4" s="293"/>
      <c r="U4" s="292" t="s">
        <v>9</v>
      </c>
      <c r="V4" s="292"/>
      <c r="W4" s="292"/>
      <c r="X4" s="292"/>
      <c r="Y4" s="292"/>
      <c r="Z4" s="291" t="s">
        <v>133</v>
      </c>
      <c r="AA4" s="292"/>
      <c r="AB4" s="292"/>
      <c r="AC4" s="292"/>
      <c r="AD4" s="293"/>
      <c r="AE4" s="292" t="s">
        <v>11</v>
      </c>
      <c r="AF4" s="292"/>
      <c r="AG4" s="292"/>
      <c r="AH4" s="292"/>
      <c r="AI4" s="292"/>
      <c r="AJ4" s="291" t="s">
        <v>12</v>
      </c>
      <c r="AK4" s="292"/>
      <c r="AL4" s="292"/>
      <c r="AM4" s="292"/>
      <c r="AN4" s="293"/>
      <c r="AO4" s="291" t="s">
        <v>13</v>
      </c>
      <c r="AP4" s="292"/>
      <c r="AQ4" s="292"/>
      <c r="AR4" s="292"/>
      <c r="AS4" s="293"/>
      <c r="AT4" s="294" t="s">
        <v>131</v>
      </c>
      <c r="AU4" s="296" t="s">
        <v>195</v>
      </c>
      <c r="AV4" s="294" t="s">
        <v>200</v>
      </c>
      <c r="AW4" s="296" t="s">
        <v>201</v>
      </c>
      <c r="AX4" s="296" t="s">
        <v>196</v>
      </c>
      <c r="AY4" s="296" t="s">
        <v>197</v>
      </c>
      <c r="AZ4" s="283" t="s">
        <v>145</v>
      </c>
    </row>
    <row r="5" spans="1:52" ht="19.5" thickBot="1">
      <c r="A5" s="286"/>
      <c r="B5" s="287"/>
      <c r="C5" s="300"/>
      <c r="D5" s="287"/>
      <c r="E5" s="286"/>
      <c r="F5" s="194" t="s">
        <v>129</v>
      </c>
      <c r="G5" s="194" t="s">
        <v>198</v>
      </c>
      <c r="H5" s="195" t="s">
        <v>199</v>
      </c>
      <c r="I5" s="196" t="s">
        <v>198</v>
      </c>
      <c r="J5" s="197" t="s">
        <v>144</v>
      </c>
      <c r="K5" s="194" t="s">
        <v>129</v>
      </c>
      <c r="L5" s="194" t="s">
        <v>198</v>
      </c>
      <c r="M5" s="195" t="s">
        <v>199</v>
      </c>
      <c r="N5" s="196" t="s">
        <v>198</v>
      </c>
      <c r="O5" s="197" t="s">
        <v>144</v>
      </c>
      <c r="P5" s="194" t="s">
        <v>129</v>
      </c>
      <c r="Q5" s="194" t="s">
        <v>198</v>
      </c>
      <c r="R5" s="195" t="s">
        <v>199</v>
      </c>
      <c r="S5" s="196" t="s">
        <v>198</v>
      </c>
      <c r="T5" s="197" t="s">
        <v>144</v>
      </c>
      <c r="U5" s="194" t="s">
        <v>129</v>
      </c>
      <c r="V5" s="194" t="s">
        <v>198</v>
      </c>
      <c r="W5" s="213" t="s">
        <v>199</v>
      </c>
      <c r="X5" s="196" t="s">
        <v>198</v>
      </c>
      <c r="Y5" s="197" t="s">
        <v>144</v>
      </c>
      <c r="Z5" s="194" t="s">
        <v>129</v>
      </c>
      <c r="AA5" s="194" t="s">
        <v>198</v>
      </c>
      <c r="AB5" s="195" t="s">
        <v>199</v>
      </c>
      <c r="AC5" s="196" t="s">
        <v>198</v>
      </c>
      <c r="AD5" s="197" t="s">
        <v>144</v>
      </c>
      <c r="AE5" s="194" t="s">
        <v>129</v>
      </c>
      <c r="AF5" s="194" t="s">
        <v>198</v>
      </c>
      <c r="AG5" s="195" t="s">
        <v>199</v>
      </c>
      <c r="AH5" s="196" t="s">
        <v>198</v>
      </c>
      <c r="AI5" s="197" t="s">
        <v>144</v>
      </c>
      <c r="AJ5" s="194" t="s">
        <v>129</v>
      </c>
      <c r="AK5" s="194" t="s">
        <v>198</v>
      </c>
      <c r="AL5" s="195" t="s">
        <v>199</v>
      </c>
      <c r="AM5" s="196" t="s">
        <v>198</v>
      </c>
      <c r="AN5" s="197" t="s">
        <v>144</v>
      </c>
      <c r="AO5" s="194" t="s">
        <v>129</v>
      </c>
      <c r="AP5" s="194" t="s">
        <v>198</v>
      </c>
      <c r="AQ5" s="195" t="s">
        <v>199</v>
      </c>
      <c r="AR5" s="196" t="s">
        <v>198</v>
      </c>
      <c r="AS5" s="197" t="s">
        <v>144</v>
      </c>
      <c r="AT5" s="295"/>
      <c r="AU5" s="297"/>
      <c r="AV5" s="295"/>
      <c r="AW5" s="297"/>
      <c r="AX5" s="297"/>
      <c r="AY5" s="297"/>
      <c r="AZ5" s="284"/>
    </row>
    <row r="6" spans="1:52" ht="18.75">
      <c r="A6" s="198">
        <v>5</v>
      </c>
      <c r="B6" s="199">
        <v>87</v>
      </c>
      <c r="C6" s="199">
        <v>1</v>
      </c>
      <c r="D6" s="199" t="s">
        <v>108</v>
      </c>
      <c r="E6" s="200">
        <v>17</v>
      </c>
      <c r="F6" s="173">
        <v>60.17</v>
      </c>
      <c r="G6" s="173">
        <f t="shared" ref="G6:G37" si="0">10*((F6-47.73)/13.89)+50</f>
        <v>58.956083513318937</v>
      </c>
      <c r="H6" s="173">
        <v>54.35</v>
      </c>
      <c r="I6" s="173">
        <f t="shared" ref="I6:I37" si="1">10*((H6-47.79)/11.62)+50</f>
        <v>55.645438898450948</v>
      </c>
      <c r="J6" s="173">
        <f t="shared" ref="J6:J37" si="2">H6-F6</f>
        <v>-5.82</v>
      </c>
      <c r="K6" s="173">
        <v>51.5</v>
      </c>
      <c r="L6" s="202">
        <f t="shared" ref="L6:L37" si="3">10*((K6-39.41)/10.31)+50</f>
        <v>61.726479146459752</v>
      </c>
      <c r="M6" s="173">
        <v>63.18</v>
      </c>
      <c r="N6" s="202">
        <f t="shared" ref="N6:N37" si="4">10*((M6-54.18)/12.99)+50</f>
        <v>56.928406466512705</v>
      </c>
      <c r="O6" s="202">
        <f t="shared" ref="O6:O37" si="5">M6-K6</f>
        <v>11.68</v>
      </c>
      <c r="P6" s="173">
        <v>46.46</v>
      </c>
      <c r="Q6" s="202">
        <f t="shared" ref="Q6:Q37" si="6">10*((P6-33.47)/13.4)+50</f>
        <v>59.694029850746269</v>
      </c>
      <c r="R6" s="173">
        <v>50.88</v>
      </c>
      <c r="S6" s="202">
        <f t="shared" ref="S6:S37" si="7">10*((R6-38.78)/18.53)+50</f>
        <v>56.529951430113329</v>
      </c>
      <c r="T6" s="202">
        <f t="shared" ref="T6:T37" si="8">R6-P6</f>
        <v>4.4200000000000017</v>
      </c>
      <c r="U6" s="214">
        <v>55.42</v>
      </c>
      <c r="V6" s="202">
        <f t="shared" ref="V6:V37" si="9">10*((U6-46.59)/20.28)+50</f>
        <v>54.354043392504927</v>
      </c>
      <c r="W6" s="173">
        <v>54.41</v>
      </c>
      <c r="X6" s="202">
        <f t="shared" ref="X6:X37" si="10">10*((W6-43.82)/19.02)+50</f>
        <v>55.56782334384858</v>
      </c>
      <c r="Y6" s="202">
        <f t="shared" ref="Y6:Y37" si="11">W6-U6</f>
        <v>-1.0100000000000051</v>
      </c>
      <c r="Z6" s="173">
        <v>49.33</v>
      </c>
      <c r="AA6" s="202">
        <f t="shared" ref="AA6:AA37" si="12">10*((Z6-38.27)/11.93)+50</f>
        <v>59.270746018440903</v>
      </c>
      <c r="AB6" s="173">
        <v>48.29</v>
      </c>
      <c r="AC6" s="202">
        <f t="shared" ref="AC6:AC37" si="13">10*((AB6-45.96)/13.43)+50</f>
        <v>51.734921816827999</v>
      </c>
      <c r="AD6" s="202">
        <f t="shared" ref="AD6:AD37" si="14">AB6-Z6</f>
        <v>-1.0399999999999991</v>
      </c>
      <c r="AE6" s="203">
        <v>78</v>
      </c>
      <c r="AF6" s="204">
        <f t="shared" ref="AF6:AF37" si="15">10*((AE6-66.59)/13.46)+50</f>
        <v>58.476968796433873</v>
      </c>
      <c r="AG6" s="173">
        <v>63.76</v>
      </c>
      <c r="AH6" s="204">
        <f t="shared" ref="AH6:AH37" si="16">10*((AG6-56.05)/12.33)+50</f>
        <v>56.253041362530411</v>
      </c>
      <c r="AI6" s="202">
        <f t="shared" ref="AI6:AI37" si="17">AG6-AE6</f>
        <v>-14.240000000000002</v>
      </c>
      <c r="AJ6" s="173">
        <v>65.42</v>
      </c>
      <c r="AK6" s="202">
        <f t="shared" ref="AK6:AK37" si="18">10*((AJ6-49.41)/14.62)+50</f>
        <v>60.950752393980849</v>
      </c>
      <c r="AL6" s="173">
        <v>54.71</v>
      </c>
      <c r="AM6" s="202">
        <f t="shared" ref="AM6:AM37" si="19">10*((AL6-49.38)/13.92)+50</f>
        <v>53.829022988505749</v>
      </c>
      <c r="AN6" s="202">
        <f t="shared" ref="AN6:AN37" si="20">AL6-AJ6</f>
        <v>-10.71</v>
      </c>
      <c r="AO6" s="173">
        <v>72.33</v>
      </c>
      <c r="AP6" s="202">
        <f t="shared" ref="AP6:AP37" si="21">10*((AO6-56.09)/14.43)+50</f>
        <v>61.254331254331248</v>
      </c>
      <c r="AQ6" s="173">
        <v>65.180000000000007</v>
      </c>
      <c r="AR6" s="202">
        <f t="shared" ref="AR6:AR37" si="22">10*((AQ6-60.12)/13.35)+50</f>
        <v>53.790262172284649</v>
      </c>
      <c r="AS6" s="202">
        <f t="shared" ref="AS6:AS37" si="23">AQ6-AO6</f>
        <v>-7.1499999999999915</v>
      </c>
      <c r="AT6" s="202">
        <f t="shared" ref="AT6:AT37" si="24">(F6+K6+P6+U6+Z6+AE6+AJ6+AO6)/8</f>
        <v>59.828749999999999</v>
      </c>
      <c r="AU6" s="202">
        <f t="shared" ref="AU6:AU37" si="25">(G6+L6+Q6+V6+AA6+AF6+AK6+AP6)/8</f>
        <v>59.335429295777097</v>
      </c>
      <c r="AV6" s="201">
        <f t="shared" ref="AV6:AV37" si="26">(H6+M6+R6+W6+AB6+AG6+AL6+AQ6)/8</f>
        <v>56.844999999999999</v>
      </c>
      <c r="AW6" s="205">
        <f t="shared" ref="AW6:AW37" si="27">(I6+N6+S6+X6+AC6+AH6+AM6+AR6)/8</f>
        <v>55.034858559884292</v>
      </c>
      <c r="AX6" s="205">
        <f t="shared" ref="AX6:AX37" si="28">AV6-AT6</f>
        <v>-2.9837500000000006</v>
      </c>
      <c r="AY6" s="205">
        <f t="shared" ref="AY6:AY37" si="29">AW6-AU6</f>
        <v>-4.3005707358928049</v>
      </c>
      <c r="AZ6" s="206">
        <v>2</v>
      </c>
    </row>
    <row r="7" spans="1:52" ht="18.75">
      <c r="A7" s="181">
        <v>6</v>
      </c>
      <c r="B7" s="199">
        <v>64</v>
      </c>
      <c r="C7" s="199">
        <v>2</v>
      </c>
      <c r="D7" s="207" t="s">
        <v>84</v>
      </c>
      <c r="E7" s="172">
        <v>3</v>
      </c>
      <c r="F7" s="173">
        <v>47.67</v>
      </c>
      <c r="G7" s="173">
        <f t="shared" si="0"/>
        <v>49.956803455723545</v>
      </c>
      <c r="H7" s="173">
        <v>52</v>
      </c>
      <c r="I7" s="173">
        <f t="shared" si="1"/>
        <v>53.62306368330465</v>
      </c>
      <c r="J7" s="173">
        <f t="shared" si="2"/>
        <v>4.3299999999999983</v>
      </c>
      <c r="K7" s="173">
        <v>40</v>
      </c>
      <c r="L7" s="202">
        <f t="shared" si="3"/>
        <v>50.572259941804077</v>
      </c>
      <c r="M7" s="173">
        <v>64.67</v>
      </c>
      <c r="N7" s="202">
        <f t="shared" si="4"/>
        <v>58.075442648190915</v>
      </c>
      <c r="O7" s="202">
        <f t="shared" si="5"/>
        <v>24.67</v>
      </c>
      <c r="P7" s="173">
        <v>30.83</v>
      </c>
      <c r="Q7" s="202">
        <f t="shared" si="6"/>
        <v>48.029850746268657</v>
      </c>
      <c r="R7" s="173">
        <v>44.17</v>
      </c>
      <c r="S7" s="202">
        <f t="shared" si="7"/>
        <v>52.908796546141389</v>
      </c>
      <c r="T7" s="202">
        <f t="shared" si="8"/>
        <v>13.340000000000003</v>
      </c>
      <c r="U7" s="214">
        <v>40.83</v>
      </c>
      <c r="V7" s="202">
        <f t="shared" si="9"/>
        <v>47.159763313609467</v>
      </c>
      <c r="W7" s="173">
        <v>58.33</v>
      </c>
      <c r="X7" s="202">
        <f t="shared" si="10"/>
        <v>57.628811777076763</v>
      </c>
      <c r="Y7" s="202">
        <f t="shared" si="11"/>
        <v>17.5</v>
      </c>
      <c r="Z7" s="173">
        <v>36.17</v>
      </c>
      <c r="AA7" s="202">
        <f t="shared" si="12"/>
        <v>48.239731768650458</v>
      </c>
      <c r="AB7" s="173">
        <v>58.83</v>
      </c>
      <c r="AC7" s="202">
        <f t="shared" si="13"/>
        <v>59.583023082650783</v>
      </c>
      <c r="AD7" s="202">
        <f t="shared" si="14"/>
        <v>22.659999999999997</v>
      </c>
      <c r="AE7" s="203">
        <v>64.67</v>
      </c>
      <c r="AF7" s="204">
        <f t="shared" si="15"/>
        <v>48.573551263001484</v>
      </c>
      <c r="AG7" s="173">
        <v>69.33</v>
      </c>
      <c r="AH7" s="204">
        <f t="shared" si="16"/>
        <v>60.770478507704787</v>
      </c>
      <c r="AI7" s="202">
        <f t="shared" si="17"/>
        <v>4.6599999999999966</v>
      </c>
      <c r="AJ7" s="173">
        <v>55</v>
      </c>
      <c r="AK7" s="202">
        <f t="shared" si="18"/>
        <v>53.82352941176471</v>
      </c>
      <c r="AL7" s="173">
        <v>51.67</v>
      </c>
      <c r="AM7" s="202">
        <f t="shared" si="19"/>
        <v>51.645114942528735</v>
      </c>
      <c r="AN7" s="202">
        <f t="shared" si="20"/>
        <v>-3.3299999999999983</v>
      </c>
      <c r="AO7" s="173">
        <v>53.33</v>
      </c>
      <c r="AP7" s="202">
        <f t="shared" si="21"/>
        <v>48.087318087318081</v>
      </c>
      <c r="AQ7" s="173">
        <v>54.67</v>
      </c>
      <c r="AR7" s="202">
        <f t="shared" si="22"/>
        <v>45.917602996254686</v>
      </c>
      <c r="AS7" s="202">
        <f t="shared" si="23"/>
        <v>1.3400000000000034</v>
      </c>
      <c r="AT7" s="202">
        <f t="shared" si="24"/>
        <v>46.0625</v>
      </c>
      <c r="AU7" s="202">
        <f t="shared" si="25"/>
        <v>49.305350998517554</v>
      </c>
      <c r="AV7" s="201">
        <f t="shared" si="26"/>
        <v>56.708750000000002</v>
      </c>
      <c r="AW7" s="205">
        <f t="shared" si="27"/>
        <v>55.019041772981588</v>
      </c>
      <c r="AX7" s="205">
        <f t="shared" si="28"/>
        <v>10.646250000000002</v>
      </c>
      <c r="AY7" s="205">
        <f t="shared" si="29"/>
        <v>5.713690774464034</v>
      </c>
      <c r="AZ7" s="206">
        <v>7</v>
      </c>
    </row>
    <row r="8" spans="1:52" ht="18.75">
      <c r="A8" s="181">
        <v>5</v>
      </c>
      <c r="B8" s="207">
        <v>75</v>
      </c>
      <c r="C8" s="199">
        <v>3</v>
      </c>
      <c r="D8" s="207" t="s">
        <v>95</v>
      </c>
      <c r="E8" s="172">
        <v>9</v>
      </c>
      <c r="F8" s="173">
        <v>49.67</v>
      </c>
      <c r="G8" s="173">
        <f t="shared" si="0"/>
        <v>51.39668826493881</v>
      </c>
      <c r="H8" s="173">
        <v>52.67</v>
      </c>
      <c r="I8" s="173">
        <f t="shared" si="1"/>
        <v>54.199655765920831</v>
      </c>
      <c r="J8" s="173">
        <f t="shared" si="2"/>
        <v>3</v>
      </c>
      <c r="K8" s="173">
        <v>45.17</v>
      </c>
      <c r="L8" s="202">
        <f t="shared" si="3"/>
        <v>55.586808923375372</v>
      </c>
      <c r="M8" s="173">
        <v>63.78</v>
      </c>
      <c r="N8" s="202">
        <f t="shared" si="4"/>
        <v>57.390300230946885</v>
      </c>
      <c r="O8" s="202">
        <f t="shared" si="5"/>
        <v>18.61</v>
      </c>
      <c r="P8" s="173">
        <v>35.83</v>
      </c>
      <c r="Q8" s="202">
        <f t="shared" si="6"/>
        <v>51.761194029850749</v>
      </c>
      <c r="R8" s="173">
        <v>40.83</v>
      </c>
      <c r="S8" s="202">
        <f t="shared" si="7"/>
        <v>51.10631408526713</v>
      </c>
      <c r="T8" s="202">
        <f t="shared" si="8"/>
        <v>5</v>
      </c>
      <c r="U8" s="214">
        <v>50.42</v>
      </c>
      <c r="V8" s="202">
        <f t="shared" si="9"/>
        <v>51.888560157790927</v>
      </c>
      <c r="W8" s="173">
        <v>40</v>
      </c>
      <c r="X8" s="202">
        <f t="shared" si="10"/>
        <v>47.991587802313354</v>
      </c>
      <c r="Y8" s="202">
        <f t="shared" si="11"/>
        <v>-10.420000000000002</v>
      </c>
      <c r="Z8" s="173">
        <v>40.83</v>
      </c>
      <c r="AA8" s="202">
        <f t="shared" si="12"/>
        <v>52.145850796311812</v>
      </c>
      <c r="AB8" s="173">
        <v>54.44</v>
      </c>
      <c r="AC8" s="202">
        <f t="shared" si="13"/>
        <v>56.314221891288156</v>
      </c>
      <c r="AD8" s="202">
        <f t="shared" si="14"/>
        <v>13.61</v>
      </c>
      <c r="AE8" s="203">
        <v>64.33</v>
      </c>
      <c r="AF8" s="204">
        <f t="shared" si="15"/>
        <v>48.320950965824665</v>
      </c>
      <c r="AG8" s="173">
        <v>62.22</v>
      </c>
      <c r="AH8" s="204">
        <f t="shared" si="16"/>
        <v>55.00405515004055</v>
      </c>
      <c r="AI8" s="202">
        <f t="shared" si="17"/>
        <v>-2.1099999999999994</v>
      </c>
      <c r="AJ8" s="173">
        <v>51.67</v>
      </c>
      <c r="AK8" s="202">
        <f t="shared" si="18"/>
        <v>51.545827633378934</v>
      </c>
      <c r="AL8" s="173">
        <v>56.11</v>
      </c>
      <c r="AM8" s="202">
        <f t="shared" si="19"/>
        <v>54.834770114942529</v>
      </c>
      <c r="AN8" s="202">
        <f t="shared" si="20"/>
        <v>4.4399999999999977</v>
      </c>
      <c r="AO8" s="173">
        <v>58.67</v>
      </c>
      <c r="AP8" s="202">
        <f t="shared" si="21"/>
        <v>51.78794178794179</v>
      </c>
      <c r="AQ8" s="173">
        <v>71.56</v>
      </c>
      <c r="AR8" s="202">
        <f t="shared" si="22"/>
        <v>58.569288389513112</v>
      </c>
      <c r="AS8" s="202">
        <f t="shared" si="23"/>
        <v>12.89</v>
      </c>
      <c r="AT8" s="202">
        <f t="shared" si="24"/>
        <v>49.573750000000004</v>
      </c>
      <c r="AU8" s="202">
        <f t="shared" si="25"/>
        <v>51.804227819926638</v>
      </c>
      <c r="AV8" s="201">
        <f t="shared" si="26"/>
        <v>55.201250000000002</v>
      </c>
      <c r="AW8" s="205">
        <f t="shared" si="27"/>
        <v>54.42627417877906</v>
      </c>
      <c r="AX8" s="205">
        <f t="shared" si="28"/>
        <v>5.6274999999999977</v>
      </c>
      <c r="AY8" s="205">
        <f t="shared" si="29"/>
        <v>2.6220463588524225</v>
      </c>
      <c r="AZ8" s="206">
        <v>6</v>
      </c>
    </row>
    <row r="9" spans="1:52" ht="18.75">
      <c r="A9" s="181">
        <v>6</v>
      </c>
      <c r="B9" s="199">
        <v>74</v>
      </c>
      <c r="C9" s="199">
        <v>4</v>
      </c>
      <c r="D9" s="207" t="s">
        <v>94</v>
      </c>
      <c r="E9" s="172">
        <v>6</v>
      </c>
      <c r="F9" s="173">
        <v>40</v>
      </c>
      <c r="G9" s="173">
        <f t="shared" si="0"/>
        <v>44.43484521238301</v>
      </c>
      <c r="H9" s="173">
        <v>58.67</v>
      </c>
      <c r="I9" s="173">
        <f t="shared" si="1"/>
        <v>59.363166953528406</v>
      </c>
      <c r="J9" s="173">
        <f t="shared" si="2"/>
        <v>18.670000000000002</v>
      </c>
      <c r="K9" s="173">
        <v>33.6</v>
      </c>
      <c r="L9" s="202">
        <f t="shared" si="3"/>
        <v>44.364694471387011</v>
      </c>
      <c r="M9" s="173">
        <v>55.67</v>
      </c>
      <c r="N9" s="202">
        <f t="shared" si="4"/>
        <v>51.147036181678217</v>
      </c>
      <c r="O9" s="202">
        <f t="shared" si="5"/>
        <v>22.07</v>
      </c>
      <c r="P9" s="173">
        <v>28</v>
      </c>
      <c r="Q9" s="202">
        <f t="shared" si="6"/>
        <v>45.917910447761194</v>
      </c>
      <c r="R9" s="173">
        <v>47.5</v>
      </c>
      <c r="S9" s="202">
        <f t="shared" si="7"/>
        <v>54.705882352941174</v>
      </c>
      <c r="T9" s="202">
        <f t="shared" si="8"/>
        <v>19.5</v>
      </c>
      <c r="U9" s="214">
        <v>52</v>
      </c>
      <c r="V9" s="202">
        <f t="shared" si="9"/>
        <v>52.667652859960548</v>
      </c>
      <c r="W9" s="173">
        <v>63.33</v>
      </c>
      <c r="X9" s="202">
        <f t="shared" si="10"/>
        <v>60.257623554153525</v>
      </c>
      <c r="Y9" s="202">
        <f t="shared" si="11"/>
        <v>11.329999999999998</v>
      </c>
      <c r="Z9" s="173">
        <v>28.4</v>
      </c>
      <c r="AA9" s="202">
        <f t="shared" si="12"/>
        <v>41.726739312657159</v>
      </c>
      <c r="AB9" s="173">
        <v>54.58</v>
      </c>
      <c r="AC9" s="202">
        <f t="shared" si="13"/>
        <v>56.418466120625467</v>
      </c>
      <c r="AD9" s="202">
        <f t="shared" si="14"/>
        <v>26.18</v>
      </c>
      <c r="AE9" s="203">
        <v>64</v>
      </c>
      <c r="AF9" s="204">
        <f t="shared" si="15"/>
        <v>48.075780089153042</v>
      </c>
      <c r="AG9" s="173">
        <v>55.33</v>
      </c>
      <c r="AH9" s="204">
        <f t="shared" si="16"/>
        <v>49.416058394160586</v>
      </c>
      <c r="AI9" s="202">
        <f t="shared" si="17"/>
        <v>-8.6700000000000017</v>
      </c>
      <c r="AJ9" s="173">
        <v>46</v>
      </c>
      <c r="AK9" s="202">
        <f t="shared" si="18"/>
        <v>47.667578659370726</v>
      </c>
      <c r="AL9" s="173">
        <v>50</v>
      </c>
      <c r="AM9" s="202">
        <f t="shared" si="19"/>
        <v>50.445402298850574</v>
      </c>
      <c r="AN9" s="202">
        <f t="shared" si="20"/>
        <v>4</v>
      </c>
      <c r="AO9" s="173">
        <v>48.8</v>
      </c>
      <c r="AP9" s="202">
        <f t="shared" si="21"/>
        <v>44.948024948024944</v>
      </c>
      <c r="AQ9" s="173">
        <v>62.67</v>
      </c>
      <c r="AR9" s="202">
        <f t="shared" si="22"/>
        <v>51.910112359550567</v>
      </c>
      <c r="AS9" s="202">
        <f t="shared" si="23"/>
        <v>13.870000000000005</v>
      </c>
      <c r="AT9" s="202">
        <f t="shared" si="24"/>
        <v>42.6</v>
      </c>
      <c r="AU9" s="202">
        <f t="shared" si="25"/>
        <v>46.225403250087211</v>
      </c>
      <c r="AV9" s="201">
        <f t="shared" si="26"/>
        <v>55.96875</v>
      </c>
      <c r="AW9" s="205">
        <f t="shared" si="27"/>
        <v>54.207968526936064</v>
      </c>
      <c r="AX9" s="205">
        <f t="shared" si="28"/>
        <v>13.368749999999999</v>
      </c>
      <c r="AY9" s="205">
        <f t="shared" si="29"/>
        <v>7.9825652768488524</v>
      </c>
      <c r="AZ9" s="206">
        <v>7</v>
      </c>
    </row>
    <row r="10" spans="1:52" ht="18.75">
      <c r="A10" s="181">
        <v>2</v>
      </c>
      <c r="B10" s="199">
        <v>97</v>
      </c>
      <c r="C10" s="199">
        <v>5</v>
      </c>
      <c r="D10" s="207" t="s">
        <v>117</v>
      </c>
      <c r="E10" s="172">
        <v>27</v>
      </c>
      <c r="F10" s="173">
        <v>54.05</v>
      </c>
      <c r="G10" s="173">
        <f t="shared" si="0"/>
        <v>54.550035997120233</v>
      </c>
      <c r="H10" s="173">
        <v>50.74</v>
      </c>
      <c r="I10" s="173">
        <f t="shared" si="1"/>
        <v>52.538726333907057</v>
      </c>
      <c r="J10" s="173">
        <f t="shared" si="2"/>
        <v>-3.3099999999999952</v>
      </c>
      <c r="K10" s="173">
        <v>45.15</v>
      </c>
      <c r="L10" s="202">
        <f t="shared" si="3"/>
        <v>55.56741028128031</v>
      </c>
      <c r="M10" s="173">
        <v>59.46</v>
      </c>
      <c r="N10" s="202">
        <f t="shared" si="4"/>
        <v>54.064665127020788</v>
      </c>
      <c r="O10" s="202">
        <f t="shared" si="5"/>
        <v>14.310000000000002</v>
      </c>
      <c r="P10" s="173">
        <v>42.24</v>
      </c>
      <c r="Q10" s="202">
        <f t="shared" si="6"/>
        <v>56.544776119402989</v>
      </c>
      <c r="R10" s="173">
        <v>49.19</v>
      </c>
      <c r="S10" s="202">
        <f t="shared" si="7"/>
        <v>55.617916891527251</v>
      </c>
      <c r="T10" s="202">
        <f t="shared" si="8"/>
        <v>6.9499999999999957</v>
      </c>
      <c r="U10" s="214">
        <v>65.81</v>
      </c>
      <c r="V10" s="202">
        <f t="shared" si="9"/>
        <v>59.477317554240628</v>
      </c>
      <c r="W10" s="173">
        <v>56.56</v>
      </c>
      <c r="X10" s="202">
        <f t="shared" si="10"/>
        <v>56.698212407991591</v>
      </c>
      <c r="Y10" s="202">
        <f t="shared" si="11"/>
        <v>-9.25</v>
      </c>
      <c r="Z10" s="173">
        <v>42.01</v>
      </c>
      <c r="AA10" s="202">
        <f t="shared" si="12"/>
        <v>53.134953897736793</v>
      </c>
      <c r="AB10" s="173">
        <v>50.81</v>
      </c>
      <c r="AC10" s="202">
        <f t="shared" si="13"/>
        <v>53.611317944899483</v>
      </c>
      <c r="AD10" s="202">
        <f t="shared" si="14"/>
        <v>8.8000000000000043</v>
      </c>
      <c r="AE10" s="203">
        <v>71.89</v>
      </c>
      <c r="AF10" s="204">
        <f t="shared" si="15"/>
        <v>53.937592867756315</v>
      </c>
      <c r="AG10" s="173">
        <v>61.45</v>
      </c>
      <c r="AH10" s="204">
        <f t="shared" si="16"/>
        <v>54.379562043795623</v>
      </c>
      <c r="AI10" s="202">
        <f t="shared" si="17"/>
        <v>-10.439999999999998</v>
      </c>
      <c r="AJ10" s="173">
        <v>53.09</v>
      </c>
      <c r="AK10" s="202">
        <f t="shared" si="18"/>
        <v>52.517099863201096</v>
      </c>
      <c r="AL10" s="173">
        <v>54.04</v>
      </c>
      <c r="AM10" s="202">
        <f t="shared" si="19"/>
        <v>53.347701149425284</v>
      </c>
      <c r="AN10" s="202">
        <f t="shared" si="20"/>
        <v>0.94999999999999574</v>
      </c>
      <c r="AO10" s="173">
        <v>61.36</v>
      </c>
      <c r="AP10" s="202">
        <f t="shared" si="21"/>
        <v>53.652113652113648</v>
      </c>
      <c r="AQ10" s="173">
        <v>63.5</v>
      </c>
      <c r="AR10" s="202">
        <f t="shared" si="22"/>
        <v>52.531835205992515</v>
      </c>
      <c r="AS10" s="202">
        <f t="shared" si="23"/>
        <v>2.1400000000000006</v>
      </c>
      <c r="AT10" s="202">
        <f t="shared" si="24"/>
        <v>54.45</v>
      </c>
      <c r="AU10" s="202">
        <f t="shared" si="25"/>
        <v>54.92266252910651</v>
      </c>
      <c r="AV10" s="201">
        <f t="shared" si="26"/>
        <v>55.71875</v>
      </c>
      <c r="AW10" s="205">
        <f t="shared" si="27"/>
        <v>54.098742138069952</v>
      </c>
      <c r="AX10" s="205">
        <f t="shared" si="28"/>
        <v>1.2687499999999972</v>
      </c>
      <c r="AY10" s="205">
        <f t="shared" si="29"/>
        <v>-0.8239203910365589</v>
      </c>
      <c r="AZ10" s="206">
        <v>5</v>
      </c>
    </row>
    <row r="11" spans="1:52" ht="18.75">
      <c r="A11" s="181">
        <v>5</v>
      </c>
      <c r="B11" s="199">
        <v>41</v>
      </c>
      <c r="C11" s="199">
        <v>6</v>
      </c>
      <c r="D11" s="207" t="s">
        <v>60</v>
      </c>
      <c r="E11" s="172">
        <v>10</v>
      </c>
      <c r="F11" s="173">
        <v>54.33</v>
      </c>
      <c r="G11" s="173">
        <f t="shared" si="0"/>
        <v>54.751619870410366</v>
      </c>
      <c r="H11" s="173">
        <v>49.4</v>
      </c>
      <c r="I11" s="173">
        <f t="shared" si="1"/>
        <v>51.385542168674696</v>
      </c>
      <c r="J11" s="173">
        <f t="shared" si="2"/>
        <v>-4.93</v>
      </c>
      <c r="K11" s="173">
        <v>40</v>
      </c>
      <c r="L11" s="202">
        <f t="shared" si="3"/>
        <v>50.572259941804077</v>
      </c>
      <c r="M11" s="173">
        <v>63</v>
      </c>
      <c r="N11" s="202">
        <f t="shared" si="4"/>
        <v>56.789838337182445</v>
      </c>
      <c r="O11" s="202">
        <f t="shared" si="5"/>
        <v>23</v>
      </c>
      <c r="P11" s="173">
        <v>34.17</v>
      </c>
      <c r="Q11" s="202">
        <f t="shared" si="6"/>
        <v>50.522388059701498</v>
      </c>
      <c r="R11" s="173">
        <v>42.25</v>
      </c>
      <c r="S11" s="202">
        <f t="shared" si="7"/>
        <v>51.872638963842419</v>
      </c>
      <c r="T11" s="202">
        <f t="shared" si="8"/>
        <v>8.0799999999999983</v>
      </c>
      <c r="U11" s="214">
        <v>63.33</v>
      </c>
      <c r="V11" s="202">
        <f t="shared" si="9"/>
        <v>58.254437869822482</v>
      </c>
      <c r="W11" s="173">
        <v>59.5</v>
      </c>
      <c r="X11" s="202">
        <f t="shared" si="10"/>
        <v>58.243953732912722</v>
      </c>
      <c r="Y11" s="202">
        <f t="shared" si="11"/>
        <v>-3.8299999999999983</v>
      </c>
      <c r="Z11" s="173">
        <v>46.83</v>
      </c>
      <c r="AA11" s="202">
        <f t="shared" si="12"/>
        <v>57.175188600167644</v>
      </c>
      <c r="AB11" s="173">
        <v>51.95</v>
      </c>
      <c r="AC11" s="202">
        <f t="shared" si="13"/>
        <v>54.460163812360392</v>
      </c>
      <c r="AD11" s="202">
        <f t="shared" si="14"/>
        <v>5.1200000000000045</v>
      </c>
      <c r="AE11" s="203">
        <v>70</v>
      </c>
      <c r="AF11" s="204">
        <f t="shared" si="15"/>
        <v>52.533432392273397</v>
      </c>
      <c r="AG11" s="173">
        <v>61.6</v>
      </c>
      <c r="AH11" s="204">
        <f t="shared" si="16"/>
        <v>54.50121654501217</v>
      </c>
      <c r="AI11" s="202">
        <f t="shared" si="17"/>
        <v>-8.3999999999999986</v>
      </c>
      <c r="AJ11" s="173">
        <v>48.33</v>
      </c>
      <c r="AK11" s="202">
        <f t="shared" si="18"/>
        <v>49.261285909712726</v>
      </c>
      <c r="AL11" s="173">
        <v>49.5</v>
      </c>
      <c r="AM11" s="202">
        <f t="shared" si="19"/>
        <v>50.086206896551722</v>
      </c>
      <c r="AN11" s="202">
        <f t="shared" si="20"/>
        <v>1.1700000000000017</v>
      </c>
      <c r="AO11" s="173">
        <v>58</v>
      </c>
      <c r="AP11" s="202">
        <f t="shared" si="21"/>
        <v>51.323631323631318</v>
      </c>
      <c r="AQ11" s="173">
        <v>66</v>
      </c>
      <c r="AR11" s="202">
        <f t="shared" si="22"/>
        <v>54.404494382022477</v>
      </c>
      <c r="AS11" s="202">
        <f t="shared" si="23"/>
        <v>8</v>
      </c>
      <c r="AT11" s="202">
        <f t="shared" si="24"/>
        <v>51.873749999999994</v>
      </c>
      <c r="AU11" s="202">
        <f t="shared" si="25"/>
        <v>53.049280495940437</v>
      </c>
      <c r="AV11" s="201">
        <f t="shared" si="26"/>
        <v>55.400000000000006</v>
      </c>
      <c r="AW11" s="205">
        <f t="shared" si="27"/>
        <v>53.968006854819876</v>
      </c>
      <c r="AX11" s="205">
        <f t="shared" si="28"/>
        <v>3.5262500000000117</v>
      </c>
      <c r="AY11" s="205">
        <f t="shared" si="29"/>
        <v>0.91872635887943943</v>
      </c>
      <c r="AZ11" s="206">
        <v>5</v>
      </c>
    </row>
    <row r="12" spans="1:52" ht="18.75">
      <c r="A12" s="181">
        <v>1</v>
      </c>
      <c r="B12" s="199">
        <v>27</v>
      </c>
      <c r="C12" s="199">
        <v>7</v>
      </c>
      <c r="D12" s="207" t="s">
        <v>138</v>
      </c>
      <c r="E12" s="172">
        <v>9</v>
      </c>
      <c r="F12" s="201">
        <v>46.120000000000005</v>
      </c>
      <c r="G12" s="173">
        <f t="shared" si="0"/>
        <v>48.840892728581721</v>
      </c>
      <c r="H12" s="173">
        <v>49.554444444444442</v>
      </c>
      <c r="I12" s="173">
        <f t="shared" si="1"/>
        <v>51.518454771466821</v>
      </c>
      <c r="J12" s="173">
        <f t="shared" si="2"/>
        <v>3.4344444444444377</v>
      </c>
      <c r="K12" s="201">
        <v>40.482500000000002</v>
      </c>
      <c r="L12" s="202">
        <f t="shared" si="3"/>
        <v>51.040252182347238</v>
      </c>
      <c r="M12" s="173">
        <v>59.776666666666671</v>
      </c>
      <c r="N12" s="202">
        <f t="shared" si="4"/>
        <v>54.30844239158327</v>
      </c>
      <c r="O12" s="202">
        <f t="shared" si="5"/>
        <v>19.294166666666669</v>
      </c>
      <c r="P12" s="201">
        <v>36.375</v>
      </c>
      <c r="Q12" s="202">
        <f t="shared" si="6"/>
        <v>52.167910447761194</v>
      </c>
      <c r="R12" s="173">
        <v>45.833333333333336</v>
      </c>
      <c r="S12" s="202">
        <f t="shared" si="7"/>
        <v>53.80644000719554</v>
      </c>
      <c r="T12" s="202">
        <f t="shared" si="8"/>
        <v>9.4583333333333357</v>
      </c>
      <c r="U12" s="215">
        <v>51.594999999999999</v>
      </c>
      <c r="V12" s="202">
        <f t="shared" si="9"/>
        <v>52.467948717948715</v>
      </c>
      <c r="W12" s="173">
        <v>49.443333333333335</v>
      </c>
      <c r="X12" s="202">
        <f t="shared" si="10"/>
        <v>52.956536978618999</v>
      </c>
      <c r="Y12" s="202">
        <f t="shared" si="11"/>
        <v>-2.1516666666666637</v>
      </c>
      <c r="Z12" s="201">
        <v>38.47</v>
      </c>
      <c r="AA12" s="202">
        <f t="shared" si="12"/>
        <v>50.167644593461858</v>
      </c>
      <c r="AB12" s="173">
        <v>53.276666666666671</v>
      </c>
      <c r="AC12" s="202">
        <f t="shared" si="13"/>
        <v>55.448001985604371</v>
      </c>
      <c r="AD12" s="202">
        <f t="shared" si="14"/>
        <v>14.806666666666672</v>
      </c>
      <c r="AE12" s="201">
        <v>72.717500000000001</v>
      </c>
      <c r="AF12" s="204">
        <f t="shared" si="15"/>
        <v>54.552377414561661</v>
      </c>
      <c r="AG12" s="173">
        <v>60.445555555555558</v>
      </c>
      <c r="AH12" s="204">
        <f t="shared" si="16"/>
        <v>53.564927457871498</v>
      </c>
      <c r="AI12" s="202">
        <f t="shared" si="17"/>
        <v>-12.271944444444443</v>
      </c>
      <c r="AJ12" s="201">
        <v>52.6875</v>
      </c>
      <c r="AK12" s="202">
        <f t="shared" si="18"/>
        <v>52.241792065663475</v>
      </c>
      <c r="AL12" s="173">
        <v>57.776666666666671</v>
      </c>
      <c r="AM12" s="202">
        <f t="shared" si="19"/>
        <v>56.032088122605366</v>
      </c>
      <c r="AN12" s="202">
        <f t="shared" si="20"/>
        <v>5.0891666666666708</v>
      </c>
      <c r="AO12" s="201">
        <v>62.832499999999996</v>
      </c>
      <c r="AP12" s="202">
        <f t="shared" si="21"/>
        <v>54.67255717255717</v>
      </c>
      <c r="AQ12" s="173">
        <v>60.444444444444443</v>
      </c>
      <c r="AR12" s="202">
        <f t="shared" si="22"/>
        <v>50.243029546400336</v>
      </c>
      <c r="AS12" s="202">
        <f t="shared" si="23"/>
        <v>-2.3880555555555532</v>
      </c>
      <c r="AT12" s="202">
        <f t="shared" si="24"/>
        <v>50.16</v>
      </c>
      <c r="AU12" s="202">
        <f t="shared" si="25"/>
        <v>52.01892191536038</v>
      </c>
      <c r="AV12" s="201">
        <f t="shared" si="26"/>
        <v>54.568888888888893</v>
      </c>
      <c r="AW12" s="205">
        <f t="shared" si="27"/>
        <v>53.484740157668277</v>
      </c>
      <c r="AX12" s="205">
        <f t="shared" si="28"/>
        <v>4.408888888888896</v>
      </c>
      <c r="AY12" s="205">
        <f t="shared" si="29"/>
        <v>1.4658182423078969</v>
      </c>
      <c r="AZ12" s="206">
        <v>5</v>
      </c>
    </row>
    <row r="13" spans="1:52" ht="18.75">
      <c r="A13" s="181">
        <v>5</v>
      </c>
      <c r="B13" s="199">
        <v>42</v>
      </c>
      <c r="C13" s="199">
        <v>8</v>
      </c>
      <c r="D13" s="207" t="s">
        <v>61</v>
      </c>
      <c r="E13" s="172">
        <v>11</v>
      </c>
      <c r="F13" s="173">
        <v>52.67</v>
      </c>
      <c r="G13" s="173">
        <f t="shared" si="0"/>
        <v>53.556515478761703</v>
      </c>
      <c r="H13" s="173">
        <v>50.18</v>
      </c>
      <c r="I13" s="173">
        <f t="shared" si="1"/>
        <v>52.056798623063685</v>
      </c>
      <c r="J13" s="173">
        <f t="shared" si="2"/>
        <v>-2.490000000000002</v>
      </c>
      <c r="K13" s="173">
        <v>39.11</v>
      </c>
      <c r="L13" s="202">
        <f t="shared" si="3"/>
        <v>49.709020368574201</v>
      </c>
      <c r="M13" s="173">
        <v>61.27</v>
      </c>
      <c r="N13" s="202">
        <f t="shared" si="4"/>
        <v>55.458044649730567</v>
      </c>
      <c r="O13" s="202">
        <f t="shared" si="5"/>
        <v>22.160000000000004</v>
      </c>
      <c r="P13" s="173">
        <v>34.72</v>
      </c>
      <c r="Q13" s="202">
        <f t="shared" si="6"/>
        <v>50.932835820895519</v>
      </c>
      <c r="R13" s="173">
        <v>46.14</v>
      </c>
      <c r="S13" s="202">
        <f t="shared" si="7"/>
        <v>53.971937398812734</v>
      </c>
      <c r="T13" s="202">
        <f t="shared" si="8"/>
        <v>11.420000000000002</v>
      </c>
      <c r="U13" s="214">
        <v>42.78</v>
      </c>
      <c r="V13" s="202">
        <f t="shared" si="9"/>
        <v>48.121301775147927</v>
      </c>
      <c r="W13" s="173">
        <v>39.549999999999997</v>
      </c>
      <c r="X13" s="202">
        <f t="shared" si="10"/>
        <v>47.754994742376446</v>
      </c>
      <c r="Y13" s="202">
        <f t="shared" si="11"/>
        <v>-3.230000000000004</v>
      </c>
      <c r="Z13" s="173">
        <v>44.67</v>
      </c>
      <c r="AA13" s="202">
        <f t="shared" si="12"/>
        <v>55.364626990779549</v>
      </c>
      <c r="AB13" s="173">
        <v>47.73</v>
      </c>
      <c r="AC13" s="202">
        <f t="shared" si="13"/>
        <v>51.317944899478775</v>
      </c>
      <c r="AD13" s="202">
        <f t="shared" si="14"/>
        <v>3.0599999999999952</v>
      </c>
      <c r="AE13" s="203">
        <v>68.44</v>
      </c>
      <c r="AF13" s="204">
        <f t="shared" si="15"/>
        <v>51.374442793462109</v>
      </c>
      <c r="AG13" s="173">
        <v>60.73</v>
      </c>
      <c r="AH13" s="204">
        <f t="shared" si="16"/>
        <v>53.795620437956202</v>
      </c>
      <c r="AI13" s="202">
        <f t="shared" si="17"/>
        <v>-7.7100000000000009</v>
      </c>
      <c r="AJ13" s="173">
        <v>52.22</v>
      </c>
      <c r="AK13" s="202">
        <f t="shared" si="18"/>
        <v>51.922024623803011</v>
      </c>
      <c r="AL13" s="173">
        <v>56.36</v>
      </c>
      <c r="AM13" s="202">
        <f t="shared" si="19"/>
        <v>55.014367816091948</v>
      </c>
      <c r="AN13" s="202">
        <f t="shared" si="20"/>
        <v>4.1400000000000006</v>
      </c>
      <c r="AO13" s="173">
        <v>60.89</v>
      </c>
      <c r="AP13" s="202">
        <f t="shared" si="21"/>
        <v>53.326403326403323</v>
      </c>
      <c r="AQ13" s="173">
        <v>63.64</v>
      </c>
      <c r="AR13" s="202">
        <f t="shared" si="22"/>
        <v>52.636704119850187</v>
      </c>
      <c r="AS13" s="173">
        <f t="shared" si="23"/>
        <v>2.75</v>
      </c>
      <c r="AT13" s="202">
        <f t="shared" si="24"/>
        <v>49.4375</v>
      </c>
      <c r="AU13" s="202">
        <f t="shared" si="25"/>
        <v>51.788396397228411</v>
      </c>
      <c r="AV13" s="201">
        <f t="shared" si="26"/>
        <v>53.199999999999996</v>
      </c>
      <c r="AW13" s="205">
        <f t="shared" si="27"/>
        <v>52.750801585920065</v>
      </c>
      <c r="AX13" s="205">
        <f t="shared" si="28"/>
        <v>3.7624999999999957</v>
      </c>
      <c r="AY13" s="205">
        <f t="shared" si="29"/>
        <v>0.9624051886916547</v>
      </c>
      <c r="AZ13" s="206">
        <v>5</v>
      </c>
    </row>
    <row r="14" spans="1:52" ht="18.75">
      <c r="A14" s="181">
        <v>5</v>
      </c>
      <c r="B14" s="199">
        <v>4</v>
      </c>
      <c r="C14" s="199">
        <v>9</v>
      </c>
      <c r="D14" s="207" t="s">
        <v>18</v>
      </c>
      <c r="E14" s="172">
        <v>13</v>
      </c>
      <c r="F14" s="173">
        <v>49.67</v>
      </c>
      <c r="G14" s="173">
        <f t="shared" si="0"/>
        <v>51.39668826493881</v>
      </c>
      <c r="H14" s="173">
        <v>49.38</v>
      </c>
      <c r="I14" s="173">
        <f t="shared" si="1"/>
        <v>51.36833046471601</v>
      </c>
      <c r="J14" s="173">
        <f t="shared" si="2"/>
        <v>-0.28999999999999915</v>
      </c>
      <c r="K14" s="173">
        <v>43</v>
      </c>
      <c r="L14" s="202">
        <f t="shared" si="3"/>
        <v>53.48205625606208</v>
      </c>
      <c r="M14" s="173">
        <v>60.62</v>
      </c>
      <c r="N14" s="202">
        <f t="shared" si="4"/>
        <v>54.957659738260197</v>
      </c>
      <c r="O14" s="202">
        <f t="shared" si="5"/>
        <v>17.619999999999997</v>
      </c>
      <c r="P14" s="173">
        <v>36.46</v>
      </c>
      <c r="Q14" s="202">
        <f t="shared" si="6"/>
        <v>52.231343283582092</v>
      </c>
      <c r="R14" s="173">
        <v>41.35</v>
      </c>
      <c r="S14" s="202">
        <f t="shared" si="7"/>
        <v>51.386940097139771</v>
      </c>
      <c r="T14" s="202">
        <f t="shared" si="8"/>
        <v>4.8900000000000006</v>
      </c>
      <c r="U14" s="214">
        <v>42.92</v>
      </c>
      <c r="V14" s="202">
        <f t="shared" si="9"/>
        <v>48.19033530571992</v>
      </c>
      <c r="W14" s="173">
        <v>46.54</v>
      </c>
      <c r="X14" s="202">
        <f t="shared" si="10"/>
        <v>51.430073606729756</v>
      </c>
      <c r="Y14" s="202">
        <f t="shared" si="11"/>
        <v>3.6199999999999974</v>
      </c>
      <c r="Z14" s="173">
        <v>36.630000000000003</v>
      </c>
      <c r="AA14" s="202">
        <f t="shared" si="12"/>
        <v>48.625314333612742</v>
      </c>
      <c r="AB14" s="173">
        <v>48.31</v>
      </c>
      <c r="AC14" s="202">
        <f t="shared" si="13"/>
        <v>51.749813849590467</v>
      </c>
      <c r="AD14" s="202">
        <f t="shared" si="14"/>
        <v>11.68</v>
      </c>
      <c r="AE14" s="203">
        <v>67.33</v>
      </c>
      <c r="AF14" s="204">
        <f t="shared" si="15"/>
        <v>50.549777117384842</v>
      </c>
      <c r="AG14" s="173">
        <v>59.38</v>
      </c>
      <c r="AH14" s="204">
        <f t="shared" si="16"/>
        <v>52.700729927007302</v>
      </c>
      <c r="AI14" s="202">
        <f t="shared" si="17"/>
        <v>-7.9499999999999957</v>
      </c>
      <c r="AJ14" s="173">
        <v>52.08</v>
      </c>
      <c r="AK14" s="202">
        <f t="shared" si="18"/>
        <v>51.82626538987688</v>
      </c>
      <c r="AL14" s="173">
        <v>57.31</v>
      </c>
      <c r="AM14" s="202">
        <f t="shared" si="19"/>
        <v>55.696839080459768</v>
      </c>
      <c r="AN14" s="202">
        <f t="shared" si="20"/>
        <v>5.230000000000004</v>
      </c>
      <c r="AO14" s="173">
        <v>61</v>
      </c>
      <c r="AP14" s="202">
        <f t="shared" si="21"/>
        <v>53.402633402633398</v>
      </c>
      <c r="AQ14" s="173">
        <v>60</v>
      </c>
      <c r="AR14" s="202">
        <f t="shared" si="22"/>
        <v>49.910112359550567</v>
      </c>
      <c r="AS14" s="202">
        <f t="shared" si="23"/>
        <v>-1</v>
      </c>
      <c r="AT14" s="202">
        <f t="shared" si="24"/>
        <v>48.636249999999997</v>
      </c>
      <c r="AU14" s="202">
        <f t="shared" si="25"/>
        <v>51.213051669226346</v>
      </c>
      <c r="AV14" s="201">
        <f t="shared" si="26"/>
        <v>52.861249999999998</v>
      </c>
      <c r="AW14" s="205">
        <f t="shared" si="27"/>
        <v>52.400062390431728</v>
      </c>
      <c r="AX14" s="205">
        <f t="shared" si="28"/>
        <v>4.2250000000000014</v>
      </c>
      <c r="AY14" s="205">
        <f t="shared" si="29"/>
        <v>1.1870107212053824</v>
      </c>
      <c r="AZ14" s="206">
        <v>5</v>
      </c>
    </row>
    <row r="15" spans="1:52" ht="18.75">
      <c r="A15" s="181">
        <v>4</v>
      </c>
      <c r="B15" s="207">
        <v>48</v>
      </c>
      <c r="C15" s="199">
        <v>10</v>
      </c>
      <c r="D15" s="207" t="s">
        <v>137</v>
      </c>
      <c r="E15" s="172">
        <v>4</v>
      </c>
      <c r="F15" s="201">
        <v>48</v>
      </c>
      <c r="G15" s="173">
        <f t="shared" si="0"/>
        <v>50.194384449244062</v>
      </c>
      <c r="H15" s="173">
        <v>48.5</v>
      </c>
      <c r="I15" s="173">
        <f t="shared" si="1"/>
        <v>50.611015490533561</v>
      </c>
      <c r="J15" s="173">
        <f t="shared" si="2"/>
        <v>0.5</v>
      </c>
      <c r="K15" s="201">
        <v>37.5</v>
      </c>
      <c r="L15" s="202">
        <f t="shared" si="3"/>
        <v>48.147429679922411</v>
      </c>
      <c r="M15" s="173">
        <v>55</v>
      </c>
      <c r="N15" s="202">
        <f t="shared" si="4"/>
        <v>50.631254811393383</v>
      </c>
      <c r="O15" s="202">
        <f t="shared" si="5"/>
        <v>17.5</v>
      </c>
      <c r="P15" s="201">
        <v>27.5</v>
      </c>
      <c r="Q15" s="202">
        <f t="shared" si="6"/>
        <v>45.544776119402982</v>
      </c>
      <c r="R15" s="173">
        <v>36.25</v>
      </c>
      <c r="S15" s="202">
        <f t="shared" si="7"/>
        <v>48.634646519158125</v>
      </c>
      <c r="T15" s="202">
        <f t="shared" si="8"/>
        <v>8.75</v>
      </c>
      <c r="U15" s="215">
        <v>55.625</v>
      </c>
      <c r="V15" s="202">
        <f t="shared" si="9"/>
        <v>54.455128205128204</v>
      </c>
      <c r="W15" s="173">
        <v>45</v>
      </c>
      <c r="X15" s="202">
        <f t="shared" si="10"/>
        <v>50.620399579390117</v>
      </c>
      <c r="Y15" s="202">
        <f t="shared" si="11"/>
        <v>-10.625</v>
      </c>
      <c r="Z15" s="201">
        <v>48.25</v>
      </c>
      <c r="AA15" s="202">
        <f t="shared" si="12"/>
        <v>58.365465213746859</v>
      </c>
      <c r="AB15" s="173">
        <v>55.38</v>
      </c>
      <c r="AC15" s="202">
        <f t="shared" si="13"/>
        <v>57.01414743112435</v>
      </c>
      <c r="AD15" s="202">
        <f t="shared" si="14"/>
        <v>7.1300000000000026</v>
      </c>
      <c r="AE15" s="201">
        <v>68.5</v>
      </c>
      <c r="AF15" s="204">
        <f t="shared" si="15"/>
        <v>51.419019316493312</v>
      </c>
      <c r="AG15" s="173">
        <v>56</v>
      </c>
      <c r="AH15" s="204">
        <f t="shared" si="16"/>
        <v>49.959448499594487</v>
      </c>
      <c r="AI15" s="202">
        <f t="shared" si="17"/>
        <v>-12.5</v>
      </c>
      <c r="AJ15" s="201">
        <v>54.375</v>
      </c>
      <c r="AK15" s="202">
        <f t="shared" si="18"/>
        <v>53.396032831737351</v>
      </c>
      <c r="AL15" s="173">
        <v>53.75</v>
      </c>
      <c r="AM15" s="202">
        <f t="shared" si="19"/>
        <v>53.139367816091955</v>
      </c>
      <c r="AN15" s="202">
        <f t="shared" si="20"/>
        <v>-0.625</v>
      </c>
      <c r="AO15" s="201">
        <v>57</v>
      </c>
      <c r="AP15" s="202">
        <f t="shared" si="21"/>
        <v>50.630630630630627</v>
      </c>
      <c r="AQ15" s="173">
        <v>70</v>
      </c>
      <c r="AR15" s="202">
        <f t="shared" si="22"/>
        <v>57.400749063670418</v>
      </c>
      <c r="AS15" s="202">
        <f t="shared" si="23"/>
        <v>13</v>
      </c>
      <c r="AT15" s="202">
        <f t="shared" si="24"/>
        <v>49.59375</v>
      </c>
      <c r="AU15" s="202">
        <f t="shared" si="25"/>
        <v>51.519108305788215</v>
      </c>
      <c r="AV15" s="201">
        <f t="shared" si="26"/>
        <v>52.484999999999999</v>
      </c>
      <c r="AW15" s="205">
        <f t="shared" si="27"/>
        <v>52.251378651369549</v>
      </c>
      <c r="AX15" s="205">
        <f t="shared" si="28"/>
        <v>2.8912499999999994</v>
      </c>
      <c r="AY15" s="205">
        <f t="shared" si="29"/>
        <v>0.73227034558133397</v>
      </c>
      <c r="AZ15" s="206">
        <v>5</v>
      </c>
    </row>
    <row r="16" spans="1:52" ht="18.75">
      <c r="A16" s="181">
        <v>1</v>
      </c>
      <c r="B16" s="199">
        <v>2</v>
      </c>
      <c r="C16" s="199">
        <v>11</v>
      </c>
      <c r="D16" s="207" t="s">
        <v>16</v>
      </c>
      <c r="E16" s="172">
        <v>5</v>
      </c>
      <c r="F16" s="173">
        <v>51.5</v>
      </c>
      <c r="G16" s="173">
        <f t="shared" si="0"/>
        <v>52.714182865370773</v>
      </c>
      <c r="H16" s="173">
        <v>46</v>
      </c>
      <c r="I16" s="173">
        <f t="shared" si="1"/>
        <v>48.459552495697075</v>
      </c>
      <c r="J16" s="173">
        <f t="shared" si="2"/>
        <v>-5.5</v>
      </c>
      <c r="K16" s="173">
        <v>39.380000000000003</v>
      </c>
      <c r="L16" s="202">
        <f t="shared" si="3"/>
        <v>49.970902036857424</v>
      </c>
      <c r="M16" s="173">
        <v>54.4</v>
      </c>
      <c r="N16" s="202">
        <f t="shared" si="4"/>
        <v>50.169361046959196</v>
      </c>
      <c r="O16" s="202">
        <f t="shared" si="5"/>
        <v>15.019999999999996</v>
      </c>
      <c r="P16" s="173">
        <v>31.41</v>
      </c>
      <c r="Q16" s="202">
        <f t="shared" si="6"/>
        <v>48.462686567164184</v>
      </c>
      <c r="R16" s="173">
        <v>52.5</v>
      </c>
      <c r="S16" s="202">
        <f t="shared" si="7"/>
        <v>57.404209390178089</v>
      </c>
      <c r="T16" s="202">
        <f t="shared" si="8"/>
        <v>21.09</v>
      </c>
      <c r="U16" s="214">
        <v>40</v>
      </c>
      <c r="V16" s="202">
        <f t="shared" si="9"/>
        <v>46.750493096646942</v>
      </c>
      <c r="W16" s="173">
        <v>51</v>
      </c>
      <c r="X16" s="202">
        <f t="shared" si="10"/>
        <v>53.774973711882225</v>
      </c>
      <c r="Y16" s="202">
        <f t="shared" si="11"/>
        <v>11</v>
      </c>
      <c r="Z16" s="173">
        <v>40.28</v>
      </c>
      <c r="AA16" s="202">
        <f t="shared" si="12"/>
        <v>51.684828164291702</v>
      </c>
      <c r="AB16" s="173">
        <v>58.9</v>
      </c>
      <c r="AC16" s="202">
        <f t="shared" si="13"/>
        <v>59.635145197319432</v>
      </c>
      <c r="AD16" s="202">
        <f t="shared" si="14"/>
        <v>18.619999999999997</v>
      </c>
      <c r="AE16" s="203">
        <v>66.5</v>
      </c>
      <c r="AF16" s="204">
        <f t="shared" si="15"/>
        <v>49.933135215453191</v>
      </c>
      <c r="AG16" s="173">
        <v>51.2</v>
      </c>
      <c r="AH16" s="204">
        <f t="shared" si="16"/>
        <v>46.066504460665051</v>
      </c>
      <c r="AI16" s="202">
        <f t="shared" si="17"/>
        <v>-15.299999999999997</v>
      </c>
      <c r="AJ16" s="173">
        <v>48.75</v>
      </c>
      <c r="AK16" s="202">
        <f t="shared" si="18"/>
        <v>49.548563611491112</v>
      </c>
      <c r="AL16" s="173">
        <v>44</v>
      </c>
      <c r="AM16" s="202">
        <f t="shared" si="19"/>
        <v>46.135057471264368</v>
      </c>
      <c r="AN16" s="202">
        <f t="shared" si="20"/>
        <v>-4.75</v>
      </c>
      <c r="AO16" s="173">
        <v>57.25</v>
      </c>
      <c r="AP16" s="202">
        <f t="shared" si="21"/>
        <v>50.803880803880801</v>
      </c>
      <c r="AQ16" s="173">
        <v>68</v>
      </c>
      <c r="AR16" s="202">
        <f t="shared" si="22"/>
        <v>55.902621722846447</v>
      </c>
      <c r="AS16" s="202">
        <f t="shared" si="23"/>
        <v>10.75</v>
      </c>
      <c r="AT16" s="202">
        <f t="shared" si="24"/>
        <v>46.883749999999999</v>
      </c>
      <c r="AU16" s="202">
        <f t="shared" si="25"/>
        <v>49.983584045144518</v>
      </c>
      <c r="AV16" s="201">
        <f t="shared" si="26"/>
        <v>53.25</v>
      </c>
      <c r="AW16" s="205">
        <f t="shared" si="27"/>
        <v>52.193428187101489</v>
      </c>
      <c r="AX16" s="205">
        <f t="shared" si="28"/>
        <v>6.3662500000000009</v>
      </c>
      <c r="AY16" s="205">
        <f t="shared" si="29"/>
        <v>2.209844141956971</v>
      </c>
      <c r="AZ16" s="206">
        <v>5</v>
      </c>
    </row>
    <row r="17" spans="1:52" ht="18.75">
      <c r="A17" s="181">
        <v>5</v>
      </c>
      <c r="B17" s="199">
        <v>53</v>
      </c>
      <c r="C17" s="199">
        <v>12</v>
      </c>
      <c r="D17" s="207" t="s">
        <v>72</v>
      </c>
      <c r="E17" s="172">
        <v>10</v>
      </c>
      <c r="F17" s="173">
        <v>57.56</v>
      </c>
      <c r="G17" s="173">
        <f t="shared" si="0"/>
        <v>57.077033837293023</v>
      </c>
      <c r="H17" s="173">
        <v>51.8</v>
      </c>
      <c r="I17" s="173">
        <f t="shared" si="1"/>
        <v>53.450946643717728</v>
      </c>
      <c r="J17" s="173">
        <f t="shared" si="2"/>
        <v>-5.7600000000000051</v>
      </c>
      <c r="K17" s="173">
        <v>49.11</v>
      </c>
      <c r="L17" s="202">
        <f t="shared" si="3"/>
        <v>59.408341416100875</v>
      </c>
      <c r="M17" s="173">
        <v>60.6</v>
      </c>
      <c r="N17" s="202">
        <f t="shared" si="4"/>
        <v>54.942263279445726</v>
      </c>
      <c r="O17" s="202">
        <f t="shared" si="5"/>
        <v>11.490000000000002</v>
      </c>
      <c r="P17" s="173">
        <v>49.44</v>
      </c>
      <c r="Q17" s="202">
        <f t="shared" si="6"/>
        <v>61.917910447761194</v>
      </c>
      <c r="R17" s="173">
        <v>40</v>
      </c>
      <c r="S17" s="202">
        <f t="shared" si="7"/>
        <v>50.658391797085805</v>
      </c>
      <c r="T17" s="202">
        <f t="shared" si="8"/>
        <v>-9.4399999999999977</v>
      </c>
      <c r="U17" s="214">
        <v>63.89</v>
      </c>
      <c r="V17" s="202">
        <f t="shared" si="9"/>
        <v>58.530571992110453</v>
      </c>
      <c r="W17" s="173">
        <v>42.5</v>
      </c>
      <c r="X17" s="202">
        <f t="shared" si="10"/>
        <v>49.305993690851736</v>
      </c>
      <c r="Y17" s="202">
        <f t="shared" si="11"/>
        <v>-21.39</v>
      </c>
      <c r="Z17" s="173">
        <v>57.22</v>
      </c>
      <c r="AA17" s="202">
        <f t="shared" si="12"/>
        <v>65.884325230511308</v>
      </c>
      <c r="AB17" s="173">
        <v>51.1</v>
      </c>
      <c r="AC17" s="202">
        <f t="shared" si="13"/>
        <v>53.827252419955322</v>
      </c>
      <c r="AD17" s="202">
        <f t="shared" si="14"/>
        <v>-6.1199999999999974</v>
      </c>
      <c r="AE17" s="203">
        <v>69.78</v>
      </c>
      <c r="AF17" s="204">
        <f t="shared" si="15"/>
        <v>52.369985141158985</v>
      </c>
      <c r="AG17" s="173">
        <v>57.2</v>
      </c>
      <c r="AH17" s="204">
        <f t="shared" si="16"/>
        <v>50.932684509326847</v>
      </c>
      <c r="AI17" s="202">
        <f t="shared" si="17"/>
        <v>-12.579999999999998</v>
      </c>
      <c r="AJ17" s="173">
        <v>62.78</v>
      </c>
      <c r="AK17" s="202">
        <f t="shared" si="18"/>
        <v>59.145006839945282</v>
      </c>
      <c r="AL17" s="173">
        <v>55.5</v>
      </c>
      <c r="AM17" s="202">
        <f t="shared" si="19"/>
        <v>54.396551724137929</v>
      </c>
      <c r="AN17" s="202">
        <f t="shared" si="20"/>
        <v>-7.2800000000000011</v>
      </c>
      <c r="AO17" s="173">
        <v>67.11</v>
      </c>
      <c r="AP17" s="202">
        <f t="shared" si="21"/>
        <v>57.636867636867635</v>
      </c>
      <c r="AQ17" s="173">
        <v>59.2</v>
      </c>
      <c r="AR17" s="202">
        <f t="shared" si="22"/>
        <v>49.310861423220977</v>
      </c>
      <c r="AS17" s="202">
        <f t="shared" si="23"/>
        <v>-7.9099999999999966</v>
      </c>
      <c r="AT17" s="202">
        <f t="shared" si="24"/>
        <v>59.611249999999998</v>
      </c>
      <c r="AU17" s="202">
        <f t="shared" si="25"/>
        <v>58.996255317718585</v>
      </c>
      <c r="AV17" s="201">
        <f t="shared" si="26"/>
        <v>52.237499999999997</v>
      </c>
      <c r="AW17" s="205">
        <f t="shared" si="27"/>
        <v>52.103118185967752</v>
      </c>
      <c r="AX17" s="205">
        <f t="shared" si="28"/>
        <v>-7.3737500000000011</v>
      </c>
      <c r="AY17" s="205">
        <f t="shared" si="29"/>
        <v>-6.8931371317508336</v>
      </c>
      <c r="AZ17" s="206">
        <v>1</v>
      </c>
    </row>
    <row r="18" spans="1:52" ht="18.75">
      <c r="A18" s="181">
        <v>1</v>
      </c>
      <c r="B18" s="199">
        <v>25</v>
      </c>
      <c r="C18" s="199">
        <v>13</v>
      </c>
      <c r="D18" s="207" t="s">
        <v>39</v>
      </c>
      <c r="E18" s="172">
        <v>6</v>
      </c>
      <c r="F18" s="173">
        <v>45.8</v>
      </c>
      <c r="G18" s="173">
        <f t="shared" si="0"/>
        <v>48.610511159107268</v>
      </c>
      <c r="H18" s="173">
        <v>44</v>
      </c>
      <c r="I18" s="173">
        <f t="shared" si="1"/>
        <v>46.738382099827881</v>
      </c>
      <c r="J18" s="173">
        <f t="shared" si="2"/>
        <v>-1.7999999999999972</v>
      </c>
      <c r="K18" s="173">
        <v>38.4</v>
      </c>
      <c r="L18" s="202">
        <f t="shared" si="3"/>
        <v>49.020368574199807</v>
      </c>
      <c r="M18" s="173">
        <v>59.33</v>
      </c>
      <c r="N18" s="202">
        <f t="shared" si="4"/>
        <v>53.964588144726712</v>
      </c>
      <c r="O18" s="202">
        <f t="shared" si="5"/>
        <v>20.93</v>
      </c>
      <c r="P18" s="173">
        <v>34</v>
      </c>
      <c r="Q18" s="202">
        <f t="shared" si="6"/>
        <v>50.395522388059703</v>
      </c>
      <c r="R18" s="173">
        <v>36.25</v>
      </c>
      <c r="S18" s="202">
        <f t="shared" si="7"/>
        <v>48.634646519158125</v>
      </c>
      <c r="T18" s="202">
        <f t="shared" si="8"/>
        <v>2.25</v>
      </c>
      <c r="U18" s="214">
        <v>38</v>
      </c>
      <c r="V18" s="202">
        <f t="shared" si="9"/>
        <v>45.764299802761343</v>
      </c>
      <c r="W18" s="173">
        <v>43.33</v>
      </c>
      <c r="X18" s="202">
        <f t="shared" si="10"/>
        <v>49.742376445846475</v>
      </c>
      <c r="Y18" s="202">
        <f t="shared" si="11"/>
        <v>5.3299999999999983</v>
      </c>
      <c r="Z18" s="173">
        <v>43.45</v>
      </c>
      <c r="AA18" s="202">
        <f t="shared" si="12"/>
        <v>54.341994970662199</v>
      </c>
      <c r="AB18" s="173">
        <v>51.92</v>
      </c>
      <c r="AC18" s="202">
        <f t="shared" si="13"/>
        <v>54.437825763216679</v>
      </c>
      <c r="AD18" s="202">
        <f t="shared" si="14"/>
        <v>8.4699999999999989</v>
      </c>
      <c r="AE18" s="203">
        <v>64</v>
      </c>
      <c r="AF18" s="204">
        <f t="shared" si="15"/>
        <v>48.075780089153042</v>
      </c>
      <c r="AG18" s="173">
        <v>62.67</v>
      </c>
      <c r="AH18" s="204">
        <f t="shared" si="16"/>
        <v>55.36901865369019</v>
      </c>
      <c r="AI18" s="202">
        <f t="shared" si="17"/>
        <v>-1.3299999999999983</v>
      </c>
      <c r="AJ18" s="173">
        <v>43.5</v>
      </c>
      <c r="AK18" s="202">
        <f t="shared" si="18"/>
        <v>45.957592339261289</v>
      </c>
      <c r="AL18" s="173">
        <v>54.17</v>
      </c>
      <c r="AM18" s="202">
        <f t="shared" si="19"/>
        <v>53.441091954022987</v>
      </c>
      <c r="AN18" s="202">
        <f t="shared" si="20"/>
        <v>10.670000000000002</v>
      </c>
      <c r="AO18" s="173">
        <v>58.4</v>
      </c>
      <c r="AP18" s="202">
        <f t="shared" si="21"/>
        <v>51.600831600831597</v>
      </c>
      <c r="AQ18" s="173">
        <v>65.33</v>
      </c>
      <c r="AR18" s="202">
        <f t="shared" si="22"/>
        <v>53.90262172284644</v>
      </c>
      <c r="AS18" s="202">
        <f t="shared" si="23"/>
        <v>6.93</v>
      </c>
      <c r="AT18" s="202">
        <f t="shared" si="24"/>
        <v>45.693749999999994</v>
      </c>
      <c r="AU18" s="202">
        <f t="shared" si="25"/>
        <v>49.220862615504529</v>
      </c>
      <c r="AV18" s="201">
        <f t="shared" si="26"/>
        <v>52.125</v>
      </c>
      <c r="AW18" s="205">
        <f t="shared" si="27"/>
        <v>52.02881891291694</v>
      </c>
      <c r="AX18" s="205">
        <f t="shared" si="28"/>
        <v>6.4312500000000057</v>
      </c>
      <c r="AY18" s="205">
        <f t="shared" si="29"/>
        <v>2.8079562974124102</v>
      </c>
      <c r="AZ18" s="206">
        <v>6</v>
      </c>
    </row>
    <row r="19" spans="1:52" ht="18.75">
      <c r="A19" s="181">
        <v>5</v>
      </c>
      <c r="B19" s="199">
        <v>44</v>
      </c>
      <c r="C19" s="199">
        <v>14</v>
      </c>
      <c r="D19" s="207" t="s">
        <v>63</v>
      </c>
      <c r="E19" s="172">
        <v>10</v>
      </c>
      <c r="F19" s="173">
        <v>54</v>
      </c>
      <c r="G19" s="173">
        <f t="shared" si="0"/>
        <v>54.514038876889849</v>
      </c>
      <c r="H19" s="173">
        <v>49.2</v>
      </c>
      <c r="I19" s="173">
        <f t="shared" si="1"/>
        <v>51.213425129087781</v>
      </c>
      <c r="J19" s="173">
        <f t="shared" si="2"/>
        <v>-4.7999999999999972</v>
      </c>
      <c r="K19" s="173">
        <v>40.5</v>
      </c>
      <c r="L19" s="202">
        <f t="shared" si="3"/>
        <v>51.057225994180413</v>
      </c>
      <c r="M19" s="173">
        <v>58</v>
      </c>
      <c r="N19" s="202">
        <f t="shared" si="4"/>
        <v>52.940723633564282</v>
      </c>
      <c r="O19" s="202">
        <f t="shared" si="5"/>
        <v>17.5</v>
      </c>
      <c r="P19" s="173">
        <v>34.69</v>
      </c>
      <c r="Q19" s="202">
        <f t="shared" si="6"/>
        <v>50.910447761194028</v>
      </c>
      <c r="R19" s="173">
        <v>44.25</v>
      </c>
      <c r="S19" s="202">
        <f t="shared" si="7"/>
        <v>52.95196977873718</v>
      </c>
      <c r="T19" s="202">
        <f t="shared" si="8"/>
        <v>9.5600000000000023</v>
      </c>
      <c r="U19" s="214">
        <v>43.75</v>
      </c>
      <c r="V19" s="202">
        <f t="shared" si="9"/>
        <v>48.599605522682445</v>
      </c>
      <c r="W19" s="173">
        <v>47.5</v>
      </c>
      <c r="X19" s="202">
        <f t="shared" si="10"/>
        <v>51.934805467928499</v>
      </c>
      <c r="Y19" s="202">
        <f t="shared" si="11"/>
        <v>3.75</v>
      </c>
      <c r="Z19" s="173">
        <v>49.13</v>
      </c>
      <c r="AA19" s="202">
        <f t="shared" si="12"/>
        <v>59.103101424979045</v>
      </c>
      <c r="AB19" s="173">
        <v>44.35</v>
      </c>
      <c r="AC19" s="202">
        <f t="shared" si="13"/>
        <v>48.801191362620997</v>
      </c>
      <c r="AD19" s="202">
        <f t="shared" si="14"/>
        <v>-4.7800000000000011</v>
      </c>
      <c r="AE19" s="203">
        <v>80.5</v>
      </c>
      <c r="AF19" s="204">
        <f t="shared" si="15"/>
        <v>60.334323922734022</v>
      </c>
      <c r="AG19" s="173">
        <v>61.2</v>
      </c>
      <c r="AH19" s="204">
        <f t="shared" si="16"/>
        <v>54.17680454176805</v>
      </c>
      <c r="AI19" s="202">
        <f t="shared" si="17"/>
        <v>-19.299999999999997</v>
      </c>
      <c r="AJ19" s="173">
        <v>53.13</v>
      </c>
      <c r="AK19" s="202">
        <f t="shared" si="18"/>
        <v>52.544459644322849</v>
      </c>
      <c r="AL19" s="173">
        <v>50</v>
      </c>
      <c r="AM19" s="202">
        <f t="shared" si="19"/>
        <v>50.445402298850574</v>
      </c>
      <c r="AN19" s="202">
        <f t="shared" si="20"/>
        <v>-3.1300000000000026</v>
      </c>
      <c r="AO19" s="173">
        <v>60.5</v>
      </c>
      <c r="AP19" s="202">
        <f t="shared" si="21"/>
        <v>53.056133056133056</v>
      </c>
      <c r="AQ19" s="173">
        <v>63.6</v>
      </c>
      <c r="AR19" s="202">
        <f t="shared" si="22"/>
        <v>52.606741573033709</v>
      </c>
      <c r="AS19" s="202">
        <f t="shared" si="23"/>
        <v>3.1000000000000014</v>
      </c>
      <c r="AT19" s="202">
        <f t="shared" si="24"/>
        <v>52.024999999999999</v>
      </c>
      <c r="AU19" s="202">
        <f t="shared" si="25"/>
        <v>53.764917025389465</v>
      </c>
      <c r="AV19" s="201">
        <f t="shared" si="26"/>
        <v>52.262500000000003</v>
      </c>
      <c r="AW19" s="205">
        <f t="shared" si="27"/>
        <v>51.883882973198887</v>
      </c>
      <c r="AX19" s="205">
        <f t="shared" si="28"/>
        <v>0.23750000000000426</v>
      </c>
      <c r="AY19" s="205">
        <f t="shared" si="29"/>
        <v>-1.8810340521905786</v>
      </c>
      <c r="AZ19" s="206">
        <v>4</v>
      </c>
    </row>
    <row r="20" spans="1:52" ht="18.75">
      <c r="A20" s="181">
        <v>1</v>
      </c>
      <c r="B20" s="199">
        <v>80</v>
      </c>
      <c r="C20" s="199">
        <v>15</v>
      </c>
      <c r="D20" s="207" t="s">
        <v>101</v>
      </c>
      <c r="E20" s="172">
        <v>15</v>
      </c>
      <c r="F20" s="173">
        <v>61.33</v>
      </c>
      <c r="G20" s="173">
        <f t="shared" si="0"/>
        <v>59.791216702663789</v>
      </c>
      <c r="H20" s="173">
        <v>48</v>
      </c>
      <c r="I20" s="173">
        <f t="shared" si="1"/>
        <v>50.180722891566269</v>
      </c>
      <c r="J20" s="173">
        <f t="shared" si="2"/>
        <v>-13.329999999999998</v>
      </c>
      <c r="K20" s="173">
        <v>43.67</v>
      </c>
      <c r="L20" s="202">
        <f t="shared" si="3"/>
        <v>54.131910766246371</v>
      </c>
      <c r="M20" s="173">
        <v>59.6</v>
      </c>
      <c r="N20" s="202">
        <f t="shared" si="4"/>
        <v>54.172440338722097</v>
      </c>
      <c r="O20" s="202">
        <f t="shared" si="5"/>
        <v>15.93</v>
      </c>
      <c r="P20" s="173">
        <v>62.08</v>
      </c>
      <c r="Q20" s="202">
        <f t="shared" si="6"/>
        <v>71.350746268656721</v>
      </c>
      <c r="R20" s="173">
        <v>51.33</v>
      </c>
      <c r="S20" s="202">
        <f t="shared" si="7"/>
        <v>56.772800863464653</v>
      </c>
      <c r="T20" s="202">
        <f t="shared" si="8"/>
        <v>-10.75</v>
      </c>
      <c r="U20" s="214">
        <v>60</v>
      </c>
      <c r="V20" s="202">
        <f t="shared" si="9"/>
        <v>56.612426035502956</v>
      </c>
      <c r="W20" s="173">
        <v>42.67</v>
      </c>
      <c r="X20" s="202">
        <f t="shared" si="10"/>
        <v>49.395373291272342</v>
      </c>
      <c r="Y20" s="202">
        <f t="shared" si="11"/>
        <v>-17.329999999999998</v>
      </c>
      <c r="Z20" s="173">
        <v>32.92</v>
      </c>
      <c r="AA20" s="202">
        <f t="shared" si="12"/>
        <v>45.515507124895223</v>
      </c>
      <c r="AB20" s="173">
        <v>46.03</v>
      </c>
      <c r="AC20" s="202">
        <f t="shared" si="13"/>
        <v>50.052122114668656</v>
      </c>
      <c r="AD20" s="202">
        <f t="shared" si="14"/>
        <v>13.11</v>
      </c>
      <c r="AE20" s="203">
        <v>66.67</v>
      </c>
      <c r="AF20" s="204">
        <f t="shared" si="15"/>
        <v>50.059435364041605</v>
      </c>
      <c r="AG20" s="173">
        <v>58.13</v>
      </c>
      <c r="AH20" s="204">
        <f t="shared" si="16"/>
        <v>51.686942416869428</v>
      </c>
      <c r="AI20" s="202">
        <f t="shared" si="17"/>
        <v>-8.5399999999999991</v>
      </c>
      <c r="AJ20" s="173">
        <v>51.67</v>
      </c>
      <c r="AK20" s="202">
        <f t="shared" si="18"/>
        <v>51.545827633378934</v>
      </c>
      <c r="AL20" s="173">
        <v>48.67</v>
      </c>
      <c r="AM20" s="202">
        <f t="shared" si="19"/>
        <v>49.489942528735632</v>
      </c>
      <c r="AN20" s="202">
        <f t="shared" si="20"/>
        <v>-3</v>
      </c>
      <c r="AO20" s="173">
        <v>64.67</v>
      </c>
      <c r="AP20" s="202">
        <f t="shared" si="21"/>
        <v>55.945945945945944</v>
      </c>
      <c r="AQ20" s="173">
        <v>64</v>
      </c>
      <c r="AR20" s="202">
        <f t="shared" si="22"/>
        <v>52.906367041198507</v>
      </c>
      <c r="AS20" s="202">
        <f t="shared" si="23"/>
        <v>-0.67000000000000171</v>
      </c>
      <c r="AT20" s="202">
        <f t="shared" si="24"/>
        <v>55.376250000000006</v>
      </c>
      <c r="AU20" s="202">
        <f t="shared" si="25"/>
        <v>55.619126980166442</v>
      </c>
      <c r="AV20" s="201">
        <f t="shared" si="26"/>
        <v>52.303750000000008</v>
      </c>
      <c r="AW20" s="205">
        <f t="shared" si="27"/>
        <v>51.832088935812202</v>
      </c>
      <c r="AX20" s="205">
        <f t="shared" si="28"/>
        <v>-3.072499999999998</v>
      </c>
      <c r="AY20" s="205">
        <f t="shared" si="29"/>
        <v>-3.7870380443542402</v>
      </c>
      <c r="AZ20" s="206">
        <v>2</v>
      </c>
    </row>
    <row r="21" spans="1:52" ht="18.75">
      <c r="A21" s="181">
        <v>5</v>
      </c>
      <c r="B21" s="199">
        <v>18</v>
      </c>
      <c r="C21" s="199">
        <v>16</v>
      </c>
      <c r="D21" s="207" t="s">
        <v>31</v>
      </c>
      <c r="E21" s="172">
        <v>15</v>
      </c>
      <c r="F21" s="173">
        <v>52.45</v>
      </c>
      <c r="G21" s="173">
        <f t="shared" si="0"/>
        <v>53.398128149748025</v>
      </c>
      <c r="H21" s="173">
        <v>52.4</v>
      </c>
      <c r="I21" s="173">
        <f t="shared" si="1"/>
        <v>53.967297762478488</v>
      </c>
      <c r="J21" s="173">
        <f t="shared" si="2"/>
        <v>-5.0000000000004263E-2</v>
      </c>
      <c r="K21" s="173">
        <v>39.729999999999997</v>
      </c>
      <c r="L21" s="202">
        <f t="shared" si="3"/>
        <v>50.310378273520854</v>
      </c>
      <c r="M21" s="173">
        <v>55.73</v>
      </c>
      <c r="N21" s="202">
        <f t="shared" si="4"/>
        <v>51.193225558121632</v>
      </c>
      <c r="O21" s="202">
        <f t="shared" si="5"/>
        <v>16</v>
      </c>
      <c r="P21" s="173">
        <v>33.409999999999997</v>
      </c>
      <c r="Q21" s="202">
        <f t="shared" si="6"/>
        <v>49.955223880597011</v>
      </c>
      <c r="R21" s="173">
        <v>33.33</v>
      </c>
      <c r="S21" s="202">
        <f t="shared" si="7"/>
        <v>47.058823529411761</v>
      </c>
      <c r="T21" s="202">
        <f t="shared" si="8"/>
        <v>-7.9999999999998295E-2</v>
      </c>
      <c r="U21" s="214">
        <v>62.95</v>
      </c>
      <c r="V21" s="202">
        <f t="shared" si="9"/>
        <v>58.067061143984219</v>
      </c>
      <c r="W21" s="173">
        <v>56.33</v>
      </c>
      <c r="X21" s="202">
        <f t="shared" si="10"/>
        <v>56.577287066246058</v>
      </c>
      <c r="Y21" s="202">
        <f t="shared" si="11"/>
        <v>-6.6200000000000045</v>
      </c>
      <c r="Z21" s="173">
        <v>36.700000000000003</v>
      </c>
      <c r="AA21" s="202">
        <f t="shared" si="12"/>
        <v>48.683989941324391</v>
      </c>
      <c r="AB21" s="173">
        <v>47.57</v>
      </c>
      <c r="AC21" s="202">
        <f t="shared" si="13"/>
        <v>51.198808637379003</v>
      </c>
      <c r="AD21" s="202">
        <f t="shared" si="14"/>
        <v>10.869999999999997</v>
      </c>
      <c r="AE21" s="203">
        <v>67.64</v>
      </c>
      <c r="AF21" s="204">
        <f t="shared" si="15"/>
        <v>50.780089153046063</v>
      </c>
      <c r="AG21" s="173">
        <v>55.73</v>
      </c>
      <c r="AH21" s="204">
        <f t="shared" si="16"/>
        <v>49.740470397404707</v>
      </c>
      <c r="AI21" s="202">
        <f t="shared" si="17"/>
        <v>-11.910000000000004</v>
      </c>
      <c r="AJ21" s="173">
        <v>46.36</v>
      </c>
      <c r="AK21" s="202">
        <f t="shared" si="18"/>
        <v>47.913816689466486</v>
      </c>
      <c r="AL21" s="173">
        <v>52</v>
      </c>
      <c r="AM21" s="202">
        <f t="shared" si="19"/>
        <v>51.882183908045974</v>
      </c>
      <c r="AN21" s="202">
        <f t="shared" si="20"/>
        <v>5.6400000000000006</v>
      </c>
      <c r="AO21" s="173">
        <v>57.27</v>
      </c>
      <c r="AP21" s="202">
        <f t="shared" si="21"/>
        <v>50.81774081774082</v>
      </c>
      <c r="AQ21" s="173">
        <v>63.47</v>
      </c>
      <c r="AR21" s="202">
        <f t="shared" si="22"/>
        <v>52.509363295880149</v>
      </c>
      <c r="AS21" s="202">
        <f t="shared" si="23"/>
        <v>6.1999999999999957</v>
      </c>
      <c r="AT21" s="202">
        <f t="shared" si="24"/>
        <v>49.563749999999999</v>
      </c>
      <c r="AU21" s="202">
        <f t="shared" si="25"/>
        <v>51.24080350617848</v>
      </c>
      <c r="AV21" s="201">
        <f t="shared" si="26"/>
        <v>52.069999999999993</v>
      </c>
      <c r="AW21" s="205">
        <f t="shared" si="27"/>
        <v>51.765932519370963</v>
      </c>
      <c r="AX21" s="205">
        <f t="shared" si="28"/>
        <v>2.5062499999999943</v>
      </c>
      <c r="AY21" s="205">
        <f t="shared" si="29"/>
        <v>0.52512901319248328</v>
      </c>
      <c r="AZ21" s="206">
        <v>4</v>
      </c>
    </row>
    <row r="22" spans="1:52" ht="18.75">
      <c r="A22" s="181">
        <v>1</v>
      </c>
      <c r="B22" s="207">
        <v>93</v>
      </c>
      <c r="C22" s="199">
        <v>17</v>
      </c>
      <c r="D22" s="207" t="s">
        <v>114</v>
      </c>
      <c r="E22" s="172">
        <v>11</v>
      </c>
      <c r="F22" s="173">
        <v>43.25</v>
      </c>
      <c r="G22" s="173">
        <f t="shared" si="0"/>
        <v>46.774658027357816</v>
      </c>
      <c r="H22" s="173">
        <v>47.64</v>
      </c>
      <c r="I22" s="173">
        <f t="shared" si="1"/>
        <v>49.870912220309812</v>
      </c>
      <c r="J22" s="173">
        <f t="shared" si="2"/>
        <v>4.3900000000000006</v>
      </c>
      <c r="K22" s="173">
        <v>39.5</v>
      </c>
      <c r="L22" s="202">
        <f t="shared" si="3"/>
        <v>50.087293889427741</v>
      </c>
      <c r="M22" s="173">
        <v>57.09</v>
      </c>
      <c r="N22" s="202">
        <f t="shared" si="4"/>
        <v>52.240184757505773</v>
      </c>
      <c r="O22" s="202">
        <f t="shared" si="5"/>
        <v>17.590000000000003</v>
      </c>
      <c r="P22" s="173">
        <v>30.63</v>
      </c>
      <c r="Q22" s="202">
        <f t="shared" si="6"/>
        <v>47.880597014925371</v>
      </c>
      <c r="R22" s="173">
        <v>41.14</v>
      </c>
      <c r="S22" s="202">
        <f t="shared" si="7"/>
        <v>51.27361036157582</v>
      </c>
      <c r="T22" s="202">
        <f t="shared" si="8"/>
        <v>10.510000000000002</v>
      </c>
      <c r="U22" s="214">
        <v>40</v>
      </c>
      <c r="V22" s="202">
        <f t="shared" si="9"/>
        <v>46.750493096646942</v>
      </c>
      <c r="W22" s="173">
        <v>47.73</v>
      </c>
      <c r="X22" s="202">
        <f t="shared" si="10"/>
        <v>52.055730809674024</v>
      </c>
      <c r="Y22" s="202">
        <f t="shared" si="11"/>
        <v>7.7299999999999969</v>
      </c>
      <c r="Z22" s="173">
        <v>33.25</v>
      </c>
      <c r="AA22" s="202">
        <f t="shared" si="12"/>
        <v>45.79212070410729</v>
      </c>
      <c r="AB22" s="173">
        <v>46.95</v>
      </c>
      <c r="AC22" s="202">
        <f t="shared" si="13"/>
        <v>50.737155621742367</v>
      </c>
      <c r="AD22" s="202">
        <f t="shared" si="14"/>
        <v>13.700000000000003</v>
      </c>
      <c r="AE22" s="203">
        <v>59</v>
      </c>
      <c r="AF22" s="204">
        <f t="shared" si="15"/>
        <v>44.361069836552744</v>
      </c>
      <c r="AG22" s="173">
        <v>60.36</v>
      </c>
      <c r="AH22" s="204">
        <f t="shared" si="16"/>
        <v>53.495539334955396</v>
      </c>
      <c r="AI22" s="202">
        <f t="shared" si="17"/>
        <v>1.3599999999999994</v>
      </c>
      <c r="AJ22" s="173">
        <v>46.88</v>
      </c>
      <c r="AK22" s="202">
        <f t="shared" si="18"/>
        <v>48.269493844049251</v>
      </c>
      <c r="AL22" s="173">
        <v>48.64</v>
      </c>
      <c r="AM22" s="202">
        <f t="shared" si="19"/>
        <v>49.468390804597696</v>
      </c>
      <c r="AN22" s="202">
        <f t="shared" si="20"/>
        <v>1.759999999999998</v>
      </c>
      <c r="AO22" s="173">
        <v>52.5</v>
      </c>
      <c r="AP22" s="202">
        <f t="shared" si="21"/>
        <v>47.512127512127506</v>
      </c>
      <c r="AQ22" s="173">
        <v>66.180000000000007</v>
      </c>
      <c r="AR22" s="202">
        <f t="shared" si="22"/>
        <v>54.539325842696634</v>
      </c>
      <c r="AS22" s="202">
        <f t="shared" si="23"/>
        <v>13.680000000000007</v>
      </c>
      <c r="AT22" s="202">
        <f t="shared" si="24"/>
        <v>43.126249999999999</v>
      </c>
      <c r="AU22" s="202">
        <f t="shared" si="25"/>
        <v>47.178481740649332</v>
      </c>
      <c r="AV22" s="201">
        <f t="shared" si="26"/>
        <v>51.966250000000002</v>
      </c>
      <c r="AW22" s="205">
        <f t="shared" si="27"/>
        <v>51.710106219132193</v>
      </c>
      <c r="AX22" s="205">
        <f t="shared" si="28"/>
        <v>8.8400000000000034</v>
      </c>
      <c r="AY22" s="205">
        <f t="shared" si="29"/>
        <v>4.5316244784828612</v>
      </c>
      <c r="AZ22" s="206">
        <v>8</v>
      </c>
    </row>
    <row r="23" spans="1:52" ht="18.75">
      <c r="A23" s="181">
        <v>2</v>
      </c>
      <c r="B23" s="199">
        <v>66</v>
      </c>
      <c r="C23" s="199">
        <v>18</v>
      </c>
      <c r="D23" s="207" t="s">
        <v>86</v>
      </c>
      <c r="E23" s="172">
        <v>12</v>
      </c>
      <c r="F23" s="173">
        <v>58.5</v>
      </c>
      <c r="G23" s="173">
        <f t="shared" si="0"/>
        <v>57.753779697624196</v>
      </c>
      <c r="H23" s="173">
        <v>51.666666666666664</v>
      </c>
      <c r="I23" s="173">
        <f t="shared" si="1"/>
        <v>53.336201950659778</v>
      </c>
      <c r="J23" s="173">
        <f t="shared" si="2"/>
        <v>-6.8333333333333357</v>
      </c>
      <c r="K23" s="173">
        <v>46.5</v>
      </c>
      <c r="L23" s="202">
        <f t="shared" si="3"/>
        <v>56.876818622696412</v>
      </c>
      <c r="M23" s="173">
        <v>52.169166666666662</v>
      </c>
      <c r="N23" s="202">
        <f t="shared" si="4"/>
        <v>48.452014370028223</v>
      </c>
      <c r="O23" s="202">
        <f t="shared" si="5"/>
        <v>5.669166666666662</v>
      </c>
      <c r="P23" s="173">
        <v>54.38</v>
      </c>
      <c r="Q23" s="202">
        <f t="shared" si="6"/>
        <v>65.604477611940297</v>
      </c>
      <c r="R23" s="173">
        <v>54.164999999999999</v>
      </c>
      <c r="S23" s="202">
        <f t="shared" si="7"/>
        <v>58.302752293577981</v>
      </c>
      <c r="T23" s="202">
        <f t="shared" si="8"/>
        <v>-0.21500000000000341</v>
      </c>
      <c r="U23" s="214">
        <v>50</v>
      </c>
      <c r="V23" s="202">
        <f t="shared" si="9"/>
        <v>51.681459566074949</v>
      </c>
      <c r="W23" s="173">
        <v>28.747500000000002</v>
      </c>
      <c r="X23" s="202">
        <f t="shared" si="10"/>
        <v>42.075446898002106</v>
      </c>
      <c r="Y23" s="202">
        <f t="shared" si="11"/>
        <v>-21.252499999999998</v>
      </c>
      <c r="Z23" s="173">
        <v>56.38</v>
      </c>
      <c r="AA23" s="202">
        <f t="shared" si="12"/>
        <v>65.180217937971506</v>
      </c>
      <c r="AB23" s="173">
        <v>51.372500000000002</v>
      </c>
      <c r="AC23" s="202">
        <f t="shared" si="13"/>
        <v>54.030156366344009</v>
      </c>
      <c r="AD23" s="202">
        <f t="shared" si="14"/>
        <v>-5.0075000000000003</v>
      </c>
      <c r="AE23" s="203">
        <v>74</v>
      </c>
      <c r="AF23" s="204">
        <f t="shared" si="15"/>
        <v>55.505200594353639</v>
      </c>
      <c r="AG23" s="173">
        <v>61.667499999999997</v>
      </c>
      <c r="AH23" s="204">
        <f t="shared" si="16"/>
        <v>54.555961070559611</v>
      </c>
      <c r="AI23" s="202">
        <f t="shared" si="17"/>
        <v>-12.332500000000003</v>
      </c>
      <c r="AJ23" s="173">
        <v>61.25</v>
      </c>
      <c r="AK23" s="202">
        <f t="shared" si="18"/>
        <v>58.098495212038308</v>
      </c>
      <c r="AL23" s="173">
        <v>49.581666666666671</v>
      </c>
      <c r="AM23" s="202">
        <f t="shared" si="19"/>
        <v>50.144875478927204</v>
      </c>
      <c r="AN23" s="202">
        <f t="shared" si="20"/>
        <v>-11.668333333333329</v>
      </c>
      <c r="AO23" s="173">
        <v>68</v>
      </c>
      <c r="AP23" s="202">
        <f t="shared" si="21"/>
        <v>58.25363825363825</v>
      </c>
      <c r="AQ23" s="173">
        <v>63.000833333333333</v>
      </c>
      <c r="AR23" s="202">
        <f t="shared" si="22"/>
        <v>52.157927590511861</v>
      </c>
      <c r="AS23" s="202">
        <f t="shared" si="23"/>
        <v>-4.9991666666666674</v>
      </c>
      <c r="AT23" s="202">
        <f t="shared" si="24"/>
        <v>58.626249999999999</v>
      </c>
      <c r="AU23" s="202">
        <f t="shared" si="25"/>
        <v>58.619260937042199</v>
      </c>
      <c r="AV23" s="201">
        <f t="shared" si="26"/>
        <v>51.546354166666667</v>
      </c>
      <c r="AW23" s="205">
        <f t="shared" si="27"/>
        <v>51.63191700232634</v>
      </c>
      <c r="AX23" s="205">
        <f t="shared" si="28"/>
        <v>-7.0798958333333317</v>
      </c>
      <c r="AY23" s="205">
        <f t="shared" si="29"/>
        <v>-6.9873439347158595</v>
      </c>
      <c r="AZ23" s="206">
        <v>1</v>
      </c>
    </row>
    <row r="24" spans="1:52" ht="18.75">
      <c r="A24" s="181">
        <v>5</v>
      </c>
      <c r="B24" s="199">
        <v>3</v>
      </c>
      <c r="C24" s="199">
        <v>19</v>
      </c>
      <c r="D24" s="207" t="s">
        <v>17</v>
      </c>
      <c r="E24" s="172">
        <v>12</v>
      </c>
      <c r="F24" s="173">
        <v>53.23</v>
      </c>
      <c r="G24" s="173">
        <f t="shared" si="0"/>
        <v>53.959683225341969</v>
      </c>
      <c r="H24" s="173">
        <v>50.83</v>
      </c>
      <c r="I24" s="173">
        <f t="shared" si="1"/>
        <v>52.616179001721171</v>
      </c>
      <c r="J24" s="173">
        <f t="shared" si="2"/>
        <v>-2.3999999999999986</v>
      </c>
      <c r="K24" s="173">
        <v>40</v>
      </c>
      <c r="L24" s="202">
        <f t="shared" si="3"/>
        <v>50.572259941804077</v>
      </c>
      <c r="M24" s="173">
        <v>56.67</v>
      </c>
      <c r="N24" s="202">
        <f t="shared" si="4"/>
        <v>51.916859122401846</v>
      </c>
      <c r="O24" s="202">
        <f t="shared" si="5"/>
        <v>16.670000000000002</v>
      </c>
      <c r="P24" s="173">
        <v>29.62</v>
      </c>
      <c r="Q24" s="202">
        <f t="shared" si="6"/>
        <v>47.126865671641795</v>
      </c>
      <c r="R24" s="173">
        <v>31.25</v>
      </c>
      <c r="S24" s="202">
        <f t="shared" si="7"/>
        <v>45.93631948192121</v>
      </c>
      <c r="T24" s="202">
        <f t="shared" si="8"/>
        <v>1.629999999999999</v>
      </c>
      <c r="U24" s="214">
        <v>40.380000000000003</v>
      </c>
      <c r="V24" s="202">
        <f t="shared" si="9"/>
        <v>46.937869822485204</v>
      </c>
      <c r="W24" s="173">
        <v>53.33</v>
      </c>
      <c r="X24" s="202">
        <f t="shared" si="10"/>
        <v>55</v>
      </c>
      <c r="Y24" s="202">
        <f t="shared" si="11"/>
        <v>12.949999999999996</v>
      </c>
      <c r="Z24" s="173">
        <v>37.96</v>
      </c>
      <c r="AA24" s="202">
        <f t="shared" si="12"/>
        <v>49.740150880134117</v>
      </c>
      <c r="AB24" s="173">
        <v>41.92</v>
      </c>
      <c r="AC24" s="202">
        <f t="shared" si="13"/>
        <v>46.991809381980644</v>
      </c>
      <c r="AD24" s="202">
        <f t="shared" si="14"/>
        <v>3.9600000000000009</v>
      </c>
      <c r="AE24" s="203">
        <v>73.540000000000006</v>
      </c>
      <c r="AF24" s="204">
        <f t="shared" si="15"/>
        <v>55.163447251114412</v>
      </c>
      <c r="AG24" s="173">
        <v>58</v>
      </c>
      <c r="AH24" s="204">
        <f t="shared" si="16"/>
        <v>51.581508515815088</v>
      </c>
      <c r="AI24" s="202">
        <f t="shared" si="17"/>
        <v>-15.540000000000006</v>
      </c>
      <c r="AJ24" s="173">
        <v>55</v>
      </c>
      <c r="AK24" s="202">
        <f t="shared" si="18"/>
        <v>53.82352941176471</v>
      </c>
      <c r="AL24" s="173">
        <v>53.75</v>
      </c>
      <c r="AM24" s="202">
        <f t="shared" si="19"/>
        <v>53.139367816091955</v>
      </c>
      <c r="AN24" s="202">
        <f t="shared" si="20"/>
        <v>-1.25</v>
      </c>
      <c r="AO24" s="173">
        <v>60</v>
      </c>
      <c r="AP24" s="202">
        <f t="shared" si="21"/>
        <v>52.709632709632707</v>
      </c>
      <c r="AQ24" s="173">
        <v>65.33</v>
      </c>
      <c r="AR24" s="202">
        <f t="shared" si="22"/>
        <v>53.90262172284644</v>
      </c>
      <c r="AS24" s="202">
        <f t="shared" si="23"/>
        <v>5.3299999999999983</v>
      </c>
      <c r="AT24" s="202">
        <f t="shared" si="24"/>
        <v>48.716250000000002</v>
      </c>
      <c r="AU24" s="202">
        <f t="shared" si="25"/>
        <v>51.254179864239873</v>
      </c>
      <c r="AV24" s="201">
        <f t="shared" si="26"/>
        <v>51.384999999999998</v>
      </c>
      <c r="AW24" s="205">
        <f t="shared" si="27"/>
        <v>51.385583130347293</v>
      </c>
      <c r="AX24" s="205">
        <f t="shared" si="28"/>
        <v>2.6687499999999957</v>
      </c>
      <c r="AY24" s="205">
        <f t="shared" si="29"/>
        <v>0.13140326610741937</v>
      </c>
      <c r="AZ24" s="206">
        <v>5</v>
      </c>
    </row>
    <row r="25" spans="1:52" ht="18.75">
      <c r="A25" s="181">
        <v>1</v>
      </c>
      <c r="B25" s="199">
        <v>90</v>
      </c>
      <c r="C25" s="199">
        <v>20</v>
      </c>
      <c r="D25" s="207" t="s">
        <v>111</v>
      </c>
      <c r="E25" s="172">
        <v>20</v>
      </c>
      <c r="F25" s="173">
        <v>45.86</v>
      </c>
      <c r="G25" s="173">
        <f t="shared" si="0"/>
        <v>48.653707703383731</v>
      </c>
      <c r="H25" s="173">
        <v>51.6</v>
      </c>
      <c r="I25" s="173">
        <f t="shared" si="1"/>
        <v>53.278829604130813</v>
      </c>
      <c r="J25" s="173">
        <f t="shared" si="2"/>
        <v>5.740000000000002</v>
      </c>
      <c r="K25" s="173">
        <v>38</v>
      </c>
      <c r="L25" s="202">
        <f t="shared" si="3"/>
        <v>48.63239573229874</v>
      </c>
      <c r="M25" s="173">
        <v>54.4</v>
      </c>
      <c r="N25" s="202">
        <f t="shared" si="4"/>
        <v>50.169361046959196</v>
      </c>
      <c r="O25" s="202">
        <f t="shared" si="5"/>
        <v>16.399999999999999</v>
      </c>
      <c r="P25" s="173">
        <v>31.07</v>
      </c>
      <c r="Q25" s="202">
        <f t="shared" si="6"/>
        <v>48.208955223880601</v>
      </c>
      <c r="R25" s="173">
        <v>35.25</v>
      </c>
      <c r="S25" s="202">
        <f t="shared" si="7"/>
        <v>48.094981111710737</v>
      </c>
      <c r="T25" s="202">
        <f t="shared" si="8"/>
        <v>4.18</v>
      </c>
      <c r="U25" s="214">
        <v>40</v>
      </c>
      <c r="V25" s="202">
        <f t="shared" si="9"/>
        <v>46.750493096646942</v>
      </c>
      <c r="W25" s="173">
        <v>40.5</v>
      </c>
      <c r="X25" s="202">
        <f t="shared" si="10"/>
        <v>48.254468980021031</v>
      </c>
      <c r="Y25" s="202">
        <f t="shared" si="11"/>
        <v>0.5</v>
      </c>
      <c r="Z25" s="173">
        <v>43.89</v>
      </c>
      <c r="AA25" s="202">
        <f t="shared" si="12"/>
        <v>54.710813076278285</v>
      </c>
      <c r="AB25" s="173">
        <v>52.83</v>
      </c>
      <c r="AC25" s="202">
        <f t="shared" si="13"/>
        <v>55.115413253909153</v>
      </c>
      <c r="AD25" s="202">
        <f t="shared" si="14"/>
        <v>8.9399999999999977</v>
      </c>
      <c r="AE25" s="203">
        <v>60.57</v>
      </c>
      <c r="AF25" s="204">
        <f t="shared" si="15"/>
        <v>45.527488855869237</v>
      </c>
      <c r="AG25" s="173">
        <v>59.2</v>
      </c>
      <c r="AH25" s="204">
        <f t="shared" si="16"/>
        <v>52.554744525547449</v>
      </c>
      <c r="AI25" s="202">
        <f t="shared" si="17"/>
        <v>-1.3699999999999974</v>
      </c>
      <c r="AJ25" s="173">
        <v>47.14</v>
      </c>
      <c r="AK25" s="202">
        <f t="shared" si="18"/>
        <v>48.447332421340633</v>
      </c>
      <c r="AL25" s="173">
        <v>50.75</v>
      </c>
      <c r="AM25" s="202">
        <f t="shared" si="19"/>
        <v>50.984195402298852</v>
      </c>
      <c r="AN25" s="202">
        <f t="shared" si="20"/>
        <v>3.6099999999999994</v>
      </c>
      <c r="AO25" s="173">
        <v>59.14</v>
      </c>
      <c r="AP25" s="202">
        <f t="shared" si="21"/>
        <v>52.113652113652108</v>
      </c>
      <c r="AQ25" s="173">
        <v>63.2</v>
      </c>
      <c r="AR25" s="202">
        <f t="shared" si="22"/>
        <v>52.307116104868918</v>
      </c>
      <c r="AS25" s="202">
        <f t="shared" si="23"/>
        <v>4.0600000000000023</v>
      </c>
      <c r="AT25" s="202">
        <f t="shared" si="24"/>
        <v>45.708749999999995</v>
      </c>
      <c r="AU25" s="202">
        <f t="shared" si="25"/>
        <v>49.130604777918784</v>
      </c>
      <c r="AV25" s="201">
        <f t="shared" si="26"/>
        <v>50.966249999999995</v>
      </c>
      <c r="AW25" s="205">
        <f t="shared" si="27"/>
        <v>51.344888753680763</v>
      </c>
      <c r="AX25" s="205">
        <f t="shared" si="28"/>
        <v>5.2575000000000003</v>
      </c>
      <c r="AY25" s="205">
        <f t="shared" si="29"/>
        <v>2.2142839757619797</v>
      </c>
      <c r="AZ25" s="206">
        <v>7</v>
      </c>
    </row>
    <row r="26" spans="1:52" ht="18.75">
      <c r="A26" s="181">
        <v>1</v>
      </c>
      <c r="B26" s="199">
        <v>38</v>
      </c>
      <c r="C26" s="199">
        <v>21</v>
      </c>
      <c r="D26" s="207" t="s">
        <v>56</v>
      </c>
      <c r="E26" s="172">
        <v>14</v>
      </c>
      <c r="F26" s="173">
        <v>51.25</v>
      </c>
      <c r="G26" s="173">
        <f t="shared" si="0"/>
        <v>52.534197264218868</v>
      </c>
      <c r="H26" s="173">
        <v>50</v>
      </c>
      <c r="I26" s="173">
        <f t="shared" si="1"/>
        <v>51.901893287435456</v>
      </c>
      <c r="J26" s="173">
        <f t="shared" si="2"/>
        <v>-1.25</v>
      </c>
      <c r="K26" s="173">
        <v>37.5</v>
      </c>
      <c r="L26" s="202">
        <f t="shared" si="3"/>
        <v>48.147429679922411</v>
      </c>
      <c r="M26" s="173">
        <v>53.43</v>
      </c>
      <c r="N26" s="202">
        <f t="shared" si="4"/>
        <v>49.422632794457272</v>
      </c>
      <c r="O26" s="202">
        <f t="shared" si="5"/>
        <v>15.93</v>
      </c>
      <c r="P26" s="173">
        <v>29.38</v>
      </c>
      <c r="Q26" s="202">
        <f t="shared" si="6"/>
        <v>46.947761194029852</v>
      </c>
      <c r="R26" s="173">
        <v>28.75</v>
      </c>
      <c r="S26" s="202">
        <f t="shared" si="7"/>
        <v>44.587155963302749</v>
      </c>
      <c r="T26" s="202">
        <f t="shared" si="8"/>
        <v>-0.62999999999999901</v>
      </c>
      <c r="U26" s="214">
        <v>45.63</v>
      </c>
      <c r="V26" s="202">
        <f t="shared" si="9"/>
        <v>49.526627218934912</v>
      </c>
      <c r="W26" s="173">
        <v>45.71</v>
      </c>
      <c r="X26" s="202">
        <f t="shared" si="10"/>
        <v>50.993690851735018</v>
      </c>
      <c r="Y26" s="202">
        <f t="shared" si="11"/>
        <v>7.9999999999998295E-2</v>
      </c>
      <c r="Z26" s="173">
        <v>33.56</v>
      </c>
      <c r="AA26" s="202">
        <f t="shared" si="12"/>
        <v>46.051969823973174</v>
      </c>
      <c r="AB26" s="173">
        <v>52.89</v>
      </c>
      <c r="AC26" s="202">
        <f t="shared" si="13"/>
        <v>55.160089352196579</v>
      </c>
      <c r="AD26" s="202">
        <f t="shared" si="14"/>
        <v>19.329999999999998</v>
      </c>
      <c r="AE26" s="203">
        <v>68</v>
      </c>
      <c r="AF26" s="204">
        <f t="shared" si="15"/>
        <v>51.047548291233284</v>
      </c>
      <c r="AG26" s="173">
        <v>57.43</v>
      </c>
      <c r="AH26" s="204">
        <f t="shared" si="16"/>
        <v>51.119221411192214</v>
      </c>
      <c r="AI26" s="202">
        <f t="shared" si="17"/>
        <v>-10.57</v>
      </c>
      <c r="AJ26" s="173">
        <v>48.75</v>
      </c>
      <c r="AK26" s="202">
        <f t="shared" si="18"/>
        <v>49.548563611491112</v>
      </c>
      <c r="AL26" s="173">
        <v>57.14</v>
      </c>
      <c r="AM26" s="202">
        <f t="shared" si="19"/>
        <v>55.574712643678161</v>
      </c>
      <c r="AN26" s="202">
        <f t="shared" si="20"/>
        <v>8.39</v>
      </c>
      <c r="AO26" s="173">
        <v>58</v>
      </c>
      <c r="AP26" s="202">
        <f t="shared" si="21"/>
        <v>51.323631323631318</v>
      </c>
      <c r="AQ26" s="173">
        <v>61.71</v>
      </c>
      <c r="AR26" s="202">
        <f t="shared" si="22"/>
        <v>51.19101123595506</v>
      </c>
      <c r="AS26" s="202">
        <f t="shared" si="23"/>
        <v>3.7100000000000009</v>
      </c>
      <c r="AT26" s="202">
        <f t="shared" si="24"/>
        <v>46.508749999999999</v>
      </c>
      <c r="AU26" s="202">
        <f t="shared" si="25"/>
        <v>49.390966050929364</v>
      </c>
      <c r="AV26" s="201">
        <f t="shared" si="26"/>
        <v>50.8825</v>
      </c>
      <c r="AW26" s="205">
        <f t="shared" si="27"/>
        <v>51.243800942494055</v>
      </c>
      <c r="AX26" s="205">
        <f t="shared" si="28"/>
        <v>4.3737500000000011</v>
      </c>
      <c r="AY26" s="205">
        <f t="shared" si="29"/>
        <v>1.8528348915646902</v>
      </c>
      <c r="AZ26" s="206">
        <v>5</v>
      </c>
    </row>
    <row r="27" spans="1:52" ht="18.75">
      <c r="A27" s="181">
        <v>5</v>
      </c>
      <c r="B27" s="199">
        <v>33</v>
      </c>
      <c r="C27" s="199">
        <v>22</v>
      </c>
      <c r="D27" s="207" t="s">
        <v>51</v>
      </c>
      <c r="E27" s="172">
        <v>8</v>
      </c>
      <c r="F27" s="173">
        <v>55.78</v>
      </c>
      <c r="G27" s="173">
        <f t="shared" si="0"/>
        <v>55.795536357091436</v>
      </c>
      <c r="H27" s="173">
        <v>49.75</v>
      </c>
      <c r="I27" s="173">
        <f t="shared" si="1"/>
        <v>51.686746987951807</v>
      </c>
      <c r="J27" s="173">
        <f t="shared" si="2"/>
        <v>-6.0300000000000011</v>
      </c>
      <c r="K27" s="173">
        <v>38</v>
      </c>
      <c r="L27" s="202">
        <f t="shared" si="3"/>
        <v>48.63239573229874</v>
      </c>
      <c r="M27" s="173">
        <v>58</v>
      </c>
      <c r="N27" s="202">
        <f t="shared" si="4"/>
        <v>52.940723633564282</v>
      </c>
      <c r="O27" s="202">
        <f t="shared" si="5"/>
        <v>20</v>
      </c>
      <c r="P27" s="173">
        <v>28.61</v>
      </c>
      <c r="Q27" s="202">
        <f t="shared" si="6"/>
        <v>46.373134328358212</v>
      </c>
      <c r="R27" s="173">
        <v>40.94</v>
      </c>
      <c r="S27" s="202">
        <f t="shared" si="7"/>
        <v>51.165677280086342</v>
      </c>
      <c r="T27" s="202">
        <f t="shared" si="8"/>
        <v>12.329999999999998</v>
      </c>
      <c r="U27" s="214">
        <v>41.11</v>
      </c>
      <c r="V27" s="202">
        <f t="shared" si="9"/>
        <v>47.297830374753453</v>
      </c>
      <c r="W27" s="173">
        <v>35.630000000000003</v>
      </c>
      <c r="X27" s="202">
        <f t="shared" si="10"/>
        <v>45.694006309148264</v>
      </c>
      <c r="Y27" s="202">
        <f t="shared" si="11"/>
        <v>-5.4799999999999969</v>
      </c>
      <c r="Z27" s="173">
        <v>38.39</v>
      </c>
      <c r="AA27" s="202">
        <f t="shared" si="12"/>
        <v>50.100586756077114</v>
      </c>
      <c r="AB27" s="173">
        <v>46.38</v>
      </c>
      <c r="AC27" s="202">
        <f t="shared" si="13"/>
        <v>50.312732688011913</v>
      </c>
      <c r="AD27" s="202">
        <f t="shared" si="14"/>
        <v>7.990000000000002</v>
      </c>
      <c r="AE27" s="203">
        <v>64.89</v>
      </c>
      <c r="AF27" s="204">
        <f t="shared" si="15"/>
        <v>48.736998514115896</v>
      </c>
      <c r="AG27" s="173">
        <v>56.5</v>
      </c>
      <c r="AH27" s="204">
        <f t="shared" si="16"/>
        <v>50.364963503649641</v>
      </c>
      <c r="AI27" s="202">
        <f t="shared" si="17"/>
        <v>-8.39</v>
      </c>
      <c r="AJ27" s="173">
        <v>45</v>
      </c>
      <c r="AK27" s="202">
        <f t="shared" si="18"/>
        <v>46.98358413132695</v>
      </c>
      <c r="AL27" s="173">
        <v>52.5</v>
      </c>
      <c r="AM27" s="202">
        <f t="shared" si="19"/>
        <v>52.241379310344826</v>
      </c>
      <c r="AN27" s="202">
        <f t="shared" si="20"/>
        <v>7.5</v>
      </c>
      <c r="AO27" s="173">
        <v>59.56</v>
      </c>
      <c r="AP27" s="202">
        <f t="shared" si="21"/>
        <v>52.404712404712406</v>
      </c>
      <c r="AQ27" s="173">
        <v>65.5</v>
      </c>
      <c r="AR27" s="202">
        <f t="shared" si="22"/>
        <v>54.029962546816478</v>
      </c>
      <c r="AS27" s="202">
        <f t="shared" si="23"/>
        <v>5.9399999999999977</v>
      </c>
      <c r="AT27" s="202">
        <f t="shared" si="24"/>
        <v>46.417499999999997</v>
      </c>
      <c r="AU27" s="202">
        <f t="shared" si="25"/>
        <v>49.540597324841777</v>
      </c>
      <c r="AV27" s="201">
        <f t="shared" si="26"/>
        <v>50.65</v>
      </c>
      <c r="AW27" s="205">
        <f t="shared" si="27"/>
        <v>51.054524032446693</v>
      </c>
      <c r="AX27" s="205">
        <f t="shared" si="28"/>
        <v>4.2325000000000017</v>
      </c>
      <c r="AY27" s="205">
        <f t="shared" si="29"/>
        <v>1.5139267076049165</v>
      </c>
      <c r="AZ27" s="206">
        <v>5</v>
      </c>
    </row>
    <row r="28" spans="1:52" ht="18.75">
      <c r="A28" s="181">
        <v>3</v>
      </c>
      <c r="B28" s="199">
        <v>6</v>
      </c>
      <c r="C28" s="199">
        <v>23</v>
      </c>
      <c r="D28" s="207" t="s">
        <v>20</v>
      </c>
      <c r="E28" s="172">
        <v>22</v>
      </c>
      <c r="F28" s="173">
        <v>42.52</v>
      </c>
      <c r="G28" s="173">
        <f t="shared" si="0"/>
        <v>46.249100071994242</v>
      </c>
      <c r="H28" s="173">
        <v>51.45</v>
      </c>
      <c r="I28" s="173">
        <f t="shared" si="1"/>
        <v>53.149741824440625</v>
      </c>
      <c r="J28" s="173">
        <f t="shared" si="2"/>
        <v>8.93</v>
      </c>
      <c r="K28" s="173">
        <v>34.96</v>
      </c>
      <c r="L28" s="202">
        <f t="shared" si="3"/>
        <v>45.683802133850634</v>
      </c>
      <c r="M28" s="173">
        <v>55.82</v>
      </c>
      <c r="N28" s="202">
        <f t="shared" si="4"/>
        <v>51.262509622786759</v>
      </c>
      <c r="O28" s="202">
        <f t="shared" si="5"/>
        <v>20.86</v>
      </c>
      <c r="P28" s="173">
        <v>33.590000000000003</v>
      </c>
      <c r="Q28" s="202">
        <f t="shared" si="6"/>
        <v>50.089552238805972</v>
      </c>
      <c r="R28" s="173">
        <v>43.18</v>
      </c>
      <c r="S28" s="202">
        <f t="shared" si="7"/>
        <v>52.374527792768482</v>
      </c>
      <c r="T28" s="202">
        <f t="shared" si="8"/>
        <v>9.5899999999999963</v>
      </c>
      <c r="U28" s="214">
        <v>36.74</v>
      </c>
      <c r="V28" s="202">
        <f t="shared" si="9"/>
        <v>45.142998027613409</v>
      </c>
      <c r="W28" s="173">
        <v>34.32</v>
      </c>
      <c r="X28" s="202">
        <f t="shared" si="10"/>
        <v>45.005257623554151</v>
      </c>
      <c r="Y28" s="202">
        <f t="shared" si="11"/>
        <v>-2.4200000000000017</v>
      </c>
      <c r="Z28" s="173">
        <v>34.299999999999997</v>
      </c>
      <c r="AA28" s="202">
        <f t="shared" si="12"/>
        <v>46.672254819782054</v>
      </c>
      <c r="AB28" s="173">
        <v>46.3</v>
      </c>
      <c r="AC28" s="202">
        <f t="shared" si="13"/>
        <v>50.25316455696202</v>
      </c>
      <c r="AD28" s="202">
        <f t="shared" si="14"/>
        <v>12</v>
      </c>
      <c r="AE28" s="203">
        <v>56.7</v>
      </c>
      <c r="AF28" s="204">
        <f t="shared" si="15"/>
        <v>42.652303120356613</v>
      </c>
      <c r="AG28" s="173">
        <v>55.64</v>
      </c>
      <c r="AH28" s="204">
        <f t="shared" si="16"/>
        <v>49.66747769667478</v>
      </c>
      <c r="AI28" s="202">
        <f t="shared" si="17"/>
        <v>-1.0600000000000023</v>
      </c>
      <c r="AJ28" s="173">
        <v>44.78</v>
      </c>
      <c r="AK28" s="202">
        <f t="shared" si="18"/>
        <v>46.83310533515732</v>
      </c>
      <c r="AL28" s="173">
        <v>52.05</v>
      </c>
      <c r="AM28" s="202">
        <f t="shared" si="19"/>
        <v>51.918103448275858</v>
      </c>
      <c r="AN28" s="202">
        <f t="shared" si="20"/>
        <v>7.269999999999996</v>
      </c>
      <c r="AO28" s="173">
        <v>47.13</v>
      </c>
      <c r="AP28" s="202">
        <f t="shared" si="21"/>
        <v>43.790713790713788</v>
      </c>
      <c r="AQ28" s="173">
        <v>63.82</v>
      </c>
      <c r="AR28" s="202">
        <f t="shared" si="22"/>
        <v>52.771535580524343</v>
      </c>
      <c r="AS28" s="202">
        <f t="shared" si="23"/>
        <v>16.689999999999998</v>
      </c>
      <c r="AT28" s="202">
        <f t="shared" si="24"/>
        <v>41.34</v>
      </c>
      <c r="AU28" s="202">
        <f t="shared" si="25"/>
        <v>45.889228692284249</v>
      </c>
      <c r="AV28" s="201">
        <f t="shared" si="26"/>
        <v>50.322499999999998</v>
      </c>
      <c r="AW28" s="205">
        <f t="shared" si="27"/>
        <v>50.800289768248376</v>
      </c>
      <c r="AX28" s="205">
        <f t="shared" si="28"/>
        <v>8.9824999999999946</v>
      </c>
      <c r="AY28" s="205">
        <f t="shared" si="29"/>
        <v>4.9110610759641276</v>
      </c>
      <c r="AZ28" s="206">
        <v>6</v>
      </c>
    </row>
    <row r="29" spans="1:52" ht="18.75">
      <c r="A29" s="181">
        <v>5</v>
      </c>
      <c r="B29" s="207">
        <v>67</v>
      </c>
      <c r="C29" s="199">
        <v>24</v>
      </c>
      <c r="D29" s="207" t="s">
        <v>87</v>
      </c>
      <c r="E29" s="172">
        <v>16</v>
      </c>
      <c r="F29" s="173">
        <v>49.25</v>
      </c>
      <c r="G29" s="173">
        <f t="shared" si="0"/>
        <v>51.094312455003603</v>
      </c>
      <c r="H29" s="173">
        <v>48.75</v>
      </c>
      <c r="I29" s="173">
        <f t="shared" si="1"/>
        <v>50.82616179001721</v>
      </c>
      <c r="J29" s="173">
        <f t="shared" si="2"/>
        <v>-0.5</v>
      </c>
      <c r="K29" s="173">
        <v>44.13</v>
      </c>
      <c r="L29" s="202">
        <f t="shared" si="3"/>
        <v>54.578079534432597</v>
      </c>
      <c r="M29" s="173">
        <v>56.5</v>
      </c>
      <c r="N29" s="202">
        <f t="shared" si="4"/>
        <v>51.785989222478833</v>
      </c>
      <c r="O29" s="202">
        <f t="shared" si="5"/>
        <v>12.369999999999997</v>
      </c>
      <c r="P29" s="173">
        <v>33.130000000000003</v>
      </c>
      <c r="Q29" s="202">
        <f t="shared" si="6"/>
        <v>49.746268656716424</v>
      </c>
      <c r="R29" s="173">
        <v>37.19</v>
      </c>
      <c r="S29" s="202">
        <f t="shared" si="7"/>
        <v>49.141932002158661</v>
      </c>
      <c r="T29" s="202">
        <f t="shared" si="8"/>
        <v>4.0599999999999952</v>
      </c>
      <c r="U29" s="214">
        <v>59.38</v>
      </c>
      <c r="V29" s="202">
        <f t="shared" si="9"/>
        <v>56.306706114398423</v>
      </c>
      <c r="W29" s="173">
        <v>44.69</v>
      </c>
      <c r="X29" s="202">
        <f t="shared" si="10"/>
        <v>50.457413249211356</v>
      </c>
      <c r="Y29" s="202">
        <f t="shared" si="11"/>
        <v>-14.690000000000005</v>
      </c>
      <c r="Z29" s="173">
        <v>40.94</v>
      </c>
      <c r="AA29" s="202">
        <f t="shared" si="12"/>
        <v>52.238055322715837</v>
      </c>
      <c r="AB29" s="173">
        <v>46.47</v>
      </c>
      <c r="AC29" s="202">
        <f t="shared" si="13"/>
        <v>50.379746835443036</v>
      </c>
      <c r="AD29" s="202">
        <f t="shared" si="14"/>
        <v>5.5300000000000011</v>
      </c>
      <c r="AE29" s="203">
        <v>71.25</v>
      </c>
      <c r="AF29" s="204">
        <f t="shared" si="15"/>
        <v>53.462109955423472</v>
      </c>
      <c r="AG29" s="173">
        <v>58.25</v>
      </c>
      <c r="AH29" s="204">
        <f t="shared" si="16"/>
        <v>51.784266017842661</v>
      </c>
      <c r="AI29" s="202">
        <f t="shared" si="17"/>
        <v>-13</v>
      </c>
      <c r="AJ29" s="173">
        <v>52.5</v>
      </c>
      <c r="AK29" s="202">
        <f t="shared" si="18"/>
        <v>52.113543091655266</v>
      </c>
      <c r="AL29" s="173">
        <v>51.88</v>
      </c>
      <c r="AM29" s="202">
        <f t="shared" si="19"/>
        <v>51.795977011494251</v>
      </c>
      <c r="AN29" s="202">
        <f t="shared" si="20"/>
        <v>-0.61999999999999744</v>
      </c>
      <c r="AO29" s="173">
        <v>64.5</v>
      </c>
      <c r="AP29" s="202">
        <f t="shared" si="21"/>
        <v>55.828135828135828</v>
      </c>
      <c r="AQ29" s="173">
        <v>60.25</v>
      </c>
      <c r="AR29" s="202">
        <f t="shared" si="22"/>
        <v>50.09737827715356</v>
      </c>
      <c r="AS29" s="202">
        <f t="shared" si="23"/>
        <v>-4.25</v>
      </c>
      <c r="AT29" s="202">
        <f t="shared" si="24"/>
        <v>51.884999999999998</v>
      </c>
      <c r="AU29" s="202">
        <f t="shared" si="25"/>
        <v>53.170901369810181</v>
      </c>
      <c r="AV29" s="201">
        <f t="shared" si="26"/>
        <v>50.497500000000002</v>
      </c>
      <c r="AW29" s="205">
        <f t="shared" si="27"/>
        <v>50.783608050724943</v>
      </c>
      <c r="AX29" s="205">
        <f t="shared" si="28"/>
        <v>-1.3874999999999957</v>
      </c>
      <c r="AY29" s="205">
        <f t="shared" si="29"/>
        <v>-2.3872933190852379</v>
      </c>
      <c r="AZ29" s="206">
        <v>3</v>
      </c>
    </row>
    <row r="30" spans="1:52" ht="18.75">
      <c r="A30" s="181">
        <v>6</v>
      </c>
      <c r="B30" s="199">
        <v>98</v>
      </c>
      <c r="C30" s="199">
        <v>25</v>
      </c>
      <c r="D30" s="207" t="s">
        <v>135</v>
      </c>
      <c r="E30" s="172">
        <v>17</v>
      </c>
      <c r="F30" s="201">
        <v>47.99666666666667</v>
      </c>
      <c r="G30" s="173">
        <f t="shared" si="0"/>
        <v>50.191984641228707</v>
      </c>
      <c r="H30" s="173">
        <v>48.467058823529413</v>
      </c>
      <c r="I30" s="173">
        <f t="shared" si="1"/>
        <v>50.582666801660423</v>
      </c>
      <c r="J30" s="173">
        <f t="shared" si="2"/>
        <v>0.4703921568627436</v>
      </c>
      <c r="K30" s="201">
        <v>38.380000000000003</v>
      </c>
      <c r="L30" s="202">
        <f t="shared" si="3"/>
        <v>49.000969932104759</v>
      </c>
      <c r="M30" s="173">
        <v>58.702352941176471</v>
      </c>
      <c r="N30" s="202">
        <f t="shared" si="4"/>
        <v>53.481411040166648</v>
      </c>
      <c r="O30" s="202">
        <f t="shared" si="5"/>
        <v>20.322352941176469</v>
      </c>
      <c r="P30" s="201">
        <v>28.913333333333338</v>
      </c>
      <c r="Q30" s="202">
        <f t="shared" si="6"/>
        <v>46.599502487562191</v>
      </c>
      <c r="R30" s="173">
        <v>36.032941176470587</v>
      </c>
      <c r="S30" s="202">
        <f t="shared" si="7"/>
        <v>48.517507380718072</v>
      </c>
      <c r="T30" s="202">
        <f t="shared" si="8"/>
        <v>7.1196078431372491</v>
      </c>
      <c r="U30" s="215">
        <v>36.616666666666667</v>
      </c>
      <c r="V30" s="202">
        <f t="shared" si="9"/>
        <v>45.082182774490462</v>
      </c>
      <c r="W30" s="173">
        <v>36.174117647058829</v>
      </c>
      <c r="X30" s="202">
        <f t="shared" si="10"/>
        <v>45.980082884888972</v>
      </c>
      <c r="Y30" s="202">
        <f t="shared" si="11"/>
        <v>-0.44254901960783855</v>
      </c>
      <c r="Z30" s="201">
        <v>32.143333333333338</v>
      </c>
      <c r="AA30" s="202">
        <f t="shared" si="12"/>
        <v>44.864487286951665</v>
      </c>
      <c r="AB30" s="173">
        <v>43.79529411764706</v>
      </c>
      <c r="AC30" s="202">
        <f t="shared" si="13"/>
        <v>48.388156453944198</v>
      </c>
      <c r="AD30" s="202">
        <f t="shared" si="14"/>
        <v>11.651960784313722</v>
      </c>
      <c r="AE30" s="201">
        <v>65.926666666666662</v>
      </c>
      <c r="AF30" s="204">
        <f t="shared" si="15"/>
        <v>49.507181773155018</v>
      </c>
      <c r="AG30" s="173">
        <v>60.236470588235292</v>
      </c>
      <c r="AH30" s="204">
        <f t="shared" si="16"/>
        <v>53.395353275130006</v>
      </c>
      <c r="AI30" s="202">
        <f t="shared" si="17"/>
        <v>-5.6901960784313701</v>
      </c>
      <c r="AJ30" s="201">
        <v>41.493333333333332</v>
      </c>
      <c r="AK30" s="202">
        <f t="shared" si="18"/>
        <v>44.585043319653444</v>
      </c>
      <c r="AL30" s="173">
        <v>55.292941176470592</v>
      </c>
      <c r="AM30" s="202">
        <f t="shared" si="19"/>
        <v>54.247802569303587</v>
      </c>
      <c r="AN30" s="202">
        <f t="shared" si="20"/>
        <v>13.79960784313726</v>
      </c>
      <c r="AO30" s="201">
        <v>58.643333333333338</v>
      </c>
      <c r="AP30" s="202">
        <f t="shared" si="21"/>
        <v>51.76946176946177</v>
      </c>
      <c r="AQ30" s="173">
        <v>61.410588235294121</v>
      </c>
      <c r="AR30" s="202">
        <f t="shared" si="22"/>
        <v>50.966732760519946</v>
      </c>
      <c r="AS30" s="202">
        <f t="shared" si="23"/>
        <v>2.7672549019607828</v>
      </c>
      <c r="AT30" s="202">
        <f t="shared" si="24"/>
        <v>43.764166666666668</v>
      </c>
      <c r="AU30" s="202">
        <f t="shared" si="25"/>
        <v>47.700101748076001</v>
      </c>
      <c r="AV30" s="201">
        <f t="shared" si="26"/>
        <v>50.013970588235303</v>
      </c>
      <c r="AW30" s="205">
        <f t="shared" si="27"/>
        <v>50.694964145791481</v>
      </c>
      <c r="AX30" s="205">
        <f t="shared" si="28"/>
        <v>6.2498039215686347</v>
      </c>
      <c r="AY30" s="205">
        <f t="shared" si="29"/>
        <v>2.9948623977154796</v>
      </c>
      <c r="AZ30" s="206">
        <v>6</v>
      </c>
    </row>
    <row r="31" spans="1:52" ht="18.75">
      <c r="A31" s="181">
        <v>1</v>
      </c>
      <c r="B31" s="199">
        <v>47</v>
      </c>
      <c r="C31" s="199">
        <v>26</v>
      </c>
      <c r="D31" s="207" t="s">
        <v>66</v>
      </c>
      <c r="E31" s="172">
        <v>8</v>
      </c>
      <c r="F31" s="173">
        <v>50.5</v>
      </c>
      <c r="G31" s="173">
        <f t="shared" si="0"/>
        <v>51.994240460763145</v>
      </c>
      <c r="H31" s="173">
        <v>44</v>
      </c>
      <c r="I31" s="173">
        <f t="shared" si="1"/>
        <v>46.738382099827881</v>
      </c>
      <c r="J31" s="173">
        <f t="shared" si="2"/>
        <v>-6.5</v>
      </c>
      <c r="K31" s="173">
        <v>44.5</v>
      </c>
      <c r="L31" s="202">
        <f t="shared" si="3"/>
        <v>54.936954413191081</v>
      </c>
      <c r="M31" s="173">
        <v>53.5</v>
      </c>
      <c r="N31" s="202">
        <f t="shared" si="4"/>
        <v>49.476520400307926</v>
      </c>
      <c r="O31" s="202">
        <f t="shared" si="5"/>
        <v>9</v>
      </c>
      <c r="P31" s="173">
        <v>42.5</v>
      </c>
      <c r="Q31" s="202">
        <f t="shared" si="6"/>
        <v>56.738805970149258</v>
      </c>
      <c r="R31" s="173">
        <v>50</v>
      </c>
      <c r="S31" s="202">
        <f t="shared" si="7"/>
        <v>56.055045871559635</v>
      </c>
      <c r="T31" s="202">
        <f t="shared" si="8"/>
        <v>7.5</v>
      </c>
      <c r="U31" s="214">
        <v>67.5</v>
      </c>
      <c r="V31" s="202">
        <f t="shared" si="9"/>
        <v>60.310650887573964</v>
      </c>
      <c r="W31" s="173">
        <v>46.88</v>
      </c>
      <c r="X31" s="202">
        <f t="shared" si="10"/>
        <v>51.608832807570977</v>
      </c>
      <c r="Y31" s="202">
        <f t="shared" si="11"/>
        <v>-20.619999999999997</v>
      </c>
      <c r="Z31" s="173">
        <v>43.5</v>
      </c>
      <c r="AA31" s="202">
        <f t="shared" si="12"/>
        <v>54.383906119027657</v>
      </c>
      <c r="AB31" s="173">
        <v>50.38</v>
      </c>
      <c r="AC31" s="202">
        <f t="shared" si="13"/>
        <v>53.291139240506332</v>
      </c>
      <c r="AD31" s="202">
        <f t="shared" si="14"/>
        <v>6.8800000000000026</v>
      </c>
      <c r="AE31" s="203">
        <v>71</v>
      </c>
      <c r="AF31" s="204">
        <f t="shared" si="15"/>
        <v>53.276374442793461</v>
      </c>
      <c r="AG31" s="173">
        <v>52.5</v>
      </c>
      <c r="AH31" s="204">
        <f t="shared" si="16"/>
        <v>47.120843471208438</v>
      </c>
      <c r="AI31" s="202">
        <f t="shared" si="17"/>
        <v>-18.5</v>
      </c>
      <c r="AJ31" s="173">
        <v>53.75</v>
      </c>
      <c r="AK31" s="202">
        <f t="shared" si="18"/>
        <v>52.968536251709992</v>
      </c>
      <c r="AL31" s="173">
        <v>46.88</v>
      </c>
      <c r="AM31" s="202">
        <f t="shared" si="19"/>
        <v>48.204022988505749</v>
      </c>
      <c r="AN31" s="202">
        <f t="shared" si="20"/>
        <v>-6.8699999999999974</v>
      </c>
      <c r="AO31" s="173">
        <v>61</v>
      </c>
      <c r="AP31" s="202">
        <f t="shared" si="21"/>
        <v>53.402633402633398</v>
      </c>
      <c r="AQ31" s="173">
        <v>64</v>
      </c>
      <c r="AR31" s="202">
        <f t="shared" si="22"/>
        <v>52.906367041198507</v>
      </c>
      <c r="AS31" s="202">
        <f t="shared" si="23"/>
        <v>3</v>
      </c>
      <c r="AT31" s="202">
        <f t="shared" si="24"/>
        <v>54.28125</v>
      </c>
      <c r="AU31" s="202">
        <f t="shared" si="25"/>
        <v>54.751512743480241</v>
      </c>
      <c r="AV31" s="201">
        <f t="shared" si="26"/>
        <v>51.017499999999998</v>
      </c>
      <c r="AW31" s="205">
        <f t="shared" si="27"/>
        <v>50.675144240085679</v>
      </c>
      <c r="AX31" s="205">
        <f t="shared" si="28"/>
        <v>-3.2637500000000017</v>
      </c>
      <c r="AY31" s="205">
        <f t="shared" si="29"/>
        <v>-4.076368503394562</v>
      </c>
      <c r="AZ31" s="206">
        <v>4</v>
      </c>
    </row>
    <row r="32" spans="1:52" ht="18.75">
      <c r="A32" s="181">
        <v>4</v>
      </c>
      <c r="B32" s="199">
        <v>84</v>
      </c>
      <c r="C32" s="199">
        <v>27</v>
      </c>
      <c r="D32" s="207" t="s">
        <v>105</v>
      </c>
      <c r="E32" s="172">
        <v>4</v>
      </c>
      <c r="F32" s="173">
        <v>35.83</v>
      </c>
      <c r="G32" s="173">
        <f t="shared" si="0"/>
        <v>41.432685385169187</v>
      </c>
      <c r="H32" s="173">
        <v>55</v>
      </c>
      <c r="I32" s="173">
        <f t="shared" si="1"/>
        <v>56.204819277108435</v>
      </c>
      <c r="J32" s="173">
        <f t="shared" si="2"/>
        <v>19.170000000000002</v>
      </c>
      <c r="K32" s="173">
        <v>37.17</v>
      </c>
      <c r="L32" s="202">
        <f t="shared" si="3"/>
        <v>47.827352085354029</v>
      </c>
      <c r="M32" s="173">
        <v>56</v>
      </c>
      <c r="N32" s="202">
        <f t="shared" si="4"/>
        <v>51.401077752117011</v>
      </c>
      <c r="O32" s="202">
        <f t="shared" si="5"/>
        <v>18.829999999999998</v>
      </c>
      <c r="P32" s="173">
        <v>27.29</v>
      </c>
      <c r="Q32" s="202">
        <f t="shared" si="6"/>
        <v>45.388059701492537</v>
      </c>
      <c r="R32" s="173">
        <v>28.13</v>
      </c>
      <c r="S32" s="202">
        <f t="shared" si="7"/>
        <v>44.252563410685376</v>
      </c>
      <c r="T32" s="202">
        <f t="shared" si="8"/>
        <v>0.83999999999999986</v>
      </c>
      <c r="U32" s="214">
        <v>27.08</v>
      </c>
      <c r="V32" s="202">
        <f t="shared" si="9"/>
        <v>40.379684418145956</v>
      </c>
      <c r="W32" s="173">
        <v>40</v>
      </c>
      <c r="X32" s="202">
        <f t="shared" si="10"/>
        <v>47.991587802313354</v>
      </c>
      <c r="Y32" s="202">
        <f t="shared" si="11"/>
        <v>12.920000000000002</v>
      </c>
      <c r="Z32" s="173">
        <v>31</v>
      </c>
      <c r="AA32" s="202">
        <f t="shared" si="12"/>
        <v>43.906119027661354</v>
      </c>
      <c r="AB32" s="173">
        <v>48.63</v>
      </c>
      <c r="AC32" s="202">
        <f t="shared" si="13"/>
        <v>51.988086373790026</v>
      </c>
      <c r="AD32" s="202">
        <f t="shared" si="14"/>
        <v>17.630000000000003</v>
      </c>
      <c r="AE32" s="203">
        <v>55</v>
      </c>
      <c r="AF32" s="204">
        <f t="shared" si="15"/>
        <v>41.38930163447251</v>
      </c>
      <c r="AG32" s="173">
        <v>59</v>
      </c>
      <c r="AH32" s="204">
        <f t="shared" si="16"/>
        <v>52.392538523925388</v>
      </c>
      <c r="AI32" s="202">
        <f t="shared" si="17"/>
        <v>4</v>
      </c>
      <c r="AJ32" s="173">
        <v>40</v>
      </c>
      <c r="AK32" s="202">
        <f t="shared" si="18"/>
        <v>43.563611491108077</v>
      </c>
      <c r="AL32" s="173">
        <v>50</v>
      </c>
      <c r="AM32" s="202">
        <f t="shared" si="19"/>
        <v>50.445402298850574</v>
      </c>
      <c r="AN32" s="202">
        <f t="shared" si="20"/>
        <v>10</v>
      </c>
      <c r="AO32" s="173">
        <v>37.33</v>
      </c>
      <c r="AP32" s="202">
        <f t="shared" si="21"/>
        <v>36.999306999306995</v>
      </c>
      <c r="AQ32" s="173">
        <v>60</v>
      </c>
      <c r="AR32" s="202">
        <f t="shared" si="22"/>
        <v>49.910112359550567</v>
      </c>
      <c r="AS32" s="202">
        <f t="shared" si="23"/>
        <v>22.67</v>
      </c>
      <c r="AT32" s="202">
        <f t="shared" si="24"/>
        <v>36.337499999999999</v>
      </c>
      <c r="AU32" s="202">
        <f t="shared" si="25"/>
        <v>42.610765092838832</v>
      </c>
      <c r="AV32" s="201">
        <f t="shared" si="26"/>
        <v>49.594999999999999</v>
      </c>
      <c r="AW32" s="205">
        <f t="shared" si="27"/>
        <v>50.573273474792593</v>
      </c>
      <c r="AX32" s="205">
        <f t="shared" si="28"/>
        <v>13.2575</v>
      </c>
      <c r="AY32" s="205">
        <f t="shared" si="29"/>
        <v>7.9625083819537608</v>
      </c>
      <c r="AZ32" s="206">
        <v>8</v>
      </c>
    </row>
    <row r="33" spans="1:52" ht="18.75">
      <c r="A33" s="181">
        <v>5</v>
      </c>
      <c r="B33" s="199">
        <v>83</v>
      </c>
      <c r="C33" s="199">
        <v>28</v>
      </c>
      <c r="D33" s="207" t="s">
        <v>104</v>
      </c>
      <c r="E33" s="172">
        <v>7</v>
      </c>
      <c r="F33" s="173">
        <v>52.75</v>
      </c>
      <c r="G33" s="173">
        <f t="shared" si="0"/>
        <v>53.614110871130315</v>
      </c>
      <c r="H33" s="173">
        <v>45.43</v>
      </c>
      <c r="I33" s="173">
        <f t="shared" si="1"/>
        <v>47.969018932874356</v>
      </c>
      <c r="J33" s="173">
        <f t="shared" si="2"/>
        <v>-7.32</v>
      </c>
      <c r="K33" s="173">
        <v>43.5</v>
      </c>
      <c r="L33" s="202">
        <f t="shared" si="3"/>
        <v>53.967022308438416</v>
      </c>
      <c r="M33" s="173">
        <v>55.71</v>
      </c>
      <c r="N33" s="202">
        <f t="shared" si="4"/>
        <v>51.177829099307161</v>
      </c>
      <c r="O33" s="202">
        <f t="shared" si="5"/>
        <v>12.21</v>
      </c>
      <c r="P33" s="173">
        <v>28.44</v>
      </c>
      <c r="Q33" s="202">
        <f t="shared" si="6"/>
        <v>46.246268656716417</v>
      </c>
      <c r="R33" s="173">
        <v>37.86</v>
      </c>
      <c r="S33" s="202">
        <f t="shared" si="7"/>
        <v>49.503507825148404</v>
      </c>
      <c r="T33" s="202">
        <f t="shared" si="8"/>
        <v>9.4199999999999982</v>
      </c>
      <c r="U33" s="214">
        <v>40.630000000000003</v>
      </c>
      <c r="V33" s="202">
        <f t="shared" si="9"/>
        <v>47.061143984220905</v>
      </c>
      <c r="W33" s="173">
        <v>42.14</v>
      </c>
      <c r="X33" s="202">
        <f t="shared" si="10"/>
        <v>49.116719242902207</v>
      </c>
      <c r="Y33" s="202">
        <f t="shared" si="11"/>
        <v>1.509999999999998</v>
      </c>
      <c r="Z33" s="173">
        <v>34.130000000000003</v>
      </c>
      <c r="AA33" s="202">
        <f t="shared" si="12"/>
        <v>46.529756915339476</v>
      </c>
      <c r="AB33" s="173">
        <v>45.29</v>
      </c>
      <c r="AC33" s="202">
        <f t="shared" si="13"/>
        <v>49.501116902457184</v>
      </c>
      <c r="AD33" s="202">
        <f t="shared" si="14"/>
        <v>11.159999999999997</v>
      </c>
      <c r="AE33" s="203">
        <v>70</v>
      </c>
      <c r="AF33" s="204">
        <f t="shared" si="15"/>
        <v>52.533432392273397</v>
      </c>
      <c r="AG33" s="173">
        <v>60.57</v>
      </c>
      <c r="AH33" s="204">
        <f t="shared" si="16"/>
        <v>53.665855636658556</v>
      </c>
      <c r="AI33" s="202">
        <f t="shared" si="17"/>
        <v>-9.43</v>
      </c>
      <c r="AJ33" s="173">
        <v>42.5</v>
      </c>
      <c r="AK33" s="202">
        <f t="shared" si="18"/>
        <v>45.273597811217513</v>
      </c>
      <c r="AL33" s="173">
        <v>48.57</v>
      </c>
      <c r="AM33" s="202">
        <f t="shared" si="19"/>
        <v>49.418103448275858</v>
      </c>
      <c r="AN33" s="202">
        <f t="shared" si="20"/>
        <v>6.07</v>
      </c>
      <c r="AO33" s="173">
        <v>57.5</v>
      </c>
      <c r="AP33" s="202">
        <f t="shared" si="21"/>
        <v>50.977130977130976</v>
      </c>
      <c r="AQ33" s="173">
        <v>65.14</v>
      </c>
      <c r="AR33" s="202">
        <f t="shared" si="22"/>
        <v>53.760299625468164</v>
      </c>
      <c r="AS33" s="202">
        <f t="shared" si="23"/>
        <v>7.6400000000000006</v>
      </c>
      <c r="AT33" s="202">
        <f t="shared" si="24"/>
        <v>46.181249999999999</v>
      </c>
      <c r="AU33" s="202">
        <f t="shared" si="25"/>
        <v>49.525307989558428</v>
      </c>
      <c r="AV33" s="201">
        <f t="shared" si="26"/>
        <v>50.088749999999997</v>
      </c>
      <c r="AW33" s="205">
        <f t="shared" si="27"/>
        <v>50.514056339136488</v>
      </c>
      <c r="AX33" s="205">
        <f t="shared" si="28"/>
        <v>3.9074999999999989</v>
      </c>
      <c r="AY33" s="205">
        <f t="shared" si="29"/>
        <v>0.98874834957806002</v>
      </c>
      <c r="AZ33" s="206">
        <v>6</v>
      </c>
    </row>
    <row r="34" spans="1:52" ht="18.75">
      <c r="A34" s="181">
        <v>4</v>
      </c>
      <c r="B34" s="199">
        <v>73</v>
      </c>
      <c r="C34" s="199">
        <v>29</v>
      </c>
      <c r="D34" s="207" t="s">
        <v>93</v>
      </c>
      <c r="E34" s="172">
        <v>8</v>
      </c>
      <c r="F34" s="173">
        <v>41.8</v>
      </c>
      <c r="G34" s="173">
        <f t="shared" si="0"/>
        <v>45.730741540676746</v>
      </c>
      <c r="H34" s="173">
        <v>48.5</v>
      </c>
      <c r="I34" s="173">
        <f t="shared" si="1"/>
        <v>50.611015490533561</v>
      </c>
      <c r="J34" s="173">
        <f t="shared" si="2"/>
        <v>6.7000000000000028</v>
      </c>
      <c r="K34" s="173">
        <v>41.2</v>
      </c>
      <c r="L34" s="202">
        <f t="shared" si="3"/>
        <v>51.73617846750728</v>
      </c>
      <c r="M34" s="173">
        <v>46.75</v>
      </c>
      <c r="N34" s="202">
        <f t="shared" si="4"/>
        <v>44.280215550423407</v>
      </c>
      <c r="O34" s="202">
        <f t="shared" si="5"/>
        <v>5.5499999999999972</v>
      </c>
      <c r="P34" s="173">
        <v>30.25</v>
      </c>
      <c r="Q34" s="202">
        <f t="shared" si="6"/>
        <v>47.597014925373138</v>
      </c>
      <c r="R34" s="173">
        <v>38.75</v>
      </c>
      <c r="S34" s="202">
        <f t="shared" si="7"/>
        <v>49.983810037776578</v>
      </c>
      <c r="T34" s="202">
        <f t="shared" si="8"/>
        <v>8.5</v>
      </c>
      <c r="U34" s="214">
        <v>48</v>
      </c>
      <c r="V34" s="202">
        <f t="shared" si="9"/>
        <v>50.69526627218935</v>
      </c>
      <c r="W34" s="173">
        <v>60.63</v>
      </c>
      <c r="X34" s="202">
        <f t="shared" si="10"/>
        <v>58.838065194532071</v>
      </c>
      <c r="Y34" s="202">
        <f t="shared" si="11"/>
        <v>12.630000000000003</v>
      </c>
      <c r="Z34" s="173">
        <v>41</v>
      </c>
      <c r="AA34" s="202">
        <f t="shared" si="12"/>
        <v>52.288348700754398</v>
      </c>
      <c r="AB34" s="173">
        <v>40.75</v>
      </c>
      <c r="AC34" s="202">
        <f t="shared" si="13"/>
        <v>46.120625465376023</v>
      </c>
      <c r="AD34" s="202">
        <f t="shared" si="14"/>
        <v>-0.25</v>
      </c>
      <c r="AE34" s="203">
        <v>74.400000000000006</v>
      </c>
      <c r="AF34" s="204">
        <f t="shared" si="15"/>
        <v>55.802377414561668</v>
      </c>
      <c r="AG34" s="173">
        <v>53</v>
      </c>
      <c r="AH34" s="204">
        <f t="shared" si="16"/>
        <v>47.526358475263585</v>
      </c>
      <c r="AI34" s="202">
        <f t="shared" si="17"/>
        <v>-21.400000000000006</v>
      </c>
      <c r="AJ34" s="173">
        <v>48</v>
      </c>
      <c r="AK34" s="202">
        <f t="shared" si="18"/>
        <v>49.035567715458278</v>
      </c>
      <c r="AL34" s="173">
        <v>51.88</v>
      </c>
      <c r="AM34" s="202">
        <f t="shared" si="19"/>
        <v>51.795977011494251</v>
      </c>
      <c r="AN34" s="202">
        <f t="shared" si="20"/>
        <v>3.8800000000000026</v>
      </c>
      <c r="AO34" s="173">
        <v>55.2</v>
      </c>
      <c r="AP34" s="202">
        <f t="shared" si="21"/>
        <v>49.383229383229384</v>
      </c>
      <c r="AQ34" s="173">
        <v>66.5</v>
      </c>
      <c r="AR34" s="202">
        <f t="shared" si="22"/>
        <v>54.779026217228463</v>
      </c>
      <c r="AS34" s="202">
        <f t="shared" si="23"/>
        <v>11.299999999999997</v>
      </c>
      <c r="AT34" s="202">
        <f t="shared" si="24"/>
        <v>47.481249999999996</v>
      </c>
      <c r="AU34" s="202">
        <f t="shared" si="25"/>
        <v>50.28359055246878</v>
      </c>
      <c r="AV34" s="201">
        <f t="shared" si="26"/>
        <v>50.844999999999999</v>
      </c>
      <c r="AW34" s="205">
        <f t="shared" si="27"/>
        <v>50.491886680328491</v>
      </c>
      <c r="AX34" s="205">
        <f t="shared" si="28"/>
        <v>3.3637500000000031</v>
      </c>
      <c r="AY34" s="205">
        <f t="shared" si="29"/>
        <v>0.20829612785971108</v>
      </c>
      <c r="AZ34" s="206">
        <v>6</v>
      </c>
    </row>
    <row r="35" spans="1:52" ht="18.75">
      <c r="A35" s="181">
        <v>2</v>
      </c>
      <c r="B35" s="199">
        <v>99</v>
      </c>
      <c r="C35" s="199">
        <v>30</v>
      </c>
      <c r="D35" s="207" t="s">
        <v>119</v>
      </c>
      <c r="E35" s="172">
        <v>16</v>
      </c>
      <c r="F35" s="173">
        <v>45.04</v>
      </c>
      <c r="G35" s="173">
        <f t="shared" si="0"/>
        <v>48.063354931605474</v>
      </c>
      <c r="H35" s="173">
        <v>45.75</v>
      </c>
      <c r="I35" s="173">
        <f t="shared" si="1"/>
        <v>48.244406196213426</v>
      </c>
      <c r="J35" s="173">
        <f t="shared" si="2"/>
        <v>0.71000000000000085</v>
      </c>
      <c r="K35" s="173">
        <v>39.630000000000003</v>
      </c>
      <c r="L35" s="202">
        <f t="shared" si="3"/>
        <v>50.213385063045592</v>
      </c>
      <c r="M35" s="173">
        <v>58.25</v>
      </c>
      <c r="N35" s="202">
        <f t="shared" si="4"/>
        <v>53.133179368745189</v>
      </c>
      <c r="O35" s="202">
        <f t="shared" si="5"/>
        <v>18.619999999999997</v>
      </c>
      <c r="P35" s="173">
        <v>29.26</v>
      </c>
      <c r="Q35" s="202">
        <f t="shared" si="6"/>
        <v>46.85820895522388</v>
      </c>
      <c r="R35" s="173">
        <v>36.880000000000003</v>
      </c>
      <c r="S35" s="202">
        <f t="shared" si="7"/>
        <v>48.974635725849971</v>
      </c>
      <c r="T35" s="202">
        <f t="shared" si="8"/>
        <v>7.620000000000001</v>
      </c>
      <c r="U35" s="214">
        <v>45</v>
      </c>
      <c r="V35" s="202">
        <f t="shared" si="9"/>
        <v>49.215976331360942</v>
      </c>
      <c r="W35" s="173">
        <v>44.06</v>
      </c>
      <c r="X35" s="202">
        <f t="shared" si="10"/>
        <v>50.126182965299684</v>
      </c>
      <c r="Y35" s="202">
        <f t="shared" si="11"/>
        <v>-0.93999999999999773</v>
      </c>
      <c r="Z35" s="173">
        <v>41.17</v>
      </c>
      <c r="AA35" s="202">
        <f t="shared" si="12"/>
        <v>52.430846605196983</v>
      </c>
      <c r="AB35" s="173">
        <v>48.22</v>
      </c>
      <c r="AC35" s="202">
        <f t="shared" si="13"/>
        <v>51.682799702159343</v>
      </c>
      <c r="AD35" s="202">
        <f t="shared" si="14"/>
        <v>7.0499999999999972</v>
      </c>
      <c r="AE35" s="203">
        <v>66.67</v>
      </c>
      <c r="AF35" s="204">
        <f t="shared" si="15"/>
        <v>50.059435364041605</v>
      </c>
      <c r="AG35" s="173">
        <v>53.25</v>
      </c>
      <c r="AH35" s="204">
        <f t="shared" si="16"/>
        <v>47.729115977291158</v>
      </c>
      <c r="AI35" s="202">
        <f t="shared" si="17"/>
        <v>-13.420000000000002</v>
      </c>
      <c r="AJ35" s="173">
        <v>50.19</v>
      </c>
      <c r="AK35" s="202">
        <f t="shared" si="18"/>
        <v>50.533515731874147</v>
      </c>
      <c r="AL35" s="173">
        <v>49.06</v>
      </c>
      <c r="AM35" s="202">
        <f t="shared" si="19"/>
        <v>49.770114942528735</v>
      </c>
      <c r="AN35" s="202">
        <f t="shared" si="20"/>
        <v>-1.1299999999999955</v>
      </c>
      <c r="AO35" s="173">
        <v>60.89</v>
      </c>
      <c r="AP35" s="202">
        <f t="shared" si="21"/>
        <v>53.326403326403323</v>
      </c>
      <c r="AQ35" s="173">
        <v>65.25</v>
      </c>
      <c r="AR35" s="202">
        <f t="shared" si="22"/>
        <v>53.842696629213485</v>
      </c>
      <c r="AS35" s="202">
        <f t="shared" si="23"/>
        <v>4.3599999999999994</v>
      </c>
      <c r="AT35" s="202">
        <f t="shared" si="24"/>
        <v>47.231250000000003</v>
      </c>
      <c r="AU35" s="202">
        <f t="shared" si="25"/>
        <v>50.087640788593987</v>
      </c>
      <c r="AV35" s="201">
        <f t="shared" si="26"/>
        <v>50.089999999999996</v>
      </c>
      <c r="AW35" s="205">
        <f t="shared" si="27"/>
        <v>50.43789143841262</v>
      </c>
      <c r="AX35" s="205">
        <f t="shared" si="28"/>
        <v>2.8587499999999935</v>
      </c>
      <c r="AY35" s="205">
        <f t="shared" si="29"/>
        <v>0.35025064981863352</v>
      </c>
      <c r="AZ35" s="206">
        <v>5</v>
      </c>
    </row>
    <row r="36" spans="1:52" ht="18.75">
      <c r="A36" s="181">
        <v>3</v>
      </c>
      <c r="B36" s="207">
        <v>32</v>
      </c>
      <c r="C36" s="199">
        <v>31</v>
      </c>
      <c r="D36" s="207" t="s">
        <v>50</v>
      </c>
      <c r="E36" s="172">
        <v>10</v>
      </c>
      <c r="F36" s="173">
        <v>52.22</v>
      </c>
      <c r="G36" s="173">
        <f t="shared" si="0"/>
        <v>53.232541396688269</v>
      </c>
      <c r="H36" s="173">
        <v>50.2</v>
      </c>
      <c r="I36" s="173">
        <f t="shared" si="1"/>
        <v>52.074010327022378</v>
      </c>
      <c r="J36" s="173">
        <f t="shared" si="2"/>
        <v>-2.019999999999996</v>
      </c>
      <c r="K36" s="173">
        <v>46.22</v>
      </c>
      <c r="L36" s="202">
        <f t="shared" si="3"/>
        <v>56.605237633365668</v>
      </c>
      <c r="M36" s="173">
        <v>67.8</v>
      </c>
      <c r="N36" s="202">
        <f t="shared" si="4"/>
        <v>60.484988452655884</v>
      </c>
      <c r="O36" s="202">
        <f t="shared" si="5"/>
        <v>21.58</v>
      </c>
      <c r="P36" s="173">
        <v>31.94</v>
      </c>
      <c r="Q36" s="202">
        <f t="shared" si="6"/>
        <v>48.85820895522388</v>
      </c>
      <c r="R36" s="173">
        <v>32</v>
      </c>
      <c r="S36" s="202">
        <f t="shared" si="7"/>
        <v>46.341068537506743</v>
      </c>
      <c r="T36" s="202">
        <f t="shared" si="8"/>
        <v>5.9999999999998721E-2</v>
      </c>
      <c r="U36" s="214">
        <v>53.89</v>
      </c>
      <c r="V36" s="202">
        <f t="shared" si="9"/>
        <v>53.599605522682445</v>
      </c>
      <c r="W36" s="173">
        <v>37</v>
      </c>
      <c r="X36" s="202">
        <f t="shared" si="10"/>
        <v>46.414300736067297</v>
      </c>
      <c r="Y36" s="202">
        <f t="shared" si="11"/>
        <v>-16.89</v>
      </c>
      <c r="Z36" s="173">
        <v>47.44</v>
      </c>
      <c r="AA36" s="202">
        <f t="shared" si="12"/>
        <v>57.686504610226315</v>
      </c>
      <c r="AB36" s="173">
        <v>42.75</v>
      </c>
      <c r="AC36" s="202">
        <f t="shared" si="13"/>
        <v>47.609828741623232</v>
      </c>
      <c r="AD36" s="202">
        <f t="shared" si="14"/>
        <v>-4.6899999999999977</v>
      </c>
      <c r="AE36" s="203">
        <v>72.89</v>
      </c>
      <c r="AF36" s="204">
        <f t="shared" si="15"/>
        <v>54.680534918276372</v>
      </c>
      <c r="AG36" s="173">
        <v>55.2</v>
      </c>
      <c r="AH36" s="204">
        <f t="shared" si="16"/>
        <v>49.310624493106246</v>
      </c>
      <c r="AI36" s="202">
        <f t="shared" si="17"/>
        <v>-17.689999999999998</v>
      </c>
      <c r="AJ36" s="173">
        <v>55.56</v>
      </c>
      <c r="AK36" s="202">
        <f t="shared" si="18"/>
        <v>54.206566347469227</v>
      </c>
      <c r="AL36" s="173">
        <v>47</v>
      </c>
      <c r="AM36" s="202">
        <f t="shared" si="19"/>
        <v>48.290229885057471</v>
      </c>
      <c r="AN36" s="202">
        <f t="shared" si="20"/>
        <v>-8.5600000000000023</v>
      </c>
      <c r="AO36" s="173">
        <v>66.67</v>
      </c>
      <c r="AP36" s="202">
        <f t="shared" si="21"/>
        <v>57.331947331947333</v>
      </c>
      <c r="AQ36" s="173">
        <v>63.6</v>
      </c>
      <c r="AR36" s="202">
        <f t="shared" si="22"/>
        <v>52.606741573033709</v>
      </c>
      <c r="AS36" s="202">
        <f t="shared" si="23"/>
        <v>-3.0700000000000003</v>
      </c>
      <c r="AT36" s="202">
        <f t="shared" si="24"/>
        <v>53.353749999999998</v>
      </c>
      <c r="AU36" s="202">
        <f t="shared" si="25"/>
        <v>54.525143339484934</v>
      </c>
      <c r="AV36" s="201">
        <f t="shared" si="26"/>
        <v>49.443750000000001</v>
      </c>
      <c r="AW36" s="205">
        <f t="shared" si="27"/>
        <v>50.391474093259127</v>
      </c>
      <c r="AX36" s="205">
        <f t="shared" si="28"/>
        <v>-3.9099999999999966</v>
      </c>
      <c r="AY36" s="205">
        <f t="shared" si="29"/>
        <v>-4.1336692462258071</v>
      </c>
      <c r="AZ36" s="206">
        <v>2</v>
      </c>
    </row>
    <row r="37" spans="1:52" ht="18.75">
      <c r="A37" s="181">
        <v>4</v>
      </c>
      <c r="B37" s="199">
        <v>30</v>
      </c>
      <c r="C37" s="199">
        <v>32</v>
      </c>
      <c r="D37" s="207" t="s">
        <v>47</v>
      </c>
      <c r="E37" s="172">
        <v>22</v>
      </c>
      <c r="F37" s="173">
        <v>43</v>
      </c>
      <c r="G37" s="173">
        <f t="shared" si="0"/>
        <v>46.594672426205904</v>
      </c>
      <c r="H37" s="173">
        <v>48.82</v>
      </c>
      <c r="I37" s="173">
        <f t="shared" si="1"/>
        <v>50.886402753872638</v>
      </c>
      <c r="J37" s="173">
        <f t="shared" si="2"/>
        <v>5.82</v>
      </c>
      <c r="K37" s="173">
        <v>37.67</v>
      </c>
      <c r="L37" s="202">
        <f t="shared" si="3"/>
        <v>48.312318137730365</v>
      </c>
      <c r="M37" s="173">
        <v>51.82</v>
      </c>
      <c r="N37" s="202">
        <f t="shared" si="4"/>
        <v>48.183217859892224</v>
      </c>
      <c r="O37" s="202">
        <f t="shared" si="5"/>
        <v>14.149999999999999</v>
      </c>
      <c r="P37" s="173">
        <v>31.08</v>
      </c>
      <c r="Q37" s="202">
        <f t="shared" si="6"/>
        <v>48.21641791044776</v>
      </c>
      <c r="R37" s="173">
        <v>41.82</v>
      </c>
      <c r="S37" s="202">
        <f t="shared" si="7"/>
        <v>51.640582838640043</v>
      </c>
      <c r="T37" s="202">
        <f t="shared" si="8"/>
        <v>10.740000000000002</v>
      </c>
      <c r="U37" s="214">
        <v>43.33</v>
      </c>
      <c r="V37" s="202">
        <f t="shared" si="9"/>
        <v>48.392504930966467</v>
      </c>
      <c r="W37" s="173">
        <v>41.36</v>
      </c>
      <c r="X37" s="202">
        <f t="shared" si="10"/>
        <v>48.706624605678236</v>
      </c>
      <c r="Y37" s="202">
        <f t="shared" si="11"/>
        <v>-1.9699999999999989</v>
      </c>
      <c r="Z37" s="173">
        <v>43.98</v>
      </c>
      <c r="AA37" s="202">
        <f t="shared" si="12"/>
        <v>54.786253143336126</v>
      </c>
      <c r="AB37" s="173">
        <v>51.43</v>
      </c>
      <c r="AC37" s="202">
        <f t="shared" si="13"/>
        <v>54.072970960536111</v>
      </c>
      <c r="AD37" s="202">
        <f t="shared" si="14"/>
        <v>7.4500000000000028</v>
      </c>
      <c r="AE37" s="203">
        <v>58.8</v>
      </c>
      <c r="AF37" s="204">
        <f t="shared" si="15"/>
        <v>44.212481426448733</v>
      </c>
      <c r="AG37" s="173">
        <v>54.36</v>
      </c>
      <c r="AH37" s="204">
        <f t="shared" si="16"/>
        <v>48.629359286293592</v>
      </c>
      <c r="AI37" s="202">
        <f t="shared" si="17"/>
        <v>-4.4399999999999977</v>
      </c>
      <c r="AJ37" s="173">
        <v>47</v>
      </c>
      <c r="AK37" s="202">
        <f t="shared" si="18"/>
        <v>48.351573187414502</v>
      </c>
      <c r="AL37" s="173">
        <v>52.73</v>
      </c>
      <c r="AM37" s="202">
        <f t="shared" si="19"/>
        <v>52.406609195402297</v>
      </c>
      <c r="AN37" s="202">
        <f t="shared" si="20"/>
        <v>5.7299999999999969</v>
      </c>
      <c r="AO37" s="173">
        <v>46.8</v>
      </c>
      <c r="AP37" s="202">
        <f t="shared" si="21"/>
        <v>43.562023562023555</v>
      </c>
      <c r="AQ37" s="173">
        <v>57.82</v>
      </c>
      <c r="AR37" s="202">
        <f t="shared" si="22"/>
        <v>48.27715355805244</v>
      </c>
      <c r="AS37" s="202">
        <f t="shared" si="23"/>
        <v>11.020000000000003</v>
      </c>
      <c r="AT37" s="202">
        <f t="shared" si="24"/>
        <v>43.957499999999996</v>
      </c>
      <c r="AU37" s="202">
        <f t="shared" si="25"/>
        <v>47.803530590571675</v>
      </c>
      <c r="AV37" s="201">
        <f t="shared" si="26"/>
        <v>50.02</v>
      </c>
      <c r="AW37" s="205">
        <f t="shared" si="27"/>
        <v>50.350365132295948</v>
      </c>
      <c r="AX37" s="205">
        <f t="shared" si="28"/>
        <v>6.0625000000000071</v>
      </c>
      <c r="AY37" s="205">
        <f t="shared" si="29"/>
        <v>2.546834541724273</v>
      </c>
      <c r="AZ37" s="206">
        <v>6</v>
      </c>
    </row>
    <row r="38" spans="1:52" ht="18.75">
      <c r="A38" s="181">
        <v>4</v>
      </c>
      <c r="B38" s="199">
        <v>34</v>
      </c>
      <c r="C38" s="199">
        <v>33</v>
      </c>
      <c r="D38" s="207" t="s">
        <v>52</v>
      </c>
      <c r="E38" s="172">
        <v>4</v>
      </c>
      <c r="F38" s="173">
        <v>38.799999999999997</v>
      </c>
      <c r="G38" s="173">
        <f t="shared" ref="G38:G69" si="30">10*((F38-47.73)/13.89)+50</f>
        <v>43.570914326853853</v>
      </c>
      <c r="H38" s="173">
        <v>51</v>
      </c>
      <c r="I38" s="173">
        <f t="shared" ref="I38:I69" si="31">10*((H38-47.79)/11.62)+50</f>
        <v>52.762478485370053</v>
      </c>
      <c r="J38" s="173">
        <f t="shared" ref="J38:J69" si="32">H38-F38</f>
        <v>12.200000000000003</v>
      </c>
      <c r="K38" s="173">
        <v>32.799999999999997</v>
      </c>
      <c r="L38" s="202">
        <f t="shared" ref="L38:L69" si="33">10*((K38-39.41)/10.31)+50</f>
        <v>43.588748787584869</v>
      </c>
      <c r="M38" s="173">
        <v>53</v>
      </c>
      <c r="N38" s="202">
        <f t="shared" ref="N38:N69" si="34">10*((M38-54.18)/12.99)+50</f>
        <v>49.091608929946112</v>
      </c>
      <c r="O38" s="202">
        <f t="shared" ref="O38:O69" si="35">M38-K38</f>
        <v>20.200000000000003</v>
      </c>
      <c r="P38" s="173">
        <v>38</v>
      </c>
      <c r="Q38" s="202">
        <f t="shared" ref="Q38:Q69" si="36">10*((P38-33.47)/13.4)+50</f>
        <v>53.380597014925371</v>
      </c>
      <c r="R38" s="173">
        <v>34.380000000000003</v>
      </c>
      <c r="S38" s="202">
        <f t="shared" ref="S38:S69" si="37">10*((R38-38.78)/18.53)+50</f>
        <v>47.625472207231518</v>
      </c>
      <c r="T38" s="202">
        <f t="shared" ref="T38:T69" si="38">R38-P38</f>
        <v>-3.6199999999999974</v>
      </c>
      <c r="U38" s="214">
        <v>38</v>
      </c>
      <c r="V38" s="202">
        <f t="shared" ref="V38:V69" si="39">10*((U38-46.59)/20.28)+50</f>
        <v>45.764299802761343</v>
      </c>
      <c r="W38" s="173">
        <v>43.75</v>
      </c>
      <c r="X38" s="202">
        <f t="shared" ref="X38:X69" si="40">10*((W38-43.82)/19.02)+50</f>
        <v>49.963196635120923</v>
      </c>
      <c r="Y38" s="202">
        <f t="shared" ref="Y38:Y69" si="41">W38-U38</f>
        <v>5.75</v>
      </c>
      <c r="Z38" s="173">
        <v>36.799999999999997</v>
      </c>
      <c r="AA38" s="202">
        <f t="shared" ref="AA38:AA69" si="42">10*((Z38-38.27)/11.93)+50</f>
        <v>48.767812238055321</v>
      </c>
      <c r="AB38" s="173">
        <v>56</v>
      </c>
      <c r="AC38" s="202">
        <f t="shared" ref="AC38:AC69" si="43">10*((AB38-45.96)/13.43)+50</f>
        <v>57.475800446760985</v>
      </c>
      <c r="AD38" s="202">
        <f t="shared" ref="AD38:AD69" si="44">AB38-Z38</f>
        <v>19.200000000000003</v>
      </c>
      <c r="AE38" s="203">
        <v>63.2</v>
      </c>
      <c r="AF38" s="204">
        <f t="shared" ref="AF38:AF69" si="45">10*((AE38-66.59)/13.46)+50</f>
        <v>47.481426448736997</v>
      </c>
      <c r="AG38" s="173">
        <v>52</v>
      </c>
      <c r="AH38" s="204">
        <f t="shared" ref="AH38:AH69" si="46">10*((AG38-56.05)/12.33)+50</f>
        <v>46.715328467153284</v>
      </c>
      <c r="AI38" s="202">
        <f t="shared" ref="AI38:AI69" si="47">AG38-AE38</f>
        <v>-11.200000000000003</v>
      </c>
      <c r="AJ38" s="173">
        <v>40</v>
      </c>
      <c r="AK38" s="202">
        <f t="shared" ref="AK38:AK69" si="48">10*((AJ38-49.41)/14.62)+50</f>
        <v>43.563611491108077</v>
      </c>
      <c r="AL38" s="173">
        <v>42.5</v>
      </c>
      <c r="AM38" s="202">
        <f t="shared" ref="AM38:AM69" si="49">10*((AL38-49.38)/13.92)+50</f>
        <v>45.057471264367813</v>
      </c>
      <c r="AN38" s="202">
        <f t="shared" ref="AN38:AN69" si="50">AL38-AJ38</f>
        <v>2.5</v>
      </c>
      <c r="AO38" s="173">
        <v>47.2</v>
      </c>
      <c r="AP38" s="202">
        <f t="shared" ref="AP38:AP69" si="51">10*((AO38-56.09)/14.43)+50</f>
        <v>43.839223839223841</v>
      </c>
      <c r="AQ38" s="173">
        <v>65</v>
      </c>
      <c r="AR38" s="202">
        <f t="shared" ref="AR38:AR69" si="52">10*((AQ38-60.12)/13.35)+50</f>
        <v>53.655430711610492</v>
      </c>
      <c r="AS38" s="202">
        <f t="shared" ref="AS38:AS67" si="53">AQ38-AO38</f>
        <v>17.799999999999997</v>
      </c>
      <c r="AT38" s="202">
        <f t="shared" ref="AT38:AT69" si="54">(F38+K38+P38+U38+Z38+AE38+AJ38+AO38)/8</f>
        <v>41.849999999999994</v>
      </c>
      <c r="AU38" s="202">
        <f t="shared" ref="AU38:AU69" si="55">(G38+L38+Q38+V38+AA38+AF38+AK38+AP38)/8</f>
        <v>46.244579243656212</v>
      </c>
      <c r="AV38" s="201">
        <f t="shared" ref="AV38:AV69" si="56">(H38+M38+R38+W38+AB38+AG38+AL38+AQ38)/8</f>
        <v>49.703749999999999</v>
      </c>
      <c r="AW38" s="205">
        <f t="shared" ref="AW38:AW69" si="57">(I38+N38+S38+X38+AC38+AH38+AM38+AR38)/8</f>
        <v>50.293348393445157</v>
      </c>
      <c r="AX38" s="205">
        <f t="shared" ref="AX38:AX69" si="58">AV38-AT38</f>
        <v>7.8537500000000051</v>
      </c>
      <c r="AY38" s="205">
        <f t="shared" ref="AY38:AY69" si="59">AW38-AU38</f>
        <v>4.0487691497889458</v>
      </c>
      <c r="AZ38" s="206">
        <v>6</v>
      </c>
    </row>
    <row r="39" spans="1:52" ht="18.75">
      <c r="A39" s="181">
        <v>5</v>
      </c>
      <c r="B39" s="199">
        <v>91</v>
      </c>
      <c r="C39" s="199">
        <v>34</v>
      </c>
      <c r="D39" s="207" t="s">
        <v>112</v>
      </c>
      <c r="E39" s="172">
        <v>19</v>
      </c>
      <c r="F39" s="173">
        <v>43.73</v>
      </c>
      <c r="G39" s="173">
        <f t="shared" si="30"/>
        <v>47.120230381569478</v>
      </c>
      <c r="H39" s="173">
        <v>48.84</v>
      </c>
      <c r="I39" s="173">
        <f t="shared" si="31"/>
        <v>50.903614457831331</v>
      </c>
      <c r="J39" s="173">
        <f t="shared" si="32"/>
        <v>5.1100000000000065</v>
      </c>
      <c r="K39" s="173">
        <v>37.869999999999997</v>
      </c>
      <c r="L39" s="202">
        <f t="shared" si="33"/>
        <v>48.506304558680895</v>
      </c>
      <c r="M39" s="173">
        <v>53.37</v>
      </c>
      <c r="N39" s="202">
        <f t="shared" si="34"/>
        <v>49.376443418013857</v>
      </c>
      <c r="O39" s="202">
        <f t="shared" si="35"/>
        <v>15.5</v>
      </c>
      <c r="P39" s="173">
        <v>30.33</v>
      </c>
      <c r="Q39" s="202">
        <f t="shared" si="36"/>
        <v>47.656716417910445</v>
      </c>
      <c r="R39" s="173">
        <v>45.26</v>
      </c>
      <c r="S39" s="202">
        <f t="shared" si="37"/>
        <v>53.497031840259041</v>
      </c>
      <c r="T39" s="202">
        <f t="shared" si="38"/>
        <v>14.93</v>
      </c>
      <c r="U39" s="214">
        <v>40</v>
      </c>
      <c r="V39" s="202">
        <f t="shared" si="39"/>
        <v>46.750493096646942</v>
      </c>
      <c r="W39" s="173">
        <v>49.74</v>
      </c>
      <c r="X39" s="202">
        <f t="shared" si="40"/>
        <v>53.112513144058887</v>
      </c>
      <c r="Y39" s="202">
        <f t="shared" si="41"/>
        <v>9.740000000000002</v>
      </c>
      <c r="Z39" s="173">
        <v>31</v>
      </c>
      <c r="AA39" s="202">
        <f t="shared" si="42"/>
        <v>43.906119027661354</v>
      </c>
      <c r="AB39" s="173">
        <v>45.16</v>
      </c>
      <c r="AC39" s="202">
        <f t="shared" si="43"/>
        <v>49.40431868950111</v>
      </c>
      <c r="AD39" s="202">
        <f t="shared" si="44"/>
        <v>14.159999999999997</v>
      </c>
      <c r="AE39" s="203">
        <v>62.13</v>
      </c>
      <c r="AF39" s="204">
        <f t="shared" si="45"/>
        <v>46.686478454680532</v>
      </c>
      <c r="AG39" s="173">
        <v>54.11</v>
      </c>
      <c r="AH39" s="204">
        <f t="shared" si="46"/>
        <v>48.426601784266019</v>
      </c>
      <c r="AI39" s="202">
        <f t="shared" si="47"/>
        <v>-8.0200000000000031</v>
      </c>
      <c r="AJ39" s="173">
        <v>49.33</v>
      </c>
      <c r="AK39" s="202">
        <f t="shared" si="48"/>
        <v>49.945280437756502</v>
      </c>
      <c r="AL39" s="173">
        <v>48.42</v>
      </c>
      <c r="AM39" s="202">
        <f t="shared" si="49"/>
        <v>49.310344827586206</v>
      </c>
      <c r="AN39" s="202">
        <f t="shared" si="50"/>
        <v>-0.90999999999999659</v>
      </c>
      <c r="AO39" s="173">
        <v>52.27</v>
      </c>
      <c r="AP39" s="202">
        <f t="shared" si="51"/>
        <v>47.35273735273735</v>
      </c>
      <c r="AQ39" s="173">
        <v>57.68</v>
      </c>
      <c r="AR39" s="202">
        <f t="shared" si="52"/>
        <v>48.172284644194761</v>
      </c>
      <c r="AS39" s="202">
        <f t="shared" si="53"/>
        <v>5.4099999999999966</v>
      </c>
      <c r="AT39" s="202">
        <f t="shared" si="54"/>
        <v>43.332499999999996</v>
      </c>
      <c r="AU39" s="202">
        <f t="shared" si="55"/>
        <v>47.240544965955436</v>
      </c>
      <c r="AV39" s="201">
        <f t="shared" si="56"/>
        <v>50.322500000000005</v>
      </c>
      <c r="AW39" s="205">
        <f t="shared" si="57"/>
        <v>50.275394100713903</v>
      </c>
      <c r="AX39" s="205">
        <f t="shared" si="58"/>
        <v>6.9900000000000091</v>
      </c>
      <c r="AY39" s="205">
        <f t="shared" si="59"/>
        <v>3.034849134758467</v>
      </c>
      <c r="AZ39" s="206">
        <v>6</v>
      </c>
    </row>
    <row r="40" spans="1:52" ht="18.75">
      <c r="A40" s="181">
        <v>2</v>
      </c>
      <c r="B40" s="199">
        <v>62</v>
      </c>
      <c r="C40" s="199">
        <v>35</v>
      </c>
      <c r="D40" s="207" t="s">
        <v>82</v>
      </c>
      <c r="E40" s="172">
        <v>14</v>
      </c>
      <c r="F40" s="173">
        <v>42.57</v>
      </c>
      <c r="G40" s="173">
        <f t="shared" si="30"/>
        <v>46.285097192224626</v>
      </c>
      <c r="H40" s="173">
        <v>53.29</v>
      </c>
      <c r="I40" s="173">
        <f t="shared" si="31"/>
        <v>54.733218588640277</v>
      </c>
      <c r="J40" s="173">
        <f t="shared" si="32"/>
        <v>10.719999999999999</v>
      </c>
      <c r="K40" s="173">
        <v>35.43</v>
      </c>
      <c r="L40" s="202">
        <f t="shared" si="33"/>
        <v>46.139670223084387</v>
      </c>
      <c r="M40" s="173">
        <v>55.71</v>
      </c>
      <c r="N40" s="202">
        <f t="shared" si="34"/>
        <v>51.177829099307161</v>
      </c>
      <c r="O40" s="202">
        <f t="shared" si="35"/>
        <v>20.28</v>
      </c>
      <c r="P40" s="173">
        <v>26.79</v>
      </c>
      <c r="Q40" s="202">
        <f t="shared" si="36"/>
        <v>45.014925373134332</v>
      </c>
      <c r="R40" s="173">
        <v>38.75</v>
      </c>
      <c r="S40" s="202">
        <f t="shared" si="37"/>
        <v>49.983810037776578</v>
      </c>
      <c r="T40" s="202">
        <f t="shared" si="38"/>
        <v>11.96</v>
      </c>
      <c r="U40" s="214">
        <v>31.07</v>
      </c>
      <c r="V40" s="202">
        <f t="shared" si="39"/>
        <v>42.34714003944773</v>
      </c>
      <c r="W40" s="173">
        <v>31.43</v>
      </c>
      <c r="X40" s="202">
        <f t="shared" si="40"/>
        <v>43.485804416403788</v>
      </c>
      <c r="Y40" s="202">
        <f t="shared" si="41"/>
        <v>0.35999999999999943</v>
      </c>
      <c r="Z40" s="173">
        <v>32.29</v>
      </c>
      <c r="AA40" s="202">
        <f t="shared" si="42"/>
        <v>44.987426655490353</v>
      </c>
      <c r="AB40" s="173">
        <v>44.71</v>
      </c>
      <c r="AC40" s="202">
        <f t="shared" si="43"/>
        <v>49.069247952345492</v>
      </c>
      <c r="AD40" s="202">
        <f t="shared" si="44"/>
        <v>12.420000000000002</v>
      </c>
      <c r="AE40" s="203">
        <v>66.86</v>
      </c>
      <c r="AF40" s="204">
        <f t="shared" si="45"/>
        <v>50.200594353640412</v>
      </c>
      <c r="AG40" s="173">
        <v>57.71</v>
      </c>
      <c r="AH40" s="204">
        <f t="shared" si="46"/>
        <v>51.346309813463101</v>
      </c>
      <c r="AI40" s="202">
        <f t="shared" si="47"/>
        <v>-9.1499999999999986</v>
      </c>
      <c r="AJ40" s="173">
        <v>46.07</v>
      </c>
      <c r="AK40" s="202">
        <f t="shared" si="48"/>
        <v>47.715458276333791</v>
      </c>
      <c r="AL40" s="173">
        <v>51.07</v>
      </c>
      <c r="AM40" s="202">
        <f t="shared" si="49"/>
        <v>51.214080459770116</v>
      </c>
      <c r="AN40" s="202">
        <f t="shared" si="50"/>
        <v>5</v>
      </c>
      <c r="AO40" s="173">
        <v>51.43</v>
      </c>
      <c r="AP40" s="202">
        <f t="shared" si="51"/>
        <v>46.770616770616769</v>
      </c>
      <c r="AQ40" s="173">
        <v>61.71</v>
      </c>
      <c r="AR40" s="202">
        <f t="shared" si="52"/>
        <v>51.19101123595506</v>
      </c>
      <c r="AS40" s="202">
        <f t="shared" si="53"/>
        <v>10.280000000000001</v>
      </c>
      <c r="AT40" s="202">
        <f t="shared" si="54"/>
        <v>41.563749999999999</v>
      </c>
      <c r="AU40" s="202">
        <f t="shared" si="55"/>
        <v>46.182616110496554</v>
      </c>
      <c r="AV40" s="201">
        <f t="shared" si="56"/>
        <v>49.297499999999999</v>
      </c>
      <c r="AW40" s="205">
        <f t="shared" si="57"/>
        <v>50.275163950457696</v>
      </c>
      <c r="AX40" s="205">
        <f t="shared" si="58"/>
        <v>7.7337500000000006</v>
      </c>
      <c r="AY40" s="205">
        <f t="shared" si="59"/>
        <v>4.0925478399611421</v>
      </c>
      <c r="AZ40" s="206">
        <v>7</v>
      </c>
    </row>
    <row r="41" spans="1:52" ht="18.75">
      <c r="A41" s="181">
        <v>6</v>
      </c>
      <c r="B41" s="199">
        <v>88</v>
      </c>
      <c r="C41" s="199">
        <v>36</v>
      </c>
      <c r="D41" s="207" t="s">
        <v>109</v>
      </c>
      <c r="E41" s="172">
        <v>8</v>
      </c>
      <c r="F41" s="173">
        <v>48.4</v>
      </c>
      <c r="G41" s="173">
        <f t="shared" si="30"/>
        <v>50.482361411087112</v>
      </c>
      <c r="H41" s="173">
        <v>53.5</v>
      </c>
      <c r="I41" s="173">
        <f t="shared" si="31"/>
        <v>54.913941480206539</v>
      </c>
      <c r="J41" s="173">
        <f t="shared" si="32"/>
        <v>5.1000000000000014</v>
      </c>
      <c r="K41" s="173">
        <v>47.2</v>
      </c>
      <c r="L41" s="202">
        <f t="shared" si="33"/>
        <v>57.555771096023285</v>
      </c>
      <c r="M41" s="173">
        <v>53.75</v>
      </c>
      <c r="N41" s="202">
        <f t="shared" si="34"/>
        <v>49.66897613548884</v>
      </c>
      <c r="O41" s="202">
        <f t="shared" si="35"/>
        <v>6.5499999999999972</v>
      </c>
      <c r="P41" s="173">
        <v>23</v>
      </c>
      <c r="Q41" s="202">
        <f t="shared" si="36"/>
        <v>42.186567164179102</v>
      </c>
      <c r="R41" s="173">
        <v>30</v>
      </c>
      <c r="S41" s="202">
        <f t="shared" si="37"/>
        <v>45.261737722611983</v>
      </c>
      <c r="T41" s="202">
        <f t="shared" si="38"/>
        <v>7</v>
      </c>
      <c r="U41" s="214">
        <v>55</v>
      </c>
      <c r="V41" s="202">
        <f t="shared" si="39"/>
        <v>54.146942800788949</v>
      </c>
      <c r="W41" s="173">
        <v>37.5</v>
      </c>
      <c r="X41" s="202">
        <f t="shared" si="40"/>
        <v>46.677181913774973</v>
      </c>
      <c r="Y41" s="202">
        <f t="shared" si="41"/>
        <v>-17.5</v>
      </c>
      <c r="Z41" s="173">
        <v>39.1</v>
      </c>
      <c r="AA41" s="202">
        <f t="shared" si="42"/>
        <v>50.695725062866721</v>
      </c>
      <c r="AB41" s="173">
        <v>47</v>
      </c>
      <c r="AC41" s="202">
        <f t="shared" si="43"/>
        <v>50.774385703648548</v>
      </c>
      <c r="AD41" s="202">
        <f t="shared" si="44"/>
        <v>7.8999999999999986</v>
      </c>
      <c r="AE41" s="203">
        <v>68.8</v>
      </c>
      <c r="AF41" s="204">
        <f t="shared" si="45"/>
        <v>51.641901931649329</v>
      </c>
      <c r="AG41" s="173">
        <v>57</v>
      </c>
      <c r="AH41" s="204">
        <f t="shared" si="46"/>
        <v>50.770478507704787</v>
      </c>
      <c r="AI41" s="202">
        <f t="shared" si="47"/>
        <v>-11.799999999999997</v>
      </c>
      <c r="AJ41" s="173">
        <v>55</v>
      </c>
      <c r="AK41" s="202">
        <f t="shared" si="48"/>
        <v>53.82352941176471</v>
      </c>
      <c r="AL41" s="173">
        <v>48.75</v>
      </c>
      <c r="AM41" s="202">
        <f t="shared" si="49"/>
        <v>49.547413793103445</v>
      </c>
      <c r="AN41" s="202">
        <f t="shared" si="50"/>
        <v>-6.25</v>
      </c>
      <c r="AO41" s="173">
        <v>59.2</v>
      </c>
      <c r="AP41" s="202">
        <f t="shared" si="51"/>
        <v>52.155232155232156</v>
      </c>
      <c r="AQ41" s="173">
        <v>63</v>
      </c>
      <c r="AR41" s="202">
        <f t="shared" si="52"/>
        <v>52.157303370786522</v>
      </c>
      <c r="AS41" s="202">
        <f t="shared" si="53"/>
        <v>3.7999999999999972</v>
      </c>
      <c r="AT41" s="202">
        <f t="shared" si="54"/>
        <v>49.462499999999999</v>
      </c>
      <c r="AU41" s="202">
        <f t="shared" si="55"/>
        <v>51.58600387919892</v>
      </c>
      <c r="AV41" s="201">
        <f t="shared" si="56"/>
        <v>48.8125</v>
      </c>
      <c r="AW41" s="205">
        <f t="shared" si="57"/>
        <v>49.9714273284157</v>
      </c>
      <c r="AX41" s="205">
        <f t="shared" si="58"/>
        <v>-0.64999999999999858</v>
      </c>
      <c r="AY41" s="205">
        <f t="shared" si="59"/>
        <v>-1.6145765507832195</v>
      </c>
      <c r="AZ41" s="206">
        <v>5</v>
      </c>
    </row>
    <row r="42" spans="1:52" ht="18.75">
      <c r="A42" s="181">
        <v>1</v>
      </c>
      <c r="B42" s="199">
        <v>81</v>
      </c>
      <c r="C42" s="199">
        <v>37</v>
      </c>
      <c r="D42" s="207" t="s">
        <v>102</v>
      </c>
      <c r="E42" s="172">
        <v>15</v>
      </c>
      <c r="F42" s="173">
        <v>46</v>
      </c>
      <c r="G42" s="173">
        <f t="shared" si="30"/>
        <v>48.754499640028797</v>
      </c>
      <c r="H42" s="173">
        <v>45.33</v>
      </c>
      <c r="I42" s="173">
        <f t="shared" si="31"/>
        <v>47.882960413080895</v>
      </c>
      <c r="J42" s="173">
        <f t="shared" si="32"/>
        <v>-0.67000000000000171</v>
      </c>
      <c r="K42" s="173">
        <v>39.159999999999997</v>
      </c>
      <c r="L42" s="202">
        <f t="shared" si="33"/>
        <v>49.757516973811832</v>
      </c>
      <c r="M42" s="173">
        <v>53.33</v>
      </c>
      <c r="N42" s="202">
        <f t="shared" si="34"/>
        <v>49.345650500384913</v>
      </c>
      <c r="O42" s="202">
        <f t="shared" si="35"/>
        <v>14.170000000000002</v>
      </c>
      <c r="P42" s="173">
        <v>35</v>
      </c>
      <c r="Q42" s="202">
        <f t="shared" si="36"/>
        <v>51.14179104477612</v>
      </c>
      <c r="R42" s="173">
        <v>46.5</v>
      </c>
      <c r="S42" s="202">
        <f t="shared" si="37"/>
        <v>54.166216945493794</v>
      </c>
      <c r="T42" s="202">
        <f t="shared" si="38"/>
        <v>11.5</v>
      </c>
      <c r="U42" s="214">
        <v>39.47</v>
      </c>
      <c r="V42" s="202">
        <f t="shared" si="39"/>
        <v>46.489151873767256</v>
      </c>
      <c r="W42" s="173">
        <v>37</v>
      </c>
      <c r="X42" s="202">
        <f t="shared" si="40"/>
        <v>46.414300736067297</v>
      </c>
      <c r="Y42" s="202">
        <f t="shared" si="41"/>
        <v>-2.4699999999999989</v>
      </c>
      <c r="Z42" s="173">
        <v>39.47</v>
      </c>
      <c r="AA42" s="202">
        <f t="shared" si="42"/>
        <v>51.005867560771165</v>
      </c>
      <c r="AB42" s="173">
        <v>48.53</v>
      </c>
      <c r="AC42" s="202">
        <f t="shared" si="43"/>
        <v>51.913626209977664</v>
      </c>
      <c r="AD42" s="202">
        <f t="shared" si="44"/>
        <v>9.0600000000000023</v>
      </c>
      <c r="AE42" s="203">
        <v>65.47</v>
      </c>
      <c r="AF42" s="204">
        <f t="shared" si="45"/>
        <v>49.167904903417529</v>
      </c>
      <c r="AG42" s="173">
        <v>52.8</v>
      </c>
      <c r="AH42" s="204">
        <f t="shared" si="46"/>
        <v>47.364152473641525</v>
      </c>
      <c r="AI42" s="202">
        <f t="shared" si="47"/>
        <v>-12.670000000000002</v>
      </c>
      <c r="AJ42" s="173">
        <v>47.37</v>
      </c>
      <c r="AK42" s="202">
        <f t="shared" si="48"/>
        <v>48.604651162790695</v>
      </c>
      <c r="AL42" s="173">
        <v>45</v>
      </c>
      <c r="AM42" s="202">
        <f t="shared" si="49"/>
        <v>46.853448275862064</v>
      </c>
      <c r="AN42" s="202">
        <f t="shared" si="50"/>
        <v>-2.3699999999999974</v>
      </c>
      <c r="AO42" s="173">
        <v>57.26</v>
      </c>
      <c r="AP42" s="202">
        <f t="shared" si="51"/>
        <v>50.810810810810807</v>
      </c>
      <c r="AQ42" s="173">
        <v>62.67</v>
      </c>
      <c r="AR42" s="202">
        <f t="shared" si="52"/>
        <v>51.910112359550567</v>
      </c>
      <c r="AS42" s="202">
        <f t="shared" si="53"/>
        <v>5.4100000000000037</v>
      </c>
      <c r="AT42" s="202">
        <f t="shared" si="54"/>
        <v>46.15</v>
      </c>
      <c r="AU42" s="202">
        <f t="shared" si="55"/>
        <v>49.466524246271774</v>
      </c>
      <c r="AV42" s="201">
        <f t="shared" si="56"/>
        <v>48.895000000000003</v>
      </c>
      <c r="AW42" s="205">
        <f t="shared" si="57"/>
        <v>49.481308489257344</v>
      </c>
      <c r="AX42" s="205">
        <f t="shared" si="58"/>
        <v>2.7450000000000045</v>
      </c>
      <c r="AY42" s="205">
        <f t="shared" si="59"/>
        <v>1.4784242985570017E-2</v>
      </c>
      <c r="AZ42" s="206">
        <v>4</v>
      </c>
    </row>
    <row r="43" spans="1:52" ht="18.75">
      <c r="A43" s="181">
        <v>5</v>
      </c>
      <c r="B43" s="207">
        <v>54</v>
      </c>
      <c r="C43" s="199">
        <v>38</v>
      </c>
      <c r="D43" s="207" t="s">
        <v>73</v>
      </c>
      <c r="E43" s="172">
        <v>5</v>
      </c>
      <c r="F43" s="173">
        <v>55.75</v>
      </c>
      <c r="G43" s="173">
        <f t="shared" si="30"/>
        <v>55.773938084953208</v>
      </c>
      <c r="H43" s="173">
        <v>42.4</v>
      </c>
      <c r="I43" s="173">
        <f t="shared" si="31"/>
        <v>45.361445783132531</v>
      </c>
      <c r="J43" s="173">
        <f t="shared" si="32"/>
        <v>-13.350000000000001</v>
      </c>
      <c r="K43" s="173">
        <v>50.25</v>
      </c>
      <c r="L43" s="202">
        <f t="shared" si="33"/>
        <v>60.514064015518912</v>
      </c>
      <c r="M43" s="173">
        <v>58.8</v>
      </c>
      <c r="N43" s="202">
        <f t="shared" si="34"/>
        <v>53.556581986143186</v>
      </c>
      <c r="O43" s="202">
        <f t="shared" si="35"/>
        <v>8.5499999999999972</v>
      </c>
      <c r="P43" s="173">
        <v>34.380000000000003</v>
      </c>
      <c r="Q43" s="202">
        <f t="shared" si="36"/>
        <v>50.679104477611943</v>
      </c>
      <c r="R43" s="173">
        <v>35</v>
      </c>
      <c r="S43" s="202">
        <f t="shared" si="37"/>
        <v>47.960064759848891</v>
      </c>
      <c r="T43" s="202">
        <f t="shared" si="38"/>
        <v>0.61999999999999744</v>
      </c>
      <c r="U43" s="214">
        <v>71.88</v>
      </c>
      <c r="V43" s="202">
        <f t="shared" si="39"/>
        <v>62.470414201183431</v>
      </c>
      <c r="W43" s="173">
        <v>36</v>
      </c>
      <c r="X43" s="202">
        <f t="shared" si="40"/>
        <v>45.888538380651944</v>
      </c>
      <c r="Y43" s="202">
        <f t="shared" si="41"/>
        <v>-35.879999999999995</v>
      </c>
      <c r="Z43" s="173">
        <v>50.75</v>
      </c>
      <c r="AA43" s="202">
        <f t="shared" si="42"/>
        <v>60.461022632020118</v>
      </c>
      <c r="AB43" s="173">
        <v>44.1</v>
      </c>
      <c r="AC43" s="202">
        <f t="shared" si="43"/>
        <v>48.615040953090094</v>
      </c>
      <c r="AD43" s="202">
        <f t="shared" si="44"/>
        <v>-6.6499999999999986</v>
      </c>
      <c r="AE43" s="203">
        <v>72</v>
      </c>
      <c r="AF43" s="204">
        <f t="shared" si="45"/>
        <v>54.019316493313518</v>
      </c>
      <c r="AG43" s="173">
        <v>64</v>
      </c>
      <c r="AH43" s="204">
        <f t="shared" si="46"/>
        <v>56.447688564476891</v>
      </c>
      <c r="AI43" s="202">
        <f t="shared" si="47"/>
        <v>-8</v>
      </c>
      <c r="AJ43" s="173">
        <v>59.38</v>
      </c>
      <c r="AK43" s="202">
        <f t="shared" si="48"/>
        <v>56.819425444596448</v>
      </c>
      <c r="AL43" s="173">
        <v>49</v>
      </c>
      <c r="AM43" s="202">
        <f t="shared" si="49"/>
        <v>49.727011494252871</v>
      </c>
      <c r="AN43" s="202">
        <f t="shared" si="50"/>
        <v>-10.380000000000003</v>
      </c>
      <c r="AO43" s="173">
        <v>68.5</v>
      </c>
      <c r="AP43" s="202">
        <f t="shared" si="51"/>
        <v>58.6001386001386</v>
      </c>
      <c r="AQ43" s="173">
        <v>56.8</v>
      </c>
      <c r="AR43" s="202">
        <f t="shared" si="52"/>
        <v>47.513108614232209</v>
      </c>
      <c r="AS43" s="202">
        <f t="shared" si="53"/>
        <v>-11.700000000000003</v>
      </c>
      <c r="AT43" s="202">
        <f t="shared" si="54"/>
        <v>57.861249999999998</v>
      </c>
      <c r="AU43" s="202">
        <f t="shared" si="55"/>
        <v>57.417177993667018</v>
      </c>
      <c r="AV43" s="201">
        <f t="shared" si="56"/>
        <v>48.262499999999996</v>
      </c>
      <c r="AW43" s="205">
        <f t="shared" si="57"/>
        <v>49.383685066978572</v>
      </c>
      <c r="AX43" s="205">
        <f t="shared" si="58"/>
        <v>-9.5987500000000026</v>
      </c>
      <c r="AY43" s="205">
        <f t="shared" si="59"/>
        <v>-8.0334929266884458</v>
      </c>
      <c r="AZ43" s="206">
        <v>2</v>
      </c>
    </row>
    <row r="44" spans="1:52" ht="18.75">
      <c r="A44" s="181">
        <v>5</v>
      </c>
      <c r="B44" s="199">
        <v>55</v>
      </c>
      <c r="C44" s="199">
        <v>39</v>
      </c>
      <c r="D44" s="207" t="s">
        <v>74</v>
      </c>
      <c r="E44" s="172">
        <v>15</v>
      </c>
      <c r="F44" s="173">
        <v>52.12</v>
      </c>
      <c r="G44" s="173">
        <f t="shared" si="30"/>
        <v>53.160547156227501</v>
      </c>
      <c r="H44" s="173">
        <v>46.53</v>
      </c>
      <c r="I44" s="173">
        <f t="shared" si="31"/>
        <v>48.915662650602414</v>
      </c>
      <c r="J44" s="173">
        <f t="shared" si="32"/>
        <v>-5.5899999999999963</v>
      </c>
      <c r="K44" s="173">
        <v>40</v>
      </c>
      <c r="L44" s="202">
        <f t="shared" si="33"/>
        <v>50.572259941804077</v>
      </c>
      <c r="M44" s="173">
        <v>50.93</v>
      </c>
      <c r="N44" s="202">
        <f t="shared" si="34"/>
        <v>47.498075442648194</v>
      </c>
      <c r="O44" s="202">
        <f t="shared" si="35"/>
        <v>10.93</v>
      </c>
      <c r="P44" s="173">
        <v>32.79</v>
      </c>
      <c r="Q44" s="202">
        <f t="shared" si="36"/>
        <v>49.492537313432834</v>
      </c>
      <c r="R44" s="173">
        <v>30.83</v>
      </c>
      <c r="S44" s="202">
        <f t="shared" si="37"/>
        <v>45.709660010793307</v>
      </c>
      <c r="T44" s="202">
        <f t="shared" si="38"/>
        <v>-1.9600000000000009</v>
      </c>
      <c r="U44" s="214">
        <v>52.94</v>
      </c>
      <c r="V44" s="202">
        <f t="shared" si="39"/>
        <v>53.131163708086781</v>
      </c>
      <c r="W44" s="173">
        <v>42</v>
      </c>
      <c r="X44" s="202">
        <f t="shared" si="40"/>
        <v>49.04311251314406</v>
      </c>
      <c r="Y44" s="202">
        <f t="shared" si="41"/>
        <v>-10.939999999999998</v>
      </c>
      <c r="Z44" s="173">
        <v>42.94</v>
      </c>
      <c r="AA44" s="202">
        <f t="shared" si="42"/>
        <v>53.91450125733445</v>
      </c>
      <c r="AB44" s="173">
        <v>46.3</v>
      </c>
      <c r="AC44" s="202">
        <f t="shared" si="43"/>
        <v>50.25316455696202</v>
      </c>
      <c r="AD44" s="202">
        <f t="shared" si="44"/>
        <v>3.3599999999999994</v>
      </c>
      <c r="AE44" s="203">
        <v>68</v>
      </c>
      <c r="AF44" s="204">
        <f t="shared" si="45"/>
        <v>51.047548291233284</v>
      </c>
      <c r="AG44" s="173">
        <v>60.53</v>
      </c>
      <c r="AH44" s="204">
        <f t="shared" si="46"/>
        <v>53.633414436334149</v>
      </c>
      <c r="AI44" s="202">
        <f t="shared" si="47"/>
        <v>-7.4699999999999989</v>
      </c>
      <c r="AJ44" s="173">
        <v>55.29</v>
      </c>
      <c r="AK44" s="202">
        <f t="shared" si="48"/>
        <v>54.021887824897405</v>
      </c>
      <c r="AL44" s="173">
        <v>49</v>
      </c>
      <c r="AM44" s="202">
        <f t="shared" si="49"/>
        <v>49.727011494252871</v>
      </c>
      <c r="AN44" s="202">
        <f t="shared" si="50"/>
        <v>-6.2899999999999991</v>
      </c>
      <c r="AO44" s="173">
        <v>55.76</v>
      </c>
      <c r="AP44" s="202">
        <f t="shared" si="51"/>
        <v>49.771309771309767</v>
      </c>
      <c r="AQ44" s="173">
        <v>60.27</v>
      </c>
      <c r="AR44" s="202">
        <f t="shared" si="52"/>
        <v>50.112359550561806</v>
      </c>
      <c r="AS44" s="202">
        <f t="shared" si="53"/>
        <v>4.5100000000000051</v>
      </c>
      <c r="AT44" s="202">
        <f t="shared" si="54"/>
        <v>49.98</v>
      </c>
      <c r="AU44" s="202">
        <f t="shared" si="55"/>
        <v>51.888969408040758</v>
      </c>
      <c r="AV44" s="201">
        <f t="shared" si="56"/>
        <v>48.298749999999998</v>
      </c>
      <c r="AW44" s="205">
        <f t="shared" si="57"/>
        <v>49.361557581912344</v>
      </c>
      <c r="AX44" s="205">
        <f t="shared" si="58"/>
        <v>-1.6812499999999986</v>
      </c>
      <c r="AY44" s="205">
        <f t="shared" si="59"/>
        <v>-2.5274118261284144</v>
      </c>
      <c r="AZ44" s="206">
        <v>3</v>
      </c>
    </row>
    <row r="45" spans="1:52" ht="18.75">
      <c r="A45" s="181">
        <v>2</v>
      </c>
      <c r="B45" s="199">
        <v>20</v>
      </c>
      <c r="C45" s="199">
        <v>40</v>
      </c>
      <c r="D45" s="207" t="s">
        <v>34</v>
      </c>
      <c r="E45" s="172">
        <v>1</v>
      </c>
      <c r="F45" s="173">
        <v>49.8</v>
      </c>
      <c r="G45" s="173">
        <f t="shared" si="30"/>
        <v>51.490280777537798</v>
      </c>
      <c r="H45" s="173">
        <v>48</v>
      </c>
      <c r="I45" s="173">
        <f t="shared" si="31"/>
        <v>50.180722891566269</v>
      </c>
      <c r="J45" s="173">
        <f t="shared" si="32"/>
        <v>-1.7999999999999972</v>
      </c>
      <c r="K45" s="173">
        <v>37.6</v>
      </c>
      <c r="L45" s="202">
        <f t="shared" si="33"/>
        <v>48.244422890397679</v>
      </c>
      <c r="M45" s="173">
        <v>52</v>
      </c>
      <c r="N45" s="202">
        <f t="shared" si="34"/>
        <v>48.321785989222477</v>
      </c>
      <c r="O45" s="202">
        <f t="shared" si="35"/>
        <v>14.399999999999999</v>
      </c>
      <c r="P45" s="173">
        <v>36.75</v>
      </c>
      <c r="Q45" s="202">
        <f t="shared" si="36"/>
        <v>52.447761194029852</v>
      </c>
      <c r="R45" s="173">
        <v>40</v>
      </c>
      <c r="S45" s="202">
        <f t="shared" si="37"/>
        <v>50.658391797085805</v>
      </c>
      <c r="T45" s="202">
        <f t="shared" si="38"/>
        <v>3.25</v>
      </c>
      <c r="U45" s="214">
        <v>45.5</v>
      </c>
      <c r="V45" s="202">
        <f t="shared" si="39"/>
        <v>49.462524654832343</v>
      </c>
      <c r="W45" s="173">
        <v>40</v>
      </c>
      <c r="X45" s="202">
        <f t="shared" si="40"/>
        <v>47.991587802313354</v>
      </c>
      <c r="Y45" s="202">
        <f t="shared" si="41"/>
        <v>-5.5</v>
      </c>
      <c r="Z45" s="173">
        <v>40.25</v>
      </c>
      <c r="AA45" s="202">
        <f t="shared" si="42"/>
        <v>51.659681475272421</v>
      </c>
      <c r="AB45" s="173">
        <v>45</v>
      </c>
      <c r="AC45" s="202">
        <f t="shared" si="43"/>
        <v>49.285182427401338</v>
      </c>
      <c r="AD45" s="202">
        <f t="shared" si="44"/>
        <v>4.75</v>
      </c>
      <c r="AE45" s="203">
        <v>78</v>
      </c>
      <c r="AF45" s="204">
        <f t="shared" si="45"/>
        <v>58.476968796433873</v>
      </c>
      <c r="AG45" s="173">
        <v>44</v>
      </c>
      <c r="AH45" s="204">
        <f t="shared" si="46"/>
        <v>40.227088402270887</v>
      </c>
      <c r="AI45" s="202">
        <f t="shared" si="47"/>
        <v>-34</v>
      </c>
      <c r="AJ45" s="173">
        <v>55.5</v>
      </c>
      <c r="AK45" s="202">
        <f t="shared" si="48"/>
        <v>54.165526675786595</v>
      </c>
      <c r="AL45" s="173">
        <v>55</v>
      </c>
      <c r="AM45" s="202">
        <f t="shared" si="49"/>
        <v>54.037356321839077</v>
      </c>
      <c r="AN45" s="202">
        <f t="shared" si="50"/>
        <v>-0.5</v>
      </c>
      <c r="AO45" s="173">
        <v>61.6</v>
      </c>
      <c r="AP45" s="202">
        <f t="shared" si="51"/>
        <v>53.818433818433817</v>
      </c>
      <c r="AQ45" s="173">
        <v>64</v>
      </c>
      <c r="AR45" s="202">
        <f t="shared" si="52"/>
        <v>52.906367041198507</v>
      </c>
      <c r="AS45" s="202">
        <f t="shared" si="53"/>
        <v>2.3999999999999986</v>
      </c>
      <c r="AT45" s="202">
        <f t="shared" si="54"/>
        <v>50.625</v>
      </c>
      <c r="AU45" s="202">
        <f t="shared" si="55"/>
        <v>52.470700035340556</v>
      </c>
      <c r="AV45" s="201">
        <f t="shared" si="56"/>
        <v>48.5</v>
      </c>
      <c r="AW45" s="205">
        <f t="shared" si="57"/>
        <v>49.201060334112213</v>
      </c>
      <c r="AX45" s="205">
        <f t="shared" si="58"/>
        <v>-2.125</v>
      </c>
      <c r="AY45" s="205">
        <f t="shared" si="59"/>
        <v>-3.2696397012283427</v>
      </c>
      <c r="AZ45" s="206">
        <v>4</v>
      </c>
    </row>
    <row r="46" spans="1:52" ht="18.75">
      <c r="A46" s="181">
        <v>6</v>
      </c>
      <c r="B46" s="199">
        <v>94</v>
      </c>
      <c r="C46" s="199">
        <v>41</v>
      </c>
      <c r="D46" s="207" t="s">
        <v>115</v>
      </c>
      <c r="E46" s="172">
        <v>8</v>
      </c>
      <c r="F46" s="173">
        <v>43.33</v>
      </c>
      <c r="G46" s="173">
        <f t="shared" si="30"/>
        <v>46.83225341972642</v>
      </c>
      <c r="H46" s="173">
        <v>51.5</v>
      </c>
      <c r="I46" s="173">
        <f t="shared" si="31"/>
        <v>53.192771084337352</v>
      </c>
      <c r="J46" s="173">
        <f t="shared" si="32"/>
        <v>8.1700000000000017</v>
      </c>
      <c r="K46" s="173">
        <v>43.11</v>
      </c>
      <c r="L46" s="202">
        <f t="shared" si="33"/>
        <v>53.588748787584869</v>
      </c>
      <c r="M46" s="173">
        <v>56</v>
      </c>
      <c r="N46" s="202">
        <f t="shared" si="34"/>
        <v>51.401077752117011</v>
      </c>
      <c r="O46" s="202">
        <f t="shared" si="35"/>
        <v>12.89</v>
      </c>
      <c r="P46" s="173">
        <v>26.67</v>
      </c>
      <c r="Q46" s="202">
        <f t="shared" si="36"/>
        <v>44.92537313432836</v>
      </c>
      <c r="R46" s="173">
        <v>25.94</v>
      </c>
      <c r="S46" s="202">
        <f t="shared" si="37"/>
        <v>43.070696168375605</v>
      </c>
      <c r="T46" s="202">
        <f t="shared" si="38"/>
        <v>-0.73000000000000043</v>
      </c>
      <c r="U46" s="214">
        <v>46.67</v>
      </c>
      <c r="V46" s="202">
        <f t="shared" si="39"/>
        <v>50.039447731755423</v>
      </c>
      <c r="W46" s="173">
        <v>34.380000000000003</v>
      </c>
      <c r="X46" s="202">
        <f t="shared" si="40"/>
        <v>45.036803364879077</v>
      </c>
      <c r="Y46" s="202">
        <f t="shared" si="41"/>
        <v>-12.29</v>
      </c>
      <c r="Z46" s="173">
        <v>38.83</v>
      </c>
      <c r="AA46" s="202">
        <f t="shared" si="42"/>
        <v>50.469404861693206</v>
      </c>
      <c r="AB46" s="173">
        <v>43.25</v>
      </c>
      <c r="AC46" s="202">
        <f t="shared" si="43"/>
        <v>47.982129560685031</v>
      </c>
      <c r="AD46" s="202">
        <f t="shared" si="44"/>
        <v>4.4200000000000017</v>
      </c>
      <c r="AE46" s="203">
        <v>69.78</v>
      </c>
      <c r="AF46" s="204">
        <f t="shared" si="45"/>
        <v>52.369985141158985</v>
      </c>
      <c r="AG46" s="173">
        <v>52.5</v>
      </c>
      <c r="AH46" s="204">
        <f t="shared" si="46"/>
        <v>47.120843471208438</v>
      </c>
      <c r="AI46" s="202">
        <f t="shared" si="47"/>
        <v>-17.28</v>
      </c>
      <c r="AJ46" s="173">
        <v>49.44</v>
      </c>
      <c r="AK46" s="202">
        <f t="shared" si="48"/>
        <v>50.020519835841313</v>
      </c>
      <c r="AL46" s="173">
        <v>53.13</v>
      </c>
      <c r="AM46" s="202">
        <f t="shared" si="49"/>
        <v>52.693965517241381</v>
      </c>
      <c r="AN46" s="202">
        <f t="shared" si="50"/>
        <v>3.6900000000000048</v>
      </c>
      <c r="AO46" s="173">
        <v>55.56</v>
      </c>
      <c r="AP46" s="202">
        <f t="shared" si="51"/>
        <v>49.632709632709634</v>
      </c>
      <c r="AQ46" s="173">
        <v>64</v>
      </c>
      <c r="AR46" s="202">
        <f t="shared" si="52"/>
        <v>52.906367041198507</v>
      </c>
      <c r="AS46" s="202">
        <f t="shared" si="53"/>
        <v>8.4399999999999977</v>
      </c>
      <c r="AT46" s="202">
        <f t="shared" si="54"/>
        <v>46.673749999999998</v>
      </c>
      <c r="AU46" s="202">
        <f t="shared" si="55"/>
        <v>49.734805318099774</v>
      </c>
      <c r="AV46" s="201">
        <f t="shared" si="56"/>
        <v>47.587499999999999</v>
      </c>
      <c r="AW46" s="205">
        <f t="shared" si="57"/>
        <v>49.175581745005296</v>
      </c>
      <c r="AX46" s="205">
        <f t="shared" si="58"/>
        <v>0.91375000000000028</v>
      </c>
      <c r="AY46" s="205">
        <f t="shared" si="59"/>
        <v>-0.5592235730944779</v>
      </c>
      <c r="AZ46" s="206">
        <v>5</v>
      </c>
    </row>
    <row r="47" spans="1:52" ht="18.75">
      <c r="A47" s="181">
        <v>2</v>
      </c>
      <c r="B47" s="199">
        <v>5</v>
      </c>
      <c r="C47" s="199">
        <v>42</v>
      </c>
      <c r="D47" s="207" t="s">
        <v>142</v>
      </c>
      <c r="E47" s="172">
        <v>19</v>
      </c>
      <c r="F47" s="201">
        <v>58.85</v>
      </c>
      <c r="G47" s="173">
        <f t="shared" si="30"/>
        <v>58.005759539236863</v>
      </c>
      <c r="H47" s="173">
        <v>45.792631578947372</v>
      </c>
      <c r="I47" s="173">
        <f t="shared" si="31"/>
        <v>48.281094302020115</v>
      </c>
      <c r="J47" s="173">
        <f t="shared" si="32"/>
        <v>-13.05736842105263</v>
      </c>
      <c r="K47" s="201">
        <v>44.70333333333334</v>
      </c>
      <c r="L47" s="202">
        <f t="shared" si="33"/>
        <v>55.134173941157464</v>
      </c>
      <c r="M47" s="173">
        <v>49.576842105263161</v>
      </c>
      <c r="N47" s="202">
        <f t="shared" si="34"/>
        <v>46.456383452858475</v>
      </c>
      <c r="O47" s="202">
        <f t="shared" si="35"/>
        <v>4.8735087719298207</v>
      </c>
      <c r="P47" s="201">
        <v>45.973333333333336</v>
      </c>
      <c r="Q47" s="202">
        <f t="shared" si="36"/>
        <v>59.330845771144283</v>
      </c>
      <c r="R47" s="173">
        <v>48.55263157894737</v>
      </c>
      <c r="S47" s="202">
        <f t="shared" si="37"/>
        <v>55.27395120288579</v>
      </c>
      <c r="T47" s="202">
        <f t="shared" si="38"/>
        <v>2.5792982456140336</v>
      </c>
      <c r="U47" s="215">
        <v>44.629999999999995</v>
      </c>
      <c r="V47" s="202">
        <f t="shared" si="39"/>
        <v>49.03353057199211</v>
      </c>
      <c r="W47" s="173">
        <v>32.368421052631582</v>
      </c>
      <c r="X47" s="202">
        <f t="shared" si="40"/>
        <v>43.979190879406723</v>
      </c>
      <c r="Y47" s="202">
        <f t="shared" si="41"/>
        <v>-12.261578947368413</v>
      </c>
      <c r="Z47" s="201">
        <v>44.5</v>
      </c>
      <c r="AA47" s="202">
        <f t="shared" si="42"/>
        <v>55.222129086336963</v>
      </c>
      <c r="AB47" s="173">
        <v>42.31894736842105</v>
      </c>
      <c r="AC47" s="202">
        <f t="shared" si="43"/>
        <v>47.288866246032057</v>
      </c>
      <c r="AD47" s="202">
        <f t="shared" si="44"/>
        <v>-2.1810526315789502</v>
      </c>
      <c r="AE47" s="201">
        <v>69.11</v>
      </c>
      <c r="AF47" s="204">
        <f t="shared" si="45"/>
        <v>51.872213967310543</v>
      </c>
      <c r="AG47" s="173">
        <v>58.102105263157895</v>
      </c>
      <c r="AH47" s="204">
        <f t="shared" si="46"/>
        <v>51.664318948222139</v>
      </c>
      <c r="AI47" s="202">
        <f t="shared" si="47"/>
        <v>-11.007894736842104</v>
      </c>
      <c r="AJ47" s="201">
        <v>54.536666666666669</v>
      </c>
      <c r="AK47" s="202">
        <f t="shared" si="48"/>
        <v>53.506611947104425</v>
      </c>
      <c r="AL47" s="173">
        <v>47.108421052631584</v>
      </c>
      <c r="AM47" s="202">
        <f t="shared" si="49"/>
        <v>48.368118572292801</v>
      </c>
      <c r="AN47" s="202">
        <f t="shared" si="50"/>
        <v>-7.4282456140350845</v>
      </c>
      <c r="AO47" s="201">
        <v>60.963333333333331</v>
      </c>
      <c r="AP47" s="202">
        <f t="shared" si="51"/>
        <v>53.377223377223373</v>
      </c>
      <c r="AQ47" s="173">
        <v>59.792631578947365</v>
      </c>
      <c r="AR47" s="202">
        <f t="shared" si="52"/>
        <v>49.754780208949342</v>
      </c>
      <c r="AS47" s="202">
        <f t="shared" si="53"/>
        <v>-1.1707017543859664</v>
      </c>
      <c r="AT47" s="202">
        <f t="shared" si="54"/>
        <v>52.908333333333331</v>
      </c>
      <c r="AU47" s="202">
        <f t="shared" si="55"/>
        <v>54.435311025188255</v>
      </c>
      <c r="AV47" s="201">
        <f t="shared" si="56"/>
        <v>47.951578947368418</v>
      </c>
      <c r="AW47" s="205">
        <f t="shared" si="57"/>
        <v>48.883337976583434</v>
      </c>
      <c r="AX47" s="205">
        <f t="shared" si="58"/>
        <v>-4.9567543859649135</v>
      </c>
      <c r="AY47" s="205">
        <f t="shared" si="59"/>
        <v>-5.5519730486048218</v>
      </c>
      <c r="AZ47" s="206">
        <v>2</v>
      </c>
    </row>
    <row r="48" spans="1:52" ht="18.75">
      <c r="A48" s="181">
        <v>3</v>
      </c>
      <c r="B48" s="199">
        <v>13</v>
      </c>
      <c r="C48" s="199">
        <v>43</v>
      </c>
      <c r="D48" s="207" t="s">
        <v>141</v>
      </c>
      <c r="E48" s="172">
        <v>20</v>
      </c>
      <c r="F48" s="201">
        <v>46.564999999999998</v>
      </c>
      <c r="G48" s="173">
        <f t="shared" si="30"/>
        <v>49.161267098632109</v>
      </c>
      <c r="H48" s="173">
        <v>44.799500000000002</v>
      </c>
      <c r="I48" s="173">
        <f t="shared" si="31"/>
        <v>47.426419965576592</v>
      </c>
      <c r="J48" s="173">
        <f t="shared" si="32"/>
        <v>-1.7654999999999959</v>
      </c>
      <c r="K48" s="201">
        <v>32.284999999999997</v>
      </c>
      <c r="L48" s="202">
        <f t="shared" si="33"/>
        <v>43.089233753637245</v>
      </c>
      <c r="M48" s="173">
        <v>53.3035</v>
      </c>
      <c r="N48" s="202">
        <f t="shared" si="34"/>
        <v>49.325250192455734</v>
      </c>
      <c r="O48" s="202">
        <f t="shared" si="35"/>
        <v>21.018500000000003</v>
      </c>
      <c r="P48" s="201">
        <v>24.045000000000002</v>
      </c>
      <c r="Q48" s="202">
        <f t="shared" si="36"/>
        <v>42.966417910447767</v>
      </c>
      <c r="R48" s="173">
        <v>31.999500000000001</v>
      </c>
      <c r="S48" s="202">
        <f t="shared" si="37"/>
        <v>46.340798704803021</v>
      </c>
      <c r="T48" s="202">
        <f t="shared" si="38"/>
        <v>7.9544999999999995</v>
      </c>
      <c r="U48" s="215">
        <v>36.835000000000001</v>
      </c>
      <c r="V48" s="202">
        <f t="shared" si="39"/>
        <v>45.189842209072978</v>
      </c>
      <c r="W48" s="173">
        <v>37.996500000000005</v>
      </c>
      <c r="X48" s="202">
        <f t="shared" si="40"/>
        <v>46.938222923238698</v>
      </c>
      <c r="Y48" s="202">
        <f t="shared" si="41"/>
        <v>1.1615000000000038</v>
      </c>
      <c r="Z48" s="201">
        <v>39.965000000000003</v>
      </c>
      <c r="AA48" s="202">
        <f t="shared" si="42"/>
        <v>51.420787929589274</v>
      </c>
      <c r="AB48" s="173">
        <v>47.499499999999998</v>
      </c>
      <c r="AC48" s="202">
        <f t="shared" si="43"/>
        <v>51.146314221891288</v>
      </c>
      <c r="AD48" s="202">
        <f t="shared" si="44"/>
        <v>7.5344999999999942</v>
      </c>
      <c r="AE48" s="201">
        <v>65.319999999999993</v>
      </c>
      <c r="AF48" s="204">
        <f t="shared" si="45"/>
        <v>49.056463595839517</v>
      </c>
      <c r="AG48" s="173">
        <v>56.1965</v>
      </c>
      <c r="AH48" s="204">
        <f t="shared" si="46"/>
        <v>50.11881589618816</v>
      </c>
      <c r="AI48" s="202">
        <f t="shared" si="47"/>
        <v>-9.1234999999999928</v>
      </c>
      <c r="AJ48" s="201">
        <v>53.71</v>
      </c>
      <c r="AK48" s="202">
        <f t="shared" si="48"/>
        <v>52.941176470588239</v>
      </c>
      <c r="AL48" s="173">
        <v>49.503</v>
      </c>
      <c r="AM48" s="202">
        <f t="shared" si="49"/>
        <v>50.088362068965516</v>
      </c>
      <c r="AN48" s="202">
        <f t="shared" si="50"/>
        <v>-4.2070000000000007</v>
      </c>
      <c r="AO48" s="201">
        <v>54.034999999999997</v>
      </c>
      <c r="AP48" s="202">
        <f t="shared" si="51"/>
        <v>48.575883575883573</v>
      </c>
      <c r="AQ48" s="173">
        <v>59.403499999999994</v>
      </c>
      <c r="AR48" s="202">
        <f t="shared" si="52"/>
        <v>49.463295880149808</v>
      </c>
      <c r="AS48" s="202">
        <f t="shared" si="53"/>
        <v>5.3684999999999974</v>
      </c>
      <c r="AT48" s="202">
        <f t="shared" si="54"/>
        <v>44.094999999999999</v>
      </c>
      <c r="AU48" s="202">
        <f t="shared" si="55"/>
        <v>47.800134067961338</v>
      </c>
      <c r="AV48" s="201">
        <f t="shared" si="56"/>
        <v>47.587687500000001</v>
      </c>
      <c r="AW48" s="205">
        <f t="shared" si="57"/>
        <v>48.855934981658606</v>
      </c>
      <c r="AX48" s="205">
        <f t="shared" si="58"/>
        <v>3.4926875000000024</v>
      </c>
      <c r="AY48" s="205">
        <f t="shared" si="59"/>
        <v>1.0558009136972686</v>
      </c>
      <c r="AZ48" s="206">
        <v>5</v>
      </c>
    </row>
    <row r="49" spans="1:52" ht="18.75">
      <c r="A49" s="181">
        <v>6</v>
      </c>
      <c r="B49" s="199">
        <v>15</v>
      </c>
      <c r="C49" s="199">
        <v>44</v>
      </c>
      <c r="D49" s="207" t="s">
        <v>28</v>
      </c>
      <c r="E49" s="172">
        <v>3</v>
      </c>
      <c r="F49" s="173">
        <v>50.33</v>
      </c>
      <c r="G49" s="173">
        <f t="shared" si="30"/>
        <v>51.871850251979843</v>
      </c>
      <c r="H49" s="173">
        <v>51.33</v>
      </c>
      <c r="I49" s="173">
        <f t="shared" si="31"/>
        <v>53.04647160068847</v>
      </c>
      <c r="J49" s="173">
        <f t="shared" si="32"/>
        <v>1</v>
      </c>
      <c r="K49" s="173">
        <v>41.33</v>
      </c>
      <c r="L49" s="202">
        <f t="shared" si="33"/>
        <v>51.862269641125124</v>
      </c>
      <c r="M49" s="173">
        <v>52.67</v>
      </c>
      <c r="N49" s="202">
        <f t="shared" si="34"/>
        <v>48.837567359507318</v>
      </c>
      <c r="O49" s="202">
        <f t="shared" si="35"/>
        <v>11.340000000000003</v>
      </c>
      <c r="P49" s="173">
        <v>42.5</v>
      </c>
      <c r="Q49" s="202">
        <f t="shared" si="36"/>
        <v>56.738805970149258</v>
      </c>
      <c r="R49" s="173">
        <v>31.67</v>
      </c>
      <c r="S49" s="202">
        <f t="shared" si="37"/>
        <v>46.162978953049112</v>
      </c>
      <c r="T49" s="202">
        <f t="shared" si="38"/>
        <v>-10.829999999999998</v>
      </c>
      <c r="U49" s="214">
        <v>55.83</v>
      </c>
      <c r="V49" s="202">
        <f t="shared" si="39"/>
        <v>54.556213017751475</v>
      </c>
      <c r="W49" s="173">
        <v>40</v>
      </c>
      <c r="X49" s="202">
        <f t="shared" si="40"/>
        <v>47.991587802313354</v>
      </c>
      <c r="Y49" s="202">
        <f t="shared" si="41"/>
        <v>-15.829999999999998</v>
      </c>
      <c r="Z49" s="173">
        <v>42.33</v>
      </c>
      <c r="AA49" s="202">
        <f t="shared" si="42"/>
        <v>53.403185247275772</v>
      </c>
      <c r="AB49" s="173">
        <v>56.33</v>
      </c>
      <c r="AC49" s="202">
        <f t="shared" si="43"/>
        <v>57.721518987341767</v>
      </c>
      <c r="AD49" s="202">
        <f t="shared" si="44"/>
        <v>14</v>
      </c>
      <c r="AE49" s="203">
        <v>74</v>
      </c>
      <c r="AF49" s="204">
        <f t="shared" si="45"/>
        <v>55.505200594353639</v>
      </c>
      <c r="AG49" s="173">
        <v>45.33</v>
      </c>
      <c r="AH49" s="204">
        <f t="shared" si="46"/>
        <v>41.305758313057581</v>
      </c>
      <c r="AI49" s="202">
        <f t="shared" si="47"/>
        <v>-28.67</v>
      </c>
      <c r="AJ49" s="173">
        <v>53.33</v>
      </c>
      <c r="AK49" s="202">
        <f t="shared" si="48"/>
        <v>52.681258549931599</v>
      </c>
      <c r="AL49" s="173">
        <v>46.67</v>
      </c>
      <c r="AM49" s="202">
        <f t="shared" si="49"/>
        <v>48.053160919540232</v>
      </c>
      <c r="AN49" s="202">
        <f t="shared" si="50"/>
        <v>-6.6599999999999966</v>
      </c>
      <c r="AO49" s="173">
        <v>59.33</v>
      </c>
      <c r="AP49" s="202">
        <f t="shared" si="51"/>
        <v>52.245322245322242</v>
      </c>
      <c r="AQ49" s="173">
        <v>56</v>
      </c>
      <c r="AR49" s="202">
        <f t="shared" si="52"/>
        <v>46.913857677902627</v>
      </c>
      <c r="AS49" s="202">
        <f t="shared" si="53"/>
        <v>-3.3299999999999983</v>
      </c>
      <c r="AT49" s="202">
        <f t="shared" si="54"/>
        <v>52.372499999999995</v>
      </c>
      <c r="AU49" s="202">
        <f t="shared" si="55"/>
        <v>53.608013189736127</v>
      </c>
      <c r="AV49" s="201">
        <f t="shared" si="56"/>
        <v>47.5</v>
      </c>
      <c r="AW49" s="205">
        <f t="shared" si="57"/>
        <v>48.754112701675055</v>
      </c>
      <c r="AX49" s="205">
        <f t="shared" si="58"/>
        <v>-4.8724999999999952</v>
      </c>
      <c r="AY49" s="205">
        <f t="shared" si="59"/>
        <v>-4.8539004880610719</v>
      </c>
      <c r="AZ49" s="206">
        <v>3</v>
      </c>
    </row>
    <row r="50" spans="1:52" ht="18.75">
      <c r="A50" s="181">
        <v>2</v>
      </c>
      <c r="B50" s="207">
        <v>56</v>
      </c>
      <c r="C50" s="199">
        <v>45</v>
      </c>
      <c r="D50" s="207" t="s">
        <v>75</v>
      </c>
      <c r="E50" s="172">
        <v>3</v>
      </c>
      <c r="F50" s="173">
        <v>44.25</v>
      </c>
      <c r="G50" s="173">
        <f t="shared" si="30"/>
        <v>47.494600431965445</v>
      </c>
      <c r="H50" s="173">
        <v>45.33</v>
      </c>
      <c r="I50" s="173">
        <f t="shared" si="31"/>
        <v>47.882960413080895</v>
      </c>
      <c r="J50" s="173">
        <f t="shared" si="32"/>
        <v>1.0799999999999983</v>
      </c>
      <c r="K50" s="173">
        <v>35.75</v>
      </c>
      <c r="L50" s="202">
        <f t="shared" si="33"/>
        <v>46.450048496605241</v>
      </c>
      <c r="M50" s="173">
        <v>52.67</v>
      </c>
      <c r="N50" s="202">
        <f t="shared" si="34"/>
        <v>48.837567359507318</v>
      </c>
      <c r="O50" s="202">
        <f t="shared" si="35"/>
        <v>16.920000000000002</v>
      </c>
      <c r="P50" s="173">
        <v>35.94</v>
      </c>
      <c r="Q50" s="202">
        <f t="shared" si="36"/>
        <v>51.843283582089555</v>
      </c>
      <c r="R50" s="173">
        <v>44.17</v>
      </c>
      <c r="S50" s="202">
        <f t="shared" si="37"/>
        <v>52.908796546141389</v>
      </c>
      <c r="T50" s="202">
        <f t="shared" si="38"/>
        <v>8.230000000000004</v>
      </c>
      <c r="U50" s="214">
        <v>29.38</v>
      </c>
      <c r="V50" s="202">
        <f t="shared" si="39"/>
        <v>41.513806706114394</v>
      </c>
      <c r="W50" s="173">
        <v>26.67</v>
      </c>
      <c r="X50" s="202">
        <f t="shared" si="40"/>
        <v>40.983175604626709</v>
      </c>
      <c r="Y50" s="202">
        <f t="shared" si="41"/>
        <v>-2.7099999999999973</v>
      </c>
      <c r="Z50" s="173">
        <v>29.31</v>
      </c>
      <c r="AA50" s="202">
        <f t="shared" si="42"/>
        <v>42.489522212908632</v>
      </c>
      <c r="AB50" s="173">
        <v>44.17</v>
      </c>
      <c r="AC50" s="202">
        <f t="shared" si="43"/>
        <v>48.66716306775875</v>
      </c>
      <c r="AD50" s="202">
        <f t="shared" si="44"/>
        <v>14.860000000000003</v>
      </c>
      <c r="AE50" s="203">
        <v>64</v>
      </c>
      <c r="AF50" s="204">
        <f t="shared" si="45"/>
        <v>48.075780089153042</v>
      </c>
      <c r="AG50" s="173">
        <v>53.33</v>
      </c>
      <c r="AH50" s="204">
        <f t="shared" si="46"/>
        <v>47.793998377939985</v>
      </c>
      <c r="AI50" s="202">
        <f t="shared" si="47"/>
        <v>-10.670000000000002</v>
      </c>
      <c r="AJ50" s="173">
        <v>43.75</v>
      </c>
      <c r="AK50" s="202">
        <f t="shared" si="48"/>
        <v>46.128590971272232</v>
      </c>
      <c r="AL50" s="173">
        <v>56.67</v>
      </c>
      <c r="AM50" s="202">
        <f t="shared" si="49"/>
        <v>55.237068965517238</v>
      </c>
      <c r="AN50" s="202">
        <f t="shared" si="50"/>
        <v>12.920000000000002</v>
      </c>
      <c r="AO50" s="173">
        <v>50</v>
      </c>
      <c r="AP50" s="202">
        <f t="shared" si="51"/>
        <v>45.779625779625775</v>
      </c>
      <c r="AQ50" s="173">
        <v>56</v>
      </c>
      <c r="AR50" s="202">
        <f t="shared" si="52"/>
        <v>46.913857677902627</v>
      </c>
      <c r="AS50" s="202">
        <f t="shared" si="53"/>
        <v>6</v>
      </c>
      <c r="AT50" s="202">
        <f t="shared" si="54"/>
        <v>41.547499999999999</v>
      </c>
      <c r="AU50" s="202">
        <f t="shared" si="55"/>
        <v>46.221907283716789</v>
      </c>
      <c r="AV50" s="201">
        <f t="shared" si="56"/>
        <v>47.376250000000006</v>
      </c>
      <c r="AW50" s="205">
        <f t="shared" si="57"/>
        <v>48.653073501559369</v>
      </c>
      <c r="AX50" s="205">
        <f t="shared" si="58"/>
        <v>5.8287500000000065</v>
      </c>
      <c r="AY50" s="205">
        <f t="shared" si="59"/>
        <v>2.4311662178425806</v>
      </c>
      <c r="AZ50" s="206">
        <v>6</v>
      </c>
    </row>
    <row r="51" spans="1:52" ht="18.75">
      <c r="A51" s="181">
        <v>6</v>
      </c>
      <c r="B51" s="199">
        <v>9</v>
      </c>
      <c r="C51" s="199">
        <v>46</v>
      </c>
      <c r="D51" s="207" t="s">
        <v>22</v>
      </c>
      <c r="E51" s="172">
        <v>5</v>
      </c>
      <c r="F51" s="173">
        <v>59.2</v>
      </c>
      <c r="G51" s="173">
        <f t="shared" si="30"/>
        <v>58.257739380849536</v>
      </c>
      <c r="H51" s="173">
        <v>44.8</v>
      </c>
      <c r="I51" s="173">
        <f t="shared" si="31"/>
        <v>47.426850258175556</v>
      </c>
      <c r="J51" s="173">
        <f t="shared" si="32"/>
        <v>-14.400000000000006</v>
      </c>
      <c r="K51" s="173">
        <v>49.6</v>
      </c>
      <c r="L51" s="202">
        <f t="shared" si="33"/>
        <v>59.883608147429683</v>
      </c>
      <c r="M51" s="173">
        <v>57.2</v>
      </c>
      <c r="N51" s="202">
        <f t="shared" si="34"/>
        <v>52.324865280985378</v>
      </c>
      <c r="O51" s="202">
        <f t="shared" si="35"/>
        <v>7.6000000000000014</v>
      </c>
      <c r="P51" s="173">
        <v>33</v>
      </c>
      <c r="Q51" s="202">
        <f t="shared" si="36"/>
        <v>49.649253731343286</v>
      </c>
      <c r="R51" s="173">
        <v>32.5</v>
      </c>
      <c r="S51" s="202">
        <f t="shared" si="37"/>
        <v>46.610901241230437</v>
      </c>
      <c r="T51" s="202">
        <f t="shared" si="38"/>
        <v>-0.5</v>
      </c>
      <c r="U51" s="214">
        <v>52</v>
      </c>
      <c r="V51" s="202">
        <f t="shared" si="39"/>
        <v>52.667652859960548</v>
      </c>
      <c r="W51" s="173">
        <v>37</v>
      </c>
      <c r="X51" s="202">
        <f t="shared" si="40"/>
        <v>46.414300736067297</v>
      </c>
      <c r="Y51" s="202">
        <f t="shared" si="41"/>
        <v>-15</v>
      </c>
      <c r="Z51" s="173">
        <v>50.3</v>
      </c>
      <c r="AA51" s="202">
        <f t="shared" si="42"/>
        <v>60.083822296730929</v>
      </c>
      <c r="AB51" s="173">
        <v>41.5</v>
      </c>
      <c r="AC51" s="202">
        <f t="shared" si="43"/>
        <v>46.679076693968724</v>
      </c>
      <c r="AD51" s="202">
        <f t="shared" si="44"/>
        <v>-8.7999999999999972</v>
      </c>
      <c r="AE51" s="203">
        <v>74.400000000000006</v>
      </c>
      <c r="AF51" s="204">
        <f t="shared" si="45"/>
        <v>55.802377414561668</v>
      </c>
      <c r="AG51" s="173">
        <v>48.8</v>
      </c>
      <c r="AH51" s="204">
        <f t="shared" si="46"/>
        <v>44.120032441200323</v>
      </c>
      <c r="AI51" s="202">
        <f t="shared" si="47"/>
        <v>-25.600000000000009</v>
      </c>
      <c r="AJ51" s="173">
        <v>53</v>
      </c>
      <c r="AK51" s="202">
        <f t="shared" si="48"/>
        <v>52.455540355677158</v>
      </c>
      <c r="AL51" s="173">
        <v>49</v>
      </c>
      <c r="AM51" s="202">
        <f t="shared" si="49"/>
        <v>49.727011494252871</v>
      </c>
      <c r="AN51" s="202">
        <f t="shared" si="50"/>
        <v>-4</v>
      </c>
      <c r="AO51" s="173">
        <v>68.8</v>
      </c>
      <c r="AP51" s="202">
        <f t="shared" si="51"/>
        <v>58.808038808038802</v>
      </c>
      <c r="AQ51" s="173">
        <v>67.2</v>
      </c>
      <c r="AR51" s="202">
        <f t="shared" si="52"/>
        <v>55.303370786516858</v>
      </c>
      <c r="AS51" s="202">
        <f t="shared" si="53"/>
        <v>-1.5999999999999943</v>
      </c>
      <c r="AT51" s="202">
        <f t="shared" si="54"/>
        <v>55.037500000000001</v>
      </c>
      <c r="AU51" s="202">
        <f t="shared" si="55"/>
        <v>55.951004124323951</v>
      </c>
      <c r="AV51" s="201">
        <f t="shared" si="56"/>
        <v>47.25</v>
      </c>
      <c r="AW51" s="205">
        <f t="shared" si="57"/>
        <v>48.57580111654967</v>
      </c>
      <c r="AX51" s="205">
        <f t="shared" si="58"/>
        <v>-7.7875000000000014</v>
      </c>
      <c r="AY51" s="205">
        <f t="shared" si="59"/>
        <v>-7.3752030077742816</v>
      </c>
      <c r="AZ51" s="206">
        <v>1</v>
      </c>
    </row>
    <row r="52" spans="1:52" ht="18.75">
      <c r="A52" s="181">
        <v>3</v>
      </c>
      <c r="B52" s="199">
        <v>68</v>
      </c>
      <c r="C52" s="199">
        <v>47</v>
      </c>
      <c r="D52" s="207" t="s">
        <v>88</v>
      </c>
      <c r="E52" s="172">
        <v>4</v>
      </c>
      <c r="F52" s="173">
        <v>42</v>
      </c>
      <c r="G52" s="173">
        <f t="shared" si="30"/>
        <v>45.874730021598275</v>
      </c>
      <c r="H52" s="173">
        <v>42</v>
      </c>
      <c r="I52" s="173">
        <f t="shared" si="31"/>
        <v>45.017211703958694</v>
      </c>
      <c r="J52" s="173">
        <f t="shared" si="32"/>
        <v>0</v>
      </c>
      <c r="K52" s="173">
        <v>32.67</v>
      </c>
      <c r="L52" s="202">
        <f t="shared" si="33"/>
        <v>43.462657613967025</v>
      </c>
      <c r="M52" s="173">
        <v>55</v>
      </c>
      <c r="N52" s="202">
        <f t="shared" si="34"/>
        <v>50.631254811393383</v>
      </c>
      <c r="O52" s="202">
        <f t="shared" si="35"/>
        <v>22.33</v>
      </c>
      <c r="P52" s="173">
        <v>27.08</v>
      </c>
      <c r="Q52" s="202">
        <f t="shared" si="36"/>
        <v>45.231343283582092</v>
      </c>
      <c r="R52" s="173">
        <v>35</v>
      </c>
      <c r="S52" s="202">
        <f t="shared" si="37"/>
        <v>47.960064759848891</v>
      </c>
      <c r="T52" s="202">
        <f t="shared" si="38"/>
        <v>7.9200000000000017</v>
      </c>
      <c r="U52" s="214">
        <v>43.33</v>
      </c>
      <c r="V52" s="202">
        <f t="shared" si="39"/>
        <v>48.392504930966467</v>
      </c>
      <c r="W52" s="173">
        <v>38.75</v>
      </c>
      <c r="X52" s="202">
        <f t="shared" si="40"/>
        <v>47.33438485804416</v>
      </c>
      <c r="Y52" s="202">
        <f t="shared" si="41"/>
        <v>-4.5799999999999983</v>
      </c>
      <c r="Z52" s="173">
        <v>44.58</v>
      </c>
      <c r="AA52" s="202">
        <f t="shared" si="42"/>
        <v>55.289186923721708</v>
      </c>
      <c r="AB52" s="173">
        <v>42.88</v>
      </c>
      <c r="AC52" s="202">
        <f t="shared" si="43"/>
        <v>47.706626954579299</v>
      </c>
      <c r="AD52" s="202">
        <f t="shared" si="44"/>
        <v>-1.6999999999999957</v>
      </c>
      <c r="AE52" s="203">
        <v>58.67</v>
      </c>
      <c r="AF52" s="204">
        <f t="shared" si="45"/>
        <v>44.115898959881129</v>
      </c>
      <c r="AG52" s="173">
        <v>55</v>
      </c>
      <c r="AH52" s="204">
        <f t="shared" si="46"/>
        <v>49.148418491484186</v>
      </c>
      <c r="AI52" s="202">
        <f t="shared" si="47"/>
        <v>-3.6700000000000017</v>
      </c>
      <c r="AJ52" s="173">
        <v>42.5</v>
      </c>
      <c r="AK52" s="202">
        <f t="shared" si="48"/>
        <v>45.273597811217513</v>
      </c>
      <c r="AL52" s="173">
        <v>53.75</v>
      </c>
      <c r="AM52" s="202">
        <f t="shared" si="49"/>
        <v>53.139367816091955</v>
      </c>
      <c r="AN52" s="202">
        <f t="shared" si="50"/>
        <v>11.25</v>
      </c>
      <c r="AO52" s="173">
        <v>52.67</v>
      </c>
      <c r="AP52" s="202">
        <f t="shared" si="51"/>
        <v>47.629937629937629</v>
      </c>
      <c r="AQ52" s="173">
        <v>57</v>
      </c>
      <c r="AR52" s="202">
        <f t="shared" si="52"/>
        <v>47.662921348314612</v>
      </c>
      <c r="AS52" s="202">
        <f t="shared" si="53"/>
        <v>4.3299999999999983</v>
      </c>
      <c r="AT52" s="202">
        <f t="shared" si="54"/>
        <v>42.9375</v>
      </c>
      <c r="AU52" s="202">
        <f t="shared" si="55"/>
        <v>46.908732146858988</v>
      </c>
      <c r="AV52" s="201">
        <f t="shared" si="56"/>
        <v>47.422499999999999</v>
      </c>
      <c r="AW52" s="205">
        <f t="shared" si="57"/>
        <v>48.575031342964401</v>
      </c>
      <c r="AX52" s="205">
        <f t="shared" si="58"/>
        <v>4.4849999999999994</v>
      </c>
      <c r="AY52" s="205">
        <f t="shared" si="59"/>
        <v>1.6662991961054132</v>
      </c>
      <c r="AZ52" s="206">
        <v>5</v>
      </c>
    </row>
    <row r="53" spans="1:52" ht="18.75">
      <c r="A53" s="181">
        <v>1</v>
      </c>
      <c r="B53" s="199">
        <v>26</v>
      </c>
      <c r="C53" s="199">
        <v>48</v>
      </c>
      <c r="D53" s="207" t="s">
        <v>139</v>
      </c>
      <c r="E53" s="172">
        <v>20</v>
      </c>
      <c r="F53" s="201">
        <v>44.876666666666665</v>
      </c>
      <c r="G53" s="173">
        <f t="shared" si="30"/>
        <v>47.945764338852896</v>
      </c>
      <c r="H53" s="173">
        <v>45.3</v>
      </c>
      <c r="I53" s="173">
        <f t="shared" si="31"/>
        <v>47.857142857142854</v>
      </c>
      <c r="J53" s="173">
        <f t="shared" si="32"/>
        <v>0.42333333333333201</v>
      </c>
      <c r="K53" s="201">
        <v>36.765000000000001</v>
      </c>
      <c r="L53" s="202">
        <f t="shared" si="33"/>
        <v>47.434529582929201</v>
      </c>
      <c r="M53" s="173">
        <v>54.2</v>
      </c>
      <c r="N53" s="202">
        <f t="shared" si="34"/>
        <v>50.015396458814472</v>
      </c>
      <c r="O53" s="202">
        <f t="shared" si="35"/>
        <v>17.435000000000002</v>
      </c>
      <c r="P53" s="201">
        <v>30.716666666666665</v>
      </c>
      <c r="Q53" s="202">
        <f t="shared" si="36"/>
        <v>47.945273631840799</v>
      </c>
      <c r="R53" s="173">
        <v>31.88</v>
      </c>
      <c r="S53" s="202">
        <f t="shared" si="37"/>
        <v>46.276308688613057</v>
      </c>
      <c r="T53" s="202">
        <f t="shared" si="38"/>
        <v>1.163333333333334</v>
      </c>
      <c r="U53" s="215">
        <v>44.151666666666664</v>
      </c>
      <c r="V53" s="202">
        <f t="shared" si="39"/>
        <v>48.79766600920447</v>
      </c>
      <c r="W53" s="173">
        <v>42.5</v>
      </c>
      <c r="X53" s="202">
        <f t="shared" si="40"/>
        <v>49.305993690851736</v>
      </c>
      <c r="Y53" s="202">
        <f t="shared" si="41"/>
        <v>-1.6516666666666637</v>
      </c>
      <c r="Z53" s="201">
        <v>35.541666666666664</v>
      </c>
      <c r="AA53" s="202">
        <f t="shared" si="42"/>
        <v>47.713048337524441</v>
      </c>
      <c r="AB53" s="173">
        <v>47.13</v>
      </c>
      <c r="AC53" s="202">
        <f t="shared" si="43"/>
        <v>50.871183916604615</v>
      </c>
      <c r="AD53" s="202">
        <f t="shared" si="44"/>
        <v>11.588333333333338</v>
      </c>
      <c r="AE53" s="201">
        <v>64.441666666666663</v>
      </c>
      <c r="AF53" s="204">
        <f t="shared" si="45"/>
        <v>48.403912828132732</v>
      </c>
      <c r="AG53" s="173">
        <v>52</v>
      </c>
      <c r="AH53" s="204">
        <f t="shared" si="46"/>
        <v>46.715328467153284</v>
      </c>
      <c r="AI53" s="202">
        <f t="shared" si="47"/>
        <v>-12.441666666666663</v>
      </c>
      <c r="AJ53" s="201">
        <v>45.136666666666663</v>
      </c>
      <c r="AK53" s="202">
        <f t="shared" si="48"/>
        <v>47.077063383492934</v>
      </c>
      <c r="AL53" s="173">
        <v>46.25</v>
      </c>
      <c r="AM53" s="202">
        <f t="shared" si="49"/>
        <v>47.751436781609193</v>
      </c>
      <c r="AN53" s="202">
        <f t="shared" si="50"/>
        <v>1.1133333333333368</v>
      </c>
      <c r="AO53" s="201">
        <v>54.515000000000008</v>
      </c>
      <c r="AP53" s="202">
        <f t="shared" si="51"/>
        <v>48.908523908523911</v>
      </c>
      <c r="AQ53" s="173">
        <v>59.4</v>
      </c>
      <c r="AR53" s="202">
        <f t="shared" si="52"/>
        <v>49.460674157303373</v>
      </c>
      <c r="AS53" s="202">
        <f t="shared" si="53"/>
        <v>4.8849999999999909</v>
      </c>
      <c r="AT53" s="202">
        <f t="shared" si="54"/>
        <v>44.518124999999998</v>
      </c>
      <c r="AU53" s="202">
        <f t="shared" si="55"/>
        <v>48.028222752562677</v>
      </c>
      <c r="AV53" s="201">
        <f t="shared" si="56"/>
        <v>47.332499999999996</v>
      </c>
      <c r="AW53" s="205">
        <f t="shared" si="57"/>
        <v>48.531683127261573</v>
      </c>
      <c r="AX53" s="205">
        <f t="shared" si="58"/>
        <v>2.8143749999999983</v>
      </c>
      <c r="AY53" s="205">
        <f t="shared" si="59"/>
        <v>0.50346037469889637</v>
      </c>
      <c r="AZ53" s="206">
        <v>6</v>
      </c>
    </row>
    <row r="54" spans="1:52" ht="18.75">
      <c r="A54" s="181">
        <v>5</v>
      </c>
      <c r="B54" s="199">
        <v>100</v>
      </c>
      <c r="C54" s="199">
        <v>49</v>
      </c>
      <c r="D54" s="207" t="s">
        <v>120</v>
      </c>
      <c r="E54" s="172">
        <v>15</v>
      </c>
      <c r="F54" s="173">
        <v>50.53</v>
      </c>
      <c r="G54" s="173">
        <f t="shared" si="30"/>
        <v>52.015838732901372</v>
      </c>
      <c r="H54" s="173">
        <v>48.93</v>
      </c>
      <c r="I54" s="173">
        <f t="shared" si="31"/>
        <v>50.981067125645438</v>
      </c>
      <c r="J54" s="173">
        <f t="shared" si="32"/>
        <v>-1.6000000000000014</v>
      </c>
      <c r="K54" s="173">
        <v>42.53</v>
      </c>
      <c r="L54" s="202">
        <f t="shared" si="33"/>
        <v>53.026188166828327</v>
      </c>
      <c r="M54" s="173">
        <v>52.13</v>
      </c>
      <c r="N54" s="202">
        <f t="shared" si="34"/>
        <v>48.421862971516553</v>
      </c>
      <c r="O54" s="202">
        <f t="shared" si="35"/>
        <v>9.6000000000000014</v>
      </c>
      <c r="P54" s="173">
        <v>29.5</v>
      </c>
      <c r="Q54" s="202">
        <f t="shared" si="36"/>
        <v>47.037313432835823</v>
      </c>
      <c r="R54" s="173">
        <v>31.5</v>
      </c>
      <c r="S54" s="202">
        <f t="shared" si="37"/>
        <v>46.071235833783057</v>
      </c>
      <c r="T54" s="202">
        <f t="shared" si="38"/>
        <v>2</v>
      </c>
      <c r="U54" s="214">
        <v>40</v>
      </c>
      <c r="V54" s="202">
        <f t="shared" si="39"/>
        <v>46.750493096646942</v>
      </c>
      <c r="W54" s="173">
        <v>38.33</v>
      </c>
      <c r="X54" s="202">
        <f t="shared" si="40"/>
        <v>47.113564668769712</v>
      </c>
      <c r="Y54" s="202">
        <f t="shared" si="41"/>
        <v>-1.6700000000000017</v>
      </c>
      <c r="Z54" s="173">
        <v>34.799999999999997</v>
      </c>
      <c r="AA54" s="202">
        <f t="shared" si="42"/>
        <v>47.091366303436708</v>
      </c>
      <c r="AB54" s="173">
        <v>41.63</v>
      </c>
      <c r="AC54" s="202">
        <f t="shared" si="43"/>
        <v>46.775874906924798</v>
      </c>
      <c r="AD54" s="202">
        <f t="shared" si="44"/>
        <v>6.8300000000000054</v>
      </c>
      <c r="AE54" s="203">
        <v>64.27</v>
      </c>
      <c r="AF54" s="204">
        <f t="shared" si="45"/>
        <v>48.276374442793454</v>
      </c>
      <c r="AG54" s="173">
        <v>55.47</v>
      </c>
      <c r="AH54" s="204">
        <f t="shared" si="46"/>
        <v>49.529602595296026</v>
      </c>
      <c r="AI54" s="202">
        <f t="shared" si="47"/>
        <v>-8.7999999999999972</v>
      </c>
      <c r="AJ54" s="173">
        <v>53</v>
      </c>
      <c r="AK54" s="202">
        <f t="shared" si="48"/>
        <v>52.455540355677158</v>
      </c>
      <c r="AL54" s="173">
        <v>45</v>
      </c>
      <c r="AM54" s="202">
        <f t="shared" si="49"/>
        <v>46.853448275862064</v>
      </c>
      <c r="AN54" s="202">
        <f t="shared" si="50"/>
        <v>-8</v>
      </c>
      <c r="AO54" s="173">
        <v>61.6</v>
      </c>
      <c r="AP54" s="202">
        <f t="shared" si="51"/>
        <v>53.818433818433817</v>
      </c>
      <c r="AQ54" s="173">
        <v>62.4</v>
      </c>
      <c r="AR54" s="202">
        <f t="shared" si="52"/>
        <v>51.707865168539328</v>
      </c>
      <c r="AS54" s="202">
        <f t="shared" si="53"/>
        <v>0.79999999999999716</v>
      </c>
      <c r="AT54" s="202">
        <f t="shared" si="54"/>
        <v>47.028750000000002</v>
      </c>
      <c r="AU54" s="202">
        <f t="shared" si="55"/>
        <v>50.058943543694198</v>
      </c>
      <c r="AV54" s="201">
        <f t="shared" si="56"/>
        <v>46.923749999999998</v>
      </c>
      <c r="AW54" s="205">
        <f t="shared" si="57"/>
        <v>48.431815193292124</v>
      </c>
      <c r="AX54" s="205">
        <f t="shared" si="58"/>
        <v>-0.10500000000000398</v>
      </c>
      <c r="AY54" s="205">
        <f t="shared" si="59"/>
        <v>-1.6271283504020744</v>
      </c>
      <c r="AZ54" s="206">
        <v>4</v>
      </c>
    </row>
    <row r="55" spans="1:52" ht="18.75">
      <c r="A55" s="181">
        <v>5</v>
      </c>
      <c r="B55" s="199">
        <v>17</v>
      </c>
      <c r="C55" s="199">
        <v>50</v>
      </c>
      <c r="D55" s="207" t="s">
        <v>32</v>
      </c>
      <c r="E55" s="172">
        <v>4</v>
      </c>
      <c r="F55" s="173">
        <v>41.86</v>
      </c>
      <c r="G55" s="173">
        <f t="shared" si="30"/>
        <v>45.773938084953208</v>
      </c>
      <c r="H55" s="173">
        <v>45.5</v>
      </c>
      <c r="I55" s="173">
        <f t="shared" si="31"/>
        <v>48.029259896729776</v>
      </c>
      <c r="J55" s="173">
        <f t="shared" si="32"/>
        <v>3.6400000000000006</v>
      </c>
      <c r="K55" s="173">
        <v>35.14</v>
      </c>
      <c r="L55" s="202">
        <f t="shared" si="33"/>
        <v>45.858389912706116</v>
      </c>
      <c r="M55" s="173">
        <v>49</v>
      </c>
      <c r="N55" s="202">
        <f t="shared" si="34"/>
        <v>46.012317167051577</v>
      </c>
      <c r="O55" s="202">
        <f t="shared" si="35"/>
        <v>13.86</v>
      </c>
      <c r="P55" s="173">
        <v>29.11</v>
      </c>
      <c r="Q55" s="202">
        <f t="shared" si="36"/>
        <v>46.746268656716417</v>
      </c>
      <c r="R55" s="173">
        <v>40.630000000000003</v>
      </c>
      <c r="S55" s="202">
        <f t="shared" si="37"/>
        <v>50.998381003777659</v>
      </c>
      <c r="T55" s="202">
        <f t="shared" si="38"/>
        <v>11.520000000000003</v>
      </c>
      <c r="U55" s="214">
        <v>40.71</v>
      </c>
      <c r="V55" s="202">
        <f t="shared" si="39"/>
        <v>47.100591715976329</v>
      </c>
      <c r="W55" s="173">
        <v>43.75</v>
      </c>
      <c r="X55" s="202">
        <f t="shared" si="40"/>
        <v>49.963196635120923</v>
      </c>
      <c r="Y55" s="202">
        <f t="shared" si="41"/>
        <v>3.0399999999999991</v>
      </c>
      <c r="Z55" s="173">
        <v>32.14</v>
      </c>
      <c r="AA55" s="202">
        <f t="shared" si="42"/>
        <v>44.861693210393966</v>
      </c>
      <c r="AB55" s="173">
        <v>39.880000000000003</v>
      </c>
      <c r="AC55" s="202">
        <f t="shared" si="43"/>
        <v>45.472822040208492</v>
      </c>
      <c r="AD55" s="202">
        <f t="shared" si="44"/>
        <v>7.740000000000002</v>
      </c>
      <c r="AE55" s="203">
        <v>63.14</v>
      </c>
      <c r="AF55" s="204">
        <f t="shared" si="45"/>
        <v>47.436849925705793</v>
      </c>
      <c r="AG55" s="173">
        <v>48</v>
      </c>
      <c r="AH55" s="204">
        <f t="shared" si="46"/>
        <v>43.471208434712089</v>
      </c>
      <c r="AI55" s="202">
        <f t="shared" si="47"/>
        <v>-15.14</v>
      </c>
      <c r="AJ55" s="173">
        <v>46.43</v>
      </c>
      <c r="AK55" s="202">
        <f t="shared" si="48"/>
        <v>47.961696306429552</v>
      </c>
      <c r="AL55" s="173">
        <v>56.25</v>
      </c>
      <c r="AM55" s="202">
        <f t="shared" si="49"/>
        <v>54.935344827586206</v>
      </c>
      <c r="AN55" s="202">
        <f t="shared" si="50"/>
        <v>9.82</v>
      </c>
      <c r="AO55" s="173">
        <v>50</v>
      </c>
      <c r="AP55" s="202">
        <f t="shared" si="51"/>
        <v>45.779625779625775</v>
      </c>
      <c r="AQ55" s="173">
        <v>57</v>
      </c>
      <c r="AR55" s="202">
        <f t="shared" si="52"/>
        <v>47.662921348314612</v>
      </c>
      <c r="AS55" s="202">
        <f t="shared" si="53"/>
        <v>7</v>
      </c>
      <c r="AT55" s="202">
        <f t="shared" si="54"/>
        <v>42.316249999999997</v>
      </c>
      <c r="AU55" s="202">
        <f t="shared" si="55"/>
        <v>46.439881699063392</v>
      </c>
      <c r="AV55" s="201">
        <f t="shared" si="56"/>
        <v>47.501249999999999</v>
      </c>
      <c r="AW55" s="205">
        <f t="shared" si="57"/>
        <v>48.318181419187667</v>
      </c>
      <c r="AX55" s="205">
        <f t="shared" si="58"/>
        <v>5.1850000000000023</v>
      </c>
      <c r="AY55" s="205">
        <f t="shared" si="59"/>
        <v>1.878299720124275</v>
      </c>
      <c r="AZ55" s="206">
        <v>7</v>
      </c>
    </row>
    <row r="56" spans="1:52" ht="18.75">
      <c r="A56" s="181">
        <v>3</v>
      </c>
      <c r="B56" s="199">
        <v>19</v>
      </c>
      <c r="C56" s="199">
        <v>51</v>
      </c>
      <c r="D56" s="207" t="s">
        <v>33</v>
      </c>
      <c r="E56" s="172">
        <v>2</v>
      </c>
      <c r="F56" s="173">
        <v>50.5</v>
      </c>
      <c r="G56" s="173">
        <f t="shared" si="30"/>
        <v>51.994240460763145</v>
      </c>
      <c r="H56" s="173">
        <v>42</v>
      </c>
      <c r="I56" s="173">
        <f t="shared" si="31"/>
        <v>45.017211703958694</v>
      </c>
      <c r="J56" s="173">
        <f t="shared" si="32"/>
        <v>-8.5</v>
      </c>
      <c r="K56" s="173">
        <v>43</v>
      </c>
      <c r="L56" s="202">
        <f t="shared" si="33"/>
        <v>53.48205625606208</v>
      </c>
      <c r="M56" s="173">
        <v>49</v>
      </c>
      <c r="N56" s="202">
        <f t="shared" si="34"/>
        <v>46.012317167051577</v>
      </c>
      <c r="O56" s="202">
        <f t="shared" si="35"/>
        <v>6</v>
      </c>
      <c r="P56" s="173">
        <v>31.25</v>
      </c>
      <c r="Q56" s="202">
        <f t="shared" si="36"/>
        <v>48.343283582089555</v>
      </c>
      <c r="R56" s="173">
        <v>32.5</v>
      </c>
      <c r="S56" s="202">
        <f t="shared" si="37"/>
        <v>46.610901241230437</v>
      </c>
      <c r="T56" s="202">
        <f t="shared" si="38"/>
        <v>1.25</v>
      </c>
      <c r="U56" s="214">
        <v>43.75</v>
      </c>
      <c r="V56" s="202">
        <f t="shared" si="39"/>
        <v>48.599605522682445</v>
      </c>
      <c r="W56" s="173">
        <v>45</v>
      </c>
      <c r="X56" s="202">
        <f t="shared" si="40"/>
        <v>50.620399579390117</v>
      </c>
      <c r="Y56" s="202">
        <f t="shared" si="41"/>
        <v>1.25</v>
      </c>
      <c r="Z56" s="173">
        <v>41.13</v>
      </c>
      <c r="AA56" s="202">
        <f t="shared" si="42"/>
        <v>52.397317686504607</v>
      </c>
      <c r="AB56" s="173">
        <v>39.5</v>
      </c>
      <c r="AC56" s="202">
        <f t="shared" si="43"/>
        <v>45.189873417721515</v>
      </c>
      <c r="AD56" s="202">
        <f t="shared" si="44"/>
        <v>-1.6300000000000026</v>
      </c>
      <c r="AE56" s="203">
        <v>63</v>
      </c>
      <c r="AF56" s="204">
        <f t="shared" si="45"/>
        <v>47.332838038632985</v>
      </c>
      <c r="AG56" s="173">
        <v>54</v>
      </c>
      <c r="AH56" s="204">
        <f t="shared" si="46"/>
        <v>48.337388483373886</v>
      </c>
      <c r="AI56" s="202">
        <f t="shared" si="47"/>
        <v>-9</v>
      </c>
      <c r="AJ56" s="173">
        <v>47.5</v>
      </c>
      <c r="AK56" s="202">
        <f t="shared" si="48"/>
        <v>48.693570451436393</v>
      </c>
      <c r="AL56" s="173">
        <v>42.5</v>
      </c>
      <c r="AM56" s="202">
        <f t="shared" si="49"/>
        <v>45.057471264367813</v>
      </c>
      <c r="AN56" s="202">
        <f t="shared" si="50"/>
        <v>-5</v>
      </c>
      <c r="AO56" s="173">
        <v>50</v>
      </c>
      <c r="AP56" s="202">
        <f t="shared" si="51"/>
        <v>45.779625779625775</v>
      </c>
      <c r="AQ56" s="173">
        <v>68</v>
      </c>
      <c r="AR56" s="202">
        <f t="shared" si="52"/>
        <v>55.902621722846447</v>
      </c>
      <c r="AS56" s="202">
        <f t="shared" si="53"/>
        <v>18</v>
      </c>
      <c r="AT56" s="202">
        <f t="shared" si="54"/>
        <v>46.266249999999999</v>
      </c>
      <c r="AU56" s="202">
        <f t="shared" si="55"/>
        <v>49.577817222224624</v>
      </c>
      <c r="AV56" s="201">
        <f t="shared" si="56"/>
        <v>46.5625</v>
      </c>
      <c r="AW56" s="205">
        <f t="shared" si="57"/>
        <v>47.843523072492559</v>
      </c>
      <c r="AX56" s="205">
        <f t="shared" si="58"/>
        <v>0.29625000000000057</v>
      </c>
      <c r="AY56" s="205">
        <f t="shared" si="59"/>
        <v>-1.7342941497320652</v>
      </c>
      <c r="AZ56" s="206">
        <v>4</v>
      </c>
    </row>
    <row r="57" spans="1:52" ht="18.75">
      <c r="A57" s="181">
        <v>2</v>
      </c>
      <c r="B57" s="207">
        <v>51</v>
      </c>
      <c r="C57" s="199">
        <v>52</v>
      </c>
      <c r="D57" s="207" t="s">
        <v>71</v>
      </c>
      <c r="E57" s="172">
        <v>11</v>
      </c>
      <c r="F57" s="173">
        <v>38.555</v>
      </c>
      <c r="G57" s="173">
        <f t="shared" si="30"/>
        <v>43.394528437724986</v>
      </c>
      <c r="H57" s="173">
        <v>48.542727272727276</v>
      </c>
      <c r="I57" s="173">
        <f t="shared" si="31"/>
        <v>50.647785948990773</v>
      </c>
      <c r="J57" s="173">
        <f t="shared" si="32"/>
        <v>9.9877272727272768</v>
      </c>
      <c r="K57" s="173">
        <v>37.15392857142858</v>
      </c>
      <c r="L57" s="202">
        <f t="shared" si="33"/>
        <v>47.811763890813367</v>
      </c>
      <c r="M57" s="173">
        <v>54.366363636363637</v>
      </c>
      <c r="N57" s="202">
        <f t="shared" si="34"/>
        <v>50.143467002589404</v>
      </c>
      <c r="O57" s="202">
        <f t="shared" si="35"/>
        <v>17.212435064935057</v>
      </c>
      <c r="P57" s="173">
        <v>28.04</v>
      </c>
      <c r="Q57" s="202">
        <f t="shared" si="36"/>
        <v>45.947761194029852</v>
      </c>
      <c r="R57" s="173">
        <v>27.5</v>
      </c>
      <c r="S57" s="202">
        <f t="shared" si="37"/>
        <v>43.912574203993522</v>
      </c>
      <c r="T57" s="202">
        <f t="shared" si="38"/>
        <v>-0.53999999999999915</v>
      </c>
      <c r="U57" s="214">
        <v>30.689999999999998</v>
      </c>
      <c r="V57" s="202">
        <f t="shared" si="39"/>
        <v>42.159763313609467</v>
      </c>
      <c r="W57" s="173">
        <v>30.452727272727273</v>
      </c>
      <c r="X57" s="202">
        <f t="shared" si="40"/>
        <v>42.971991205429688</v>
      </c>
      <c r="Y57" s="202">
        <f t="shared" si="41"/>
        <v>-0.23727272727272464</v>
      </c>
      <c r="Z57" s="173">
        <v>34.519999999999996</v>
      </c>
      <c r="AA57" s="202">
        <f t="shared" si="42"/>
        <v>46.856663872590104</v>
      </c>
      <c r="AB57" s="173">
        <v>46.55</v>
      </c>
      <c r="AC57" s="202">
        <f t="shared" si="43"/>
        <v>50.439314966492923</v>
      </c>
      <c r="AD57" s="202">
        <f t="shared" si="44"/>
        <v>12.030000000000001</v>
      </c>
      <c r="AE57" s="203">
        <v>57.57</v>
      </c>
      <c r="AF57" s="204">
        <f t="shared" si="45"/>
        <v>43.298662704309059</v>
      </c>
      <c r="AG57" s="173">
        <v>50.906363636363636</v>
      </c>
      <c r="AH57" s="204">
        <f t="shared" si="46"/>
        <v>45.828356558283566</v>
      </c>
      <c r="AI57" s="202">
        <f t="shared" si="47"/>
        <v>-6.663636363636364</v>
      </c>
      <c r="AJ57" s="173">
        <v>41.075000000000003</v>
      </c>
      <c r="AK57" s="202">
        <f t="shared" si="48"/>
        <v>44.298905608755135</v>
      </c>
      <c r="AL57" s="173">
        <v>46.81727272727273</v>
      </c>
      <c r="AM57" s="202">
        <f t="shared" si="49"/>
        <v>48.158960292580986</v>
      </c>
      <c r="AN57" s="202">
        <f t="shared" si="50"/>
        <v>5.7422727272727272</v>
      </c>
      <c r="AO57" s="173">
        <v>46.555</v>
      </c>
      <c r="AP57" s="202">
        <f t="shared" si="51"/>
        <v>43.39223839223839</v>
      </c>
      <c r="AQ57" s="173">
        <v>60.360909090909097</v>
      </c>
      <c r="AR57" s="202">
        <f t="shared" si="52"/>
        <v>50.180456247871987</v>
      </c>
      <c r="AS57" s="202">
        <f t="shared" si="53"/>
        <v>13.805909090909097</v>
      </c>
      <c r="AT57" s="202">
        <f t="shared" si="54"/>
        <v>39.269866071428567</v>
      </c>
      <c r="AU57" s="202">
        <f t="shared" si="55"/>
        <v>44.645035926758794</v>
      </c>
      <c r="AV57" s="201">
        <f t="shared" si="56"/>
        <v>45.687045454545462</v>
      </c>
      <c r="AW57" s="205">
        <f t="shared" si="57"/>
        <v>47.785363303279105</v>
      </c>
      <c r="AX57" s="205">
        <f t="shared" si="58"/>
        <v>6.4171793831168955</v>
      </c>
      <c r="AY57" s="205">
        <f t="shared" si="59"/>
        <v>3.140327376520311</v>
      </c>
      <c r="AZ57" s="206">
        <v>5</v>
      </c>
    </row>
    <row r="58" spans="1:52" ht="18.75">
      <c r="A58" s="181">
        <v>1</v>
      </c>
      <c r="B58" s="199">
        <v>24</v>
      </c>
      <c r="C58" s="199">
        <v>53</v>
      </c>
      <c r="D58" s="207" t="s">
        <v>38</v>
      </c>
      <c r="E58" s="172">
        <v>25</v>
      </c>
      <c r="F58" s="173">
        <v>50.56</v>
      </c>
      <c r="G58" s="173">
        <f t="shared" si="30"/>
        <v>52.0374370050396</v>
      </c>
      <c r="H58" s="173">
        <v>45.76</v>
      </c>
      <c r="I58" s="173">
        <f t="shared" si="31"/>
        <v>48.253012048192772</v>
      </c>
      <c r="J58" s="173">
        <f t="shared" si="32"/>
        <v>-4.8000000000000043</v>
      </c>
      <c r="K58" s="173">
        <v>38.78</v>
      </c>
      <c r="L58" s="202">
        <f t="shared" si="33"/>
        <v>49.388942774005827</v>
      </c>
      <c r="M58" s="173">
        <v>49.6</v>
      </c>
      <c r="N58" s="202">
        <f t="shared" si="34"/>
        <v>46.474210931485757</v>
      </c>
      <c r="O58" s="202">
        <f t="shared" si="35"/>
        <v>10.82</v>
      </c>
      <c r="P58" s="173">
        <v>34.44</v>
      </c>
      <c r="Q58" s="202">
        <f t="shared" si="36"/>
        <v>50.723880597014926</v>
      </c>
      <c r="R58" s="173">
        <v>31.5</v>
      </c>
      <c r="S58" s="202">
        <f t="shared" si="37"/>
        <v>46.071235833783057</v>
      </c>
      <c r="T58" s="202">
        <f t="shared" si="38"/>
        <v>-2.9399999999999977</v>
      </c>
      <c r="U58" s="214">
        <v>59.72</v>
      </c>
      <c r="V58" s="202">
        <f t="shared" si="39"/>
        <v>56.474358974358971</v>
      </c>
      <c r="W58" s="173">
        <v>44.6</v>
      </c>
      <c r="X58" s="202">
        <f t="shared" si="40"/>
        <v>50.410094637223978</v>
      </c>
      <c r="Y58" s="202">
        <f t="shared" si="41"/>
        <v>-15.119999999999997</v>
      </c>
      <c r="Z58" s="173">
        <v>36.75</v>
      </c>
      <c r="AA58" s="202">
        <f t="shared" si="42"/>
        <v>48.725901089689856</v>
      </c>
      <c r="AB58" s="173">
        <v>38.659999999999997</v>
      </c>
      <c r="AC58" s="202">
        <f t="shared" si="43"/>
        <v>44.564408041697689</v>
      </c>
      <c r="AD58" s="202">
        <f t="shared" si="44"/>
        <v>1.9099999999999966</v>
      </c>
      <c r="AE58" s="203">
        <v>76.67</v>
      </c>
      <c r="AF58" s="204">
        <f t="shared" si="45"/>
        <v>57.488855869242201</v>
      </c>
      <c r="AG58" s="173">
        <v>54.56</v>
      </c>
      <c r="AH58" s="204">
        <f t="shared" si="46"/>
        <v>48.79156528791566</v>
      </c>
      <c r="AI58" s="202">
        <f t="shared" si="47"/>
        <v>-22.11</v>
      </c>
      <c r="AJ58" s="173">
        <v>52.78</v>
      </c>
      <c r="AK58" s="202">
        <f t="shared" si="48"/>
        <v>52.305061559507529</v>
      </c>
      <c r="AL58" s="173">
        <v>47.8</v>
      </c>
      <c r="AM58" s="202">
        <f t="shared" si="49"/>
        <v>48.864942528735625</v>
      </c>
      <c r="AN58" s="202">
        <f t="shared" si="50"/>
        <v>-4.980000000000004</v>
      </c>
      <c r="AO58" s="173">
        <v>53.56</v>
      </c>
      <c r="AP58" s="202">
        <f t="shared" si="51"/>
        <v>48.246708246708245</v>
      </c>
      <c r="AQ58" s="173">
        <v>57.44</v>
      </c>
      <c r="AR58" s="202">
        <f t="shared" si="52"/>
        <v>47.992509363295881</v>
      </c>
      <c r="AS58" s="202">
        <f t="shared" si="53"/>
        <v>3.8799999999999955</v>
      </c>
      <c r="AT58" s="202">
        <f t="shared" si="54"/>
        <v>50.407500000000006</v>
      </c>
      <c r="AU58" s="202">
        <f t="shared" si="55"/>
        <v>51.923893264445887</v>
      </c>
      <c r="AV58" s="201">
        <f t="shared" si="56"/>
        <v>46.24</v>
      </c>
      <c r="AW58" s="205">
        <f t="shared" si="57"/>
        <v>47.677747334041307</v>
      </c>
      <c r="AX58" s="205">
        <f t="shared" si="58"/>
        <v>-4.167500000000004</v>
      </c>
      <c r="AY58" s="205">
        <f t="shared" si="59"/>
        <v>-4.2461459304045803</v>
      </c>
      <c r="AZ58" s="206">
        <v>3</v>
      </c>
    </row>
    <row r="59" spans="1:52" ht="18.75">
      <c r="A59" s="181">
        <v>1</v>
      </c>
      <c r="B59" s="199">
        <v>7</v>
      </c>
      <c r="C59" s="199">
        <v>54</v>
      </c>
      <c r="D59" s="207" t="s">
        <v>188</v>
      </c>
      <c r="E59" s="172">
        <v>5</v>
      </c>
      <c r="F59" s="173">
        <v>47.8</v>
      </c>
      <c r="G59" s="173">
        <f t="shared" si="30"/>
        <v>50.050395968322533</v>
      </c>
      <c r="H59" s="173">
        <v>40.799999999999997</v>
      </c>
      <c r="I59" s="173">
        <f t="shared" si="31"/>
        <v>43.984509466437174</v>
      </c>
      <c r="J59" s="173">
        <f t="shared" si="32"/>
        <v>-7</v>
      </c>
      <c r="K59" s="173">
        <v>37</v>
      </c>
      <c r="L59" s="202">
        <f t="shared" si="33"/>
        <v>47.662463627546074</v>
      </c>
      <c r="M59" s="173">
        <v>54.4</v>
      </c>
      <c r="N59" s="202">
        <f t="shared" si="34"/>
        <v>50.169361046959196</v>
      </c>
      <c r="O59" s="202">
        <f t="shared" si="35"/>
        <v>17.399999999999999</v>
      </c>
      <c r="P59" s="173">
        <v>33</v>
      </c>
      <c r="Q59" s="202">
        <f t="shared" si="36"/>
        <v>49.649253731343286</v>
      </c>
      <c r="R59" s="173">
        <v>22</v>
      </c>
      <c r="S59" s="202">
        <f t="shared" si="37"/>
        <v>40.944414463032921</v>
      </c>
      <c r="T59" s="202">
        <f t="shared" si="38"/>
        <v>-11</v>
      </c>
      <c r="U59" s="214">
        <v>42.5</v>
      </c>
      <c r="V59" s="202">
        <f t="shared" si="39"/>
        <v>47.983234714003942</v>
      </c>
      <c r="W59" s="173">
        <v>41</v>
      </c>
      <c r="X59" s="202">
        <f t="shared" si="40"/>
        <v>48.517350157728707</v>
      </c>
      <c r="Y59" s="202">
        <f t="shared" si="41"/>
        <v>-1.5</v>
      </c>
      <c r="Z59" s="173">
        <v>39.5</v>
      </c>
      <c r="AA59" s="202">
        <f t="shared" si="42"/>
        <v>51.031014249790445</v>
      </c>
      <c r="AB59" s="173">
        <v>40.6</v>
      </c>
      <c r="AC59" s="202">
        <f t="shared" si="43"/>
        <v>46.008935219657481</v>
      </c>
      <c r="AD59" s="202">
        <f t="shared" si="44"/>
        <v>1.1000000000000014</v>
      </c>
      <c r="AE59" s="203">
        <v>59.6</v>
      </c>
      <c r="AF59" s="204">
        <f t="shared" si="45"/>
        <v>44.806835066864785</v>
      </c>
      <c r="AG59" s="173">
        <v>55.2</v>
      </c>
      <c r="AH59" s="204">
        <f t="shared" si="46"/>
        <v>49.310624493106246</v>
      </c>
      <c r="AI59" s="202">
        <f t="shared" si="47"/>
        <v>-4.3999999999999986</v>
      </c>
      <c r="AJ59" s="173">
        <v>56</v>
      </c>
      <c r="AK59" s="202">
        <f t="shared" si="48"/>
        <v>54.507523939808486</v>
      </c>
      <c r="AL59" s="173">
        <v>50</v>
      </c>
      <c r="AM59" s="202">
        <f t="shared" si="49"/>
        <v>50.445402298850574</v>
      </c>
      <c r="AN59" s="202">
        <f t="shared" si="50"/>
        <v>-6</v>
      </c>
      <c r="AO59" s="173">
        <v>56.8</v>
      </c>
      <c r="AP59" s="202">
        <f t="shared" si="51"/>
        <v>50.492030492030487</v>
      </c>
      <c r="AQ59" s="173">
        <v>61.6</v>
      </c>
      <c r="AR59" s="202">
        <f t="shared" si="52"/>
        <v>51.108614232209739</v>
      </c>
      <c r="AS59" s="202">
        <f t="shared" si="53"/>
        <v>4.8000000000000043</v>
      </c>
      <c r="AT59" s="202">
        <f t="shared" si="54"/>
        <v>46.525000000000006</v>
      </c>
      <c r="AU59" s="202">
        <f t="shared" si="55"/>
        <v>49.522843973713755</v>
      </c>
      <c r="AV59" s="201">
        <f t="shared" si="56"/>
        <v>45.7</v>
      </c>
      <c r="AW59" s="205">
        <f t="shared" si="57"/>
        <v>47.561151422247754</v>
      </c>
      <c r="AX59" s="205">
        <f t="shared" si="58"/>
        <v>-0.82500000000000284</v>
      </c>
      <c r="AY59" s="205">
        <f t="shared" si="59"/>
        <v>-1.9616925514660011</v>
      </c>
      <c r="AZ59" s="206">
        <v>3</v>
      </c>
    </row>
    <row r="60" spans="1:52" ht="18.75">
      <c r="A60" s="181">
        <v>1</v>
      </c>
      <c r="B60" s="199">
        <v>65</v>
      </c>
      <c r="C60" s="199">
        <v>55</v>
      </c>
      <c r="D60" s="207" t="s">
        <v>85</v>
      </c>
      <c r="E60" s="172">
        <v>10</v>
      </c>
      <c r="F60" s="173">
        <v>46.1</v>
      </c>
      <c r="G60" s="173">
        <f t="shared" si="30"/>
        <v>48.826493880489565</v>
      </c>
      <c r="H60" s="173">
        <v>45</v>
      </c>
      <c r="I60" s="173">
        <f t="shared" si="31"/>
        <v>47.598967297762478</v>
      </c>
      <c r="J60" s="173">
        <f t="shared" si="32"/>
        <v>-1.1000000000000014</v>
      </c>
      <c r="K60" s="173">
        <v>36.86</v>
      </c>
      <c r="L60" s="202">
        <f t="shared" si="33"/>
        <v>47.526673132880703</v>
      </c>
      <c r="M60" s="173">
        <v>51.4</v>
      </c>
      <c r="N60" s="202">
        <f t="shared" si="34"/>
        <v>47.859892224788297</v>
      </c>
      <c r="O60" s="202">
        <f t="shared" si="35"/>
        <v>14.54</v>
      </c>
      <c r="P60" s="173">
        <v>31.67</v>
      </c>
      <c r="Q60" s="202">
        <f t="shared" si="36"/>
        <v>48.656716417910452</v>
      </c>
      <c r="R60" s="173">
        <v>31.75</v>
      </c>
      <c r="S60" s="202">
        <f t="shared" si="37"/>
        <v>46.206152185644896</v>
      </c>
      <c r="T60" s="202">
        <f t="shared" si="38"/>
        <v>7.9999999999998295E-2</v>
      </c>
      <c r="U60" s="214">
        <v>38.57</v>
      </c>
      <c r="V60" s="202">
        <f t="shared" si="39"/>
        <v>46.045364891518737</v>
      </c>
      <c r="W60" s="173">
        <v>45.5</v>
      </c>
      <c r="X60" s="202">
        <f t="shared" si="40"/>
        <v>50.883280757097793</v>
      </c>
      <c r="Y60" s="202">
        <f t="shared" si="41"/>
        <v>6.93</v>
      </c>
      <c r="Z60" s="173">
        <v>33.549999999999997</v>
      </c>
      <c r="AA60" s="202">
        <f t="shared" si="42"/>
        <v>46.043587594300078</v>
      </c>
      <c r="AB60" s="173">
        <v>43.9</v>
      </c>
      <c r="AC60" s="202">
        <f t="shared" si="43"/>
        <v>48.466120625465372</v>
      </c>
      <c r="AD60" s="202">
        <f t="shared" si="44"/>
        <v>10.350000000000001</v>
      </c>
      <c r="AE60" s="203">
        <v>62.86</v>
      </c>
      <c r="AF60" s="204">
        <f t="shared" si="45"/>
        <v>47.228826151560177</v>
      </c>
      <c r="AG60" s="173">
        <v>51.2</v>
      </c>
      <c r="AH60" s="204">
        <f t="shared" si="46"/>
        <v>46.066504460665051</v>
      </c>
      <c r="AI60" s="202">
        <f t="shared" si="47"/>
        <v>-11.659999999999997</v>
      </c>
      <c r="AJ60" s="173">
        <v>50.71</v>
      </c>
      <c r="AK60" s="202">
        <f t="shared" si="48"/>
        <v>50.889192886456911</v>
      </c>
      <c r="AL60" s="173">
        <v>46</v>
      </c>
      <c r="AM60" s="202">
        <f t="shared" si="49"/>
        <v>47.571839080459768</v>
      </c>
      <c r="AN60" s="202">
        <f t="shared" si="50"/>
        <v>-4.7100000000000009</v>
      </c>
      <c r="AO60" s="173">
        <v>49.9</v>
      </c>
      <c r="AP60" s="202">
        <f t="shared" si="51"/>
        <v>45.710325710325705</v>
      </c>
      <c r="AQ60" s="173">
        <v>54.4</v>
      </c>
      <c r="AR60" s="202">
        <f t="shared" si="52"/>
        <v>45.715355805243448</v>
      </c>
      <c r="AS60" s="202">
        <f t="shared" si="53"/>
        <v>4.5</v>
      </c>
      <c r="AT60" s="202">
        <f t="shared" si="54"/>
        <v>43.777499999999996</v>
      </c>
      <c r="AU60" s="202">
        <f t="shared" si="55"/>
        <v>47.615897583180292</v>
      </c>
      <c r="AV60" s="201">
        <f t="shared" si="56"/>
        <v>46.143749999999997</v>
      </c>
      <c r="AW60" s="205">
        <f t="shared" si="57"/>
        <v>47.546014054640892</v>
      </c>
      <c r="AX60" s="205">
        <f t="shared" si="58"/>
        <v>2.3662500000000009</v>
      </c>
      <c r="AY60" s="205">
        <f t="shared" si="59"/>
        <v>-6.988352853939972E-2</v>
      </c>
      <c r="AZ60" s="206">
        <v>5</v>
      </c>
    </row>
    <row r="61" spans="1:52" ht="18.75">
      <c r="A61" s="181">
        <v>2</v>
      </c>
      <c r="B61" s="199">
        <v>86</v>
      </c>
      <c r="C61" s="199">
        <v>56</v>
      </c>
      <c r="D61" s="207" t="s">
        <v>107</v>
      </c>
      <c r="E61" s="172">
        <v>10</v>
      </c>
      <c r="F61" s="173">
        <v>49.67</v>
      </c>
      <c r="G61" s="173">
        <f t="shared" si="30"/>
        <v>51.39668826493881</v>
      </c>
      <c r="H61" s="173">
        <v>44.4</v>
      </c>
      <c r="I61" s="173">
        <f t="shared" si="31"/>
        <v>47.082616179001718</v>
      </c>
      <c r="J61" s="173">
        <f t="shared" si="32"/>
        <v>-5.2700000000000031</v>
      </c>
      <c r="K61" s="173">
        <v>41.17</v>
      </c>
      <c r="L61" s="202">
        <f t="shared" si="33"/>
        <v>51.707080504364697</v>
      </c>
      <c r="M61" s="173">
        <v>53.4</v>
      </c>
      <c r="N61" s="202">
        <f t="shared" si="34"/>
        <v>49.399538106235568</v>
      </c>
      <c r="O61" s="202">
        <f t="shared" si="35"/>
        <v>12.229999999999997</v>
      </c>
      <c r="P61" s="173">
        <v>25.21</v>
      </c>
      <c r="Q61" s="202">
        <f t="shared" si="36"/>
        <v>43.835820895522389</v>
      </c>
      <c r="R61" s="173">
        <v>33.25</v>
      </c>
      <c r="S61" s="202">
        <f t="shared" si="37"/>
        <v>47.015650296815977</v>
      </c>
      <c r="T61" s="202">
        <f t="shared" si="38"/>
        <v>8.0399999999999991</v>
      </c>
      <c r="U61" s="214">
        <v>34.17</v>
      </c>
      <c r="V61" s="202">
        <f t="shared" si="39"/>
        <v>43.875739644970416</v>
      </c>
      <c r="W61" s="173">
        <v>32.5</v>
      </c>
      <c r="X61" s="202">
        <f t="shared" si="40"/>
        <v>44.04837013669821</v>
      </c>
      <c r="Y61" s="202">
        <f t="shared" si="41"/>
        <v>-1.6700000000000017</v>
      </c>
      <c r="Z61" s="173">
        <v>42.83</v>
      </c>
      <c r="AA61" s="202">
        <f t="shared" si="42"/>
        <v>53.822296730930425</v>
      </c>
      <c r="AB61" s="173">
        <v>42.8</v>
      </c>
      <c r="AC61" s="202">
        <f t="shared" si="43"/>
        <v>47.647058823529406</v>
      </c>
      <c r="AD61" s="202">
        <f t="shared" si="44"/>
        <v>-3.0000000000001137E-2</v>
      </c>
      <c r="AE61" s="203">
        <v>69.33</v>
      </c>
      <c r="AF61" s="204">
        <f t="shared" si="45"/>
        <v>52.035661218424963</v>
      </c>
      <c r="AG61" s="173">
        <v>54.4</v>
      </c>
      <c r="AH61" s="204">
        <f t="shared" si="46"/>
        <v>48.661800486618006</v>
      </c>
      <c r="AI61" s="202">
        <f t="shared" si="47"/>
        <v>-14.93</v>
      </c>
      <c r="AJ61" s="173">
        <v>50</v>
      </c>
      <c r="AK61" s="202">
        <f t="shared" si="48"/>
        <v>50.40355677154583</v>
      </c>
      <c r="AL61" s="173">
        <v>44.5</v>
      </c>
      <c r="AM61" s="202">
        <f t="shared" si="49"/>
        <v>46.494252873563219</v>
      </c>
      <c r="AN61" s="202">
        <f t="shared" si="50"/>
        <v>-5.5</v>
      </c>
      <c r="AO61" s="173">
        <v>55</v>
      </c>
      <c r="AP61" s="202">
        <f t="shared" si="51"/>
        <v>49.244629244629245</v>
      </c>
      <c r="AQ61" s="173">
        <v>60</v>
      </c>
      <c r="AR61" s="202">
        <f t="shared" si="52"/>
        <v>49.910112359550567</v>
      </c>
      <c r="AS61" s="202">
        <f t="shared" si="53"/>
        <v>5</v>
      </c>
      <c r="AT61" s="202">
        <f t="shared" si="54"/>
        <v>45.922499999999999</v>
      </c>
      <c r="AU61" s="202">
        <f t="shared" si="55"/>
        <v>49.540184159415851</v>
      </c>
      <c r="AV61" s="201">
        <f t="shared" si="56"/>
        <v>45.65625</v>
      </c>
      <c r="AW61" s="205">
        <f t="shared" si="57"/>
        <v>47.532424907751583</v>
      </c>
      <c r="AX61" s="205">
        <f t="shared" si="58"/>
        <v>-0.26624999999999943</v>
      </c>
      <c r="AY61" s="205">
        <f t="shared" si="59"/>
        <v>-2.0077592516642682</v>
      </c>
      <c r="AZ61" s="206">
        <v>3</v>
      </c>
    </row>
    <row r="62" spans="1:52" ht="18.75">
      <c r="A62" s="181">
        <v>5</v>
      </c>
      <c r="B62" s="199">
        <v>43</v>
      </c>
      <c r="C62" s="199">
        <v>57</v>
      </c>
      <c r="D62" s="207" t="s">
        <v>62</v>
      </c>
      <c r="E62" s="172">
        <v>12</v>
      </c>
      <c r="F62" s="173">
        <v>38.799999999999997</v>
      </c>
      <c r="G62" s="173">
        <f t="shared" si="30"/>
        <v>43.570914326853853</v>
      </c>
      <c r="H62" s="173">
        <v>46.5</v>
      </c>
      <c r="I62" s="173">
        <f t="shared" si="31"/>
        <v>48.889845094664373</v>
      </c>
      <c r="J62" s="173">
        <f t="shared" si="32"/>
        <v>7.7000000000000028</v>
      </c>
      <c r="K62" s="173">
        <v>30.8</v>
      </c>
      <c r="L62" s="202">
        <f t="shared" si="33"/>
        <v>41.648884578079539</v>
      </c>
      <c r="M62" s="173">
        <v>49</v>
      </c>
      <c r="N62" s="202">
        <f t="shared" si="34"/>
        <v>46.012317167051577</v>
      </c>
      <c r="O62" s="202">
        <f t="shared" si="35"/>
        <v>18.2</v>
      </c>
      <c r="P62" s="173">
        <v>29</v>
      </c>
      <c r="Q62" s="202">
        <f t="shared" si="36"/>
        <v>46.664179104477611</v>
      </c>
      <c r="R62" s="173">
        <v>32.29</v>
      </c>
      <c r="S62" s="202">
        <f t="shared" si="37"/>
        <v>46.497571505666485</v>
      </c>
      <c r="T62" s="202">
        <f t="shared" si="38"/>
        <v>3.2899999999999991</v>
      </c>
      <c r="U62" s="214">
        <v>31</v>
      </c>
      <c r="V62" s="202">
        <f t="shared" si="39"/>
        <v>42.312623274161737</v>
      </c>
      <c r="W62" s="173">
        <v>32.5</v>
      </c>
      <c r="X62" s="202">
        <f t="shared" si="40"/>
        <v>44.04837013669821</v>
      </c>
      <c r="Y62" s="202">
        <f t="shared" si="41"/>
        <v>1.5</v>
      </c>
      <c r="Z62" s="173">
        <v>31.1</v>
      </c>
      <c r="AA62" s="202">
        <f t="shared" si="42"/>
        <v>43.989941324392284</v>
      </c>
      <c r="AB62" s="173">
        <v>43.29</v>
      </c>
      <c r="AC62" s="202">
        <f t="shared" si="43"/>
        <v>48.011913626209974</v>
      </c>
      <c r="AD62" s="202">
        <f t="shared" si="44"/>
        <v>12.189999999999998</v>
      </c>
      <c r="AE62" s="203">
        <v>49.6</v>
      </c>
      <c r="AF62" s="204">
        <f t="shared" si="45"/>
        <v>37.377414561664189</v>
      </c>
      <c r="AG62" s="173">
        <v>54.33</v>
      </c>
      <c r="AH62" s="204">
        <f t="shared" si="46"/>
        <v>48.605028386050286</v>
      </c>
      <c r="AI62" s="202">
        <f t="shared" si="47"/>
        <v>4.7299999999999969</v>
      </c>
      <c r="AJ62" s="173">
        <v>40</v>
      </c>
      <c r="AK62" s="202">
        <f t="shared" si="48"/>
        <v>43.563611491108077</v>
      </c>
      <c r="AL62" s="173">
        <v>49.17</v>
      </c>
      <c r="AM62" s="202">
        <f t="shared" si="49"/>
        <v>49.849137931034484</v>
      </c>
      <c r="AN62" s="202">
        <f t="shared" si="50"/>
        <v>9.1700000000000017</v>
      </c>
      <c r="AO62" s="173">
        <v>41.6</v>
      </c>
      <c r="AP62" s="202">
        <f t="shared" si="51"/>
        <v>39.95841995841996</v>
      </c>
      <c r="AQ62" s="173">
        <v>56.33</v>
      </c>
      <c r="AR62" s="202">
        <f t="shared" si="52"/>
        <v>47.161048689138575</v>
      </c>
      <c r="AS62" s="202">
        <f t="shared" si="53"/>
        <v>14.729999999999997</v>
      </c>
      <c r="AT62" s="202">
        <f t="shared" si="54"/>
        <v>36.487499999999997</v>
      </c>
      <c r="AU62" s="202">
        <f t="shared" si="55"/>
        <v>42.385748577394658</v>
      </c>
      <c r="AV62" s="201">
        <f t="shared" si="56"/>
        <v>45.426249999999996</v>
      </c>
      <c r="AW62" s="205">
        <f t="shared" si="57"/>
        <v>47.384404067064246</v>
      </c>
      <c r="AX62" s="205">
        <f t="shared" si="58"/>
        <v>8.9387499999999989</v>
      </c>
      <c r="AY62" s="205">
        <f t="shared" si="59"/>
        <v>4.9986554896695878</v>
      </c>
      <c r="AZ62" s="206">
        <v>8</v>
      </c>
    </row>
    <row r="63" spans="1:52" ht="18.75">
      <c r="A63" s="181">
        <v>2</v>
      </c>
      <c r="B63" s="199">
        <v>23</v>
      </c>
      <c r="C63" s="199">
        <v>58</v>
      </c>
      <c r="D63" s="207" t="s">
        <v>37</v>
      </c>
      <c r="E63" s="172">
        <v>3</v>
      </c>
      <c r="F63" s="173">
        <v>48.15</v>
      </c>
      <c r="G63" s="173">
        <f t="shared" si="30"/>
        <v>50.302375809935207</v>
      </c>
      <c r="H63" s="173">
        <v>44.67</v>
      </c>
      <c r="I63" s="173">
        <f t="shared" si="31"/>
        <v>47.314974182444061</v>
      </c>
      <c r="J63" s="173">
        <f t="shared" si="32"/>
        <v>-3.4799999999999969</v>
      </c>
      <c r="K63" s="173">
        <v>38.31</v>
      </c>
      <c r="L63" s="202">
        <f t="shared" si="33"/>
        <v>48.933074684772073</v>
      </c>
      <c r="M63" s="173">
        <v>46.67</v>
      </c>
      <c r="N63" s="202">
        <f t="shared" si="34"/>
        <v>44.218629715165513</v>
      </c>
      <c r="O63" s="202">
        <f t="shared" si="35"/>
        <v>8.36</v>
      </c>
      <c r="P63" s="173">
        <v>26.54</v>
      </c>
      <c r="Q63" s="202">
        <f t="shared" si="36"/>
        <v>44.828358208955223</v>
      </c>
      <c r="R63" s="173">
        <v>33.33</v>
      </c>
      <c r="S63" s="202">
        <f t="shared" si="37"/>
        <v>47.058823529411761</v>
      </c>
      <c r="T63" s="202">
        <f t="shared" si="38"/>
        <v>6.7899999999999991</v>
      </c>
      <c r="U63" s="214">
        <v>37.31</v>
      </c>
      <c r="V63" s="202">
        <f t="shared" si="39"/>
        <v>45.42406311637081</v>
      </c>
      <c r="W63" s="173">
        <v>53.33</v>
      </c>
      <c r="X63" s="202">
        <f t="shared" si="40"/>
        <v>55</v>
      </c>
      <c r="Y63" s="202">
        <f t="shared" si="41"/>
        <v>16.019999999999996</v>
      </c>
      <c r="Z63" s="173">
        <v>35.54</v>
      </c>
      <c r="AA63" s="202">
        <f t="shared" si="42"/>
        <v>47.711651299245595</v>
      </c>
      <c r="AB63" s="173">
        <v>46.33</v>
      </c>
      <c r="AC63" s="202">
        <f t="shared" si="43"/>
        <v>50.275502606105732</v>
      </c>
      <c r="AD63" s="202">
        <f t="shared" si="44"/>
        <v>10.79</v>
      </c>
      <c r="AE63" s="203">
        <v>63.08</v>
      </c>
      <c r="AF63" s="204">
        <f t="shared" si="45"/>
        <v>47.39227340267459</v>
      </c>
      <c r="AG63" s="173">
        <v>44</v>
      </c>
      <c r="AH63" s="204">
        <f t="shared" si="46"/>
        <v>40.227088402270887</v>
      </c>
      <c r="AI63" s="202">
        <f t="shared" si="47"/>
        <v>-19.079999999999998</v>
      </c>
      <c r="AJ63" s="173">
        <v>51.54</v>
      </c>
      <c r="AK63" s="202">
        <f t="shared" si="48"/>
        <v>51.456908344733243</v>
      </c>
      <c r="AL63" s="173">
        <v>48.33</v>
      </c>
      <c r="AM63" s="202">
        <f t="shared" si="49"/>
        <v>49.245689655172413</v>
      </c>
      <c r="AN63" s="202">
        <f t="shared" si="50"/>
        <v>-3.2100000000000009</v>
      </c>
      <c r="AO63" s="173">
        <v>57.23</v>
      </c>
      <c r="AP63" s="202">
        <f t="shared" si="51"/>
        <v>50.790020790020783</v>
      </c>
      <c r="AQ63" s="173">
        <v>52</v>
      </c>
      <c r="AR63" s="202">
        <f t="shared" si="52"/>
        <v>43.917602996254686</v>
      </c>
      <c r="AS63" s="202">
        <f t="shared" si="53"/>
        <v>-5.2299999999999969</v>
      </c>
      <c r="AT63" s="202">
        <f t="shared" si="54"/>
        <v>44.712500000000006</v>
      </c>
      <c r="AU63" s="202">
        <f t="shared" si="55"/>
        <v>48.354840707088435</v>
      </c>
      <c r="AV63" s="201">
        <f t="shared" si="56"/>
        <v>46.082499999999996</v>
      </c>
      <c r="AW63" s="205">
        <f t="shared" si="57"/>
        <v>47.157288885853134</v>
      </c>
      <c r="AX63" s="205">
        <f t="shared" si="58"/>
        <v>1.3699999999999903</v>
      </c>
      <c r="AY63" s="205">
        <f t="shared" si="59"/>
        <v>-1.1975518212353009</v>
      </c>
      <c r="AZ63" s="206">
        <v>4</v>
      </c>
    </row>
    <row r="64" spans="1:52" ht="18.75">
      <c r="A64" s="181">
        <v>3</v>
      </c>
      <c r="B64" s="207">
        <v>12</v>
      </c>
      <c r="C64" s="199">
        <v>59</v>
      </c>
      <c r="D64" s="207" t="s">
        <v>25</v>
      </c>
      <c r="E64" s="172">
        <v>13</v>
      </c>
      <c r="F64" s="173">
        <v>43.38</v>
      </c>
      <c r="G64" s="173">
        <f t="shared" si="30"/>
        <v>46.868250539956804</v>
      </c>
      <c r="H64" s="173">
        <v>45.54</v>
      </c>
      <c r="I64" s="173">
        <f t="shared" si="31"/>
        <v>48.063683304647157</v>
      </c>
      <c r="J64" s="173">
        <f t="shared" si="32"/>
        <v>2.1599999999999966</v>
      </c>
      <c r="K64" s="173">
        <v>29.54</v>
      </c>
      <c r="L64" s="202">
        <f t="shared" si="33"/>
        <v>40.426770126091178</v>
      </c>
      <c r="M64" s="173">
        <v>52.15</v>
      </c>
      <c r="N64" s="202">
        <f t="shared" si="34"/>
        <v>48.437259430331025</v>
      </c>
      <c r="O64" s="202">
        <f t="shared" si="35"/>
        <v>22.61</v>
      </c>
      <c r="P64" s="173">
        <v>28.65</v>
      </c>
      <c r="Q64" s="202">
        <f t="shared" si="36"/>
        <v>46.402985074626869</v>
      </c>
      <c r="R64" s="173">
        <v>34.229999999999997</v>
      </c>
      <c r="S64" s="202">
        <f t="shared" si="37"/>
        <v>47.544522396114409</v>
      </c>
      <c r="T64" s="202">
        <f t="shared" si="38"/>
        <v>5.5799999999999983</v>
      </c>
      <c r="U64" s="214">
        <v>31.54</v>
      </c>
      <c r="V64" s="202">
        <f t="shared" si="39"/>
        <v>42.578895463510847</v>
      </c>
      <c r="W64" s="173">
        <v>33.85</v>
      </c>
      <c r="X64" s="202">
        <f t="shared" si="40"/>
        <v>44.758149316508941</v>
      </c>
      <c r="Y64" s="202">
        <f t="shared" si="41"/>
        <v>2.3100000000000023</v>
      </c>
      <c r="Z64" s="173">
        <v>31.85</v>
      </c>
      <c r="AA64" s="202">
        <f t="shared" si="42"/>
        <v>44.618608549874267</v>
      </c>
      <c r="AB64" s="173">
        <v>42.15</v>
      </c>
      <c r="AC64" s="202">
        <f t="shared" si="43"/>
        <v>47.163067758749065</v>
      </c>
      <c r="AD64" s="202">
        <f t="shared" si="44"/>
        <v>10.299999999999997</v>
      </c>
      <c r="AE64" s="203">
        <v>57.85</v>
      </c>
      <c r="AF64" s="204">
        <f t="shared" si="45"/>
        <v>43.506686478454682</v>
      </c>
      <c r="AG64" s="173">
        <v>54.77</v>
      </c>
      <c r="AH64" s="204">
        <f t="shared" si="46"/>
        <v>48.96188158961882</v>
      </c>
      <c r="AI64" s="202">
        <f t="shared" si="47"/>
        <v>-3.0799999999999983</v>
      </c>
      <c r="AJ64" s="173">
        <v>45</v>
      </c>
      <c r="AK64" s="202">
        <f t="shared" si="48"/>
        <v>46.98358413132695</v>
      </c>
      <c r="AL64" s="173">
        <v>39.619999999999997</v>
      </c>
      <c r="AM64" s="202">
        <f t="shared" si="49"/>
        <v>42.988505747126432</v>
      </c>
      <c r="AN64" s="202">
        <f t="shared" si="50"/>
        <v>-5.3800000000000026</v>
      </c>
      <c r="AO64" s="173">
        <v>51.69</v>
      </c>
      <c r="AP64" s="202">
        <f t="shared" si="51"/>
        <v>46.950796950796949</v>
      </c>
      <c r="AQ64" s="173">
        <v>59.08</v>
      </c>
      <c r="AR64" s="202">
        <f t="shared" si="52"/>
        <v>49.220973782771537</v>
      </c>
      <c r="AS64" s="202">
        <f t="shared" si="53"/>
        <v>7.3900000000000006</v>
      </c>
      <c r="AT64" s="202">
        <f t="shared" si="54"/>
        <v>39.937499999999993</v>
      </c>
      <c r="AU64" s="202">
        <f t="shared" si="55"/>
        <v>44.792072164329809</v>
      </c>
      <c r="AV64" s="201">
        <f t="shared" si="56"/>
        <v>45.173749999999998</v>
      </c>
      <c r="AW64" s="205">
        <f t="shared" si="57"/>
        <v>47.142255415733423</v>
      </c>
      <c r="AX64" s="205">
        <f t="shared" si="58"/>
        <v>5.2362500000000054</v>
      </c>
      <c r="AY64" s="205">
        <f t="shared" si="59"/>
        <v>2.3501832514036138</v>
      </c>
      <c r="AZ64" s="206">
        <v>6</v>
      </c>
    </row>
    <row r="65" spans="1:52" ht="18.75">
      <c r="A65" s="181">
        <v>1</v>
      </c>
      <c r="B65" s="199">
        <v>21</v>
      </c>
      <c r="C65" s="199">
        <v>60</v>
      </c>
      <c r="D65" s="207" t="s">
        <v>140</v>
      </c>
      <c r="E65" s="172">
        <v>25</v>
      </c>
      <c r="F65" s="201">
        <v>43.176666666666669</v>
      </c>
      <c r="G65" s="173">
        <f t="shared" si="30"/>
        <v>46.721862251019921</v>
      </c>
      <c r="H65" s="173">
        <v>46.881999999999998</v>
      </c>
      <c r="I65" s="173">
        <f t="shared" si="31"/>
        <v>49.218588640275385</v>
      </c>
      <c r="J65" s="173">
        <f t="shared" si="32"/>
        <v>3.7053333333333285</v>
      </c>
      <c r="K65" s="201">
        <v>38.033333333333331</v>
      </c>
      <c r="L65" s="202">
        <f t="shared" si="33"/>
        <v>48.66472680245716</v>
      </c>
      <c r="M65" s="173">
        <v>49.122000000000007</v>
      </c>
      <c r="N65" s="202">
        <f t="shared" si="34"/>
        <v>46.106235565819865</v>
      </c>
      <c r="O65" s="202">
        <f t="shared" si="35"/>
        <v>11.088666666666676</v>
      </c>
      <c r="P65" s="201">
        <v>30.156666666666666</v>
      </c>
      <c r="Q65" s="202">
        <f t="shared" si="36"/>
        <v>47.527363184079604</v>
      </c>
      <c r="R65" s="173">
        <v>29.701999999999998</v>
      </c>
      <c r="S65" s="202">
        <f t="shared" si="37"/>
        <v>45.100917431192656</v>
      </c>
      <c r="T65" s="202">
        <f t="shared" si="38"/>
        <v>-0.45466666666666811</v>
      </c>
      <c r="U65" s="215">
        <v>48.52</v>
      </c>
      <c r="V65" s="202">
        <f t="shared" si="39"/>
        <v>50.951676528599606</v>
      </c>
      <c r="W65" s="173">
        <v>43.597999999999992</v>
      </c>
      <c r="X65" s="202">
        <f t="shared" si="40"/>
        <v>49.883280757097786</v>
      </c>
      <c r="Y65" s="202">
        <f t="shared" si="41"/>
        <v>-4.9220000000000113</v>
      </c>
      <c r="Z65" s="201">
        <v>31.78</v>
      </c>
      <c r="AA65" s="202">
        <f t="shared" si="42"/>
        <v>44.559932942162611</v>
      </c>
      <c r="AB65" s="173">
        <v>47.02</v>
      </c>
      <c r="AC65" s="202">
        <f t="shared" si="43"/>
        <v>50.789277736411023</v>
      </c>
      <c r="AD65" s="202">
        <f t="shared" si="44"/>
        <v>15.240000000000002</v>
      </c>
      <c r="AE65" s="201">
        <v>63.81</v>
      </c>
      <c r="AF65" s="204">
        <f t="shared" si="45"/>
        <v>47.934621099554235</v>
      </c>
      <c r="AG65" s="173">
        <v>50.88</v>
      </c>
      <c r="AH65" s="204">
        <f t="shared" si="46"/>
        <v>45.806974858069751</v>
      </c>
      <c r="AI65" s="202">
        <f t="shared" si="47"/>
        <v>-12.93</v>
      </c>
      <c r="AJ65" s="201">
        <v>48.386666666666663</v>
      </c>
      <c r="AK65" s="202">
        <f t="shared" si="48"/>
        <v>49.300045599635204</v>
      </c>
      <c r="AL65" s="173">
        <v>42.2</v>
      </c>
      <c r="AM65" s="202">
        <f t="shared" si="49"/>
        <v>44.841954022988503</v>
      </c>
      <c r="AN65" s="202">
        <f t="shared" si="50"/>
        <v>-6.1866666666666603</v>
      </c>
      <c r="AO65" s="201">
        <v>49.013333333333328</v>
      </c>
      <c r="AP65" s="202">
        <f t="shared" si="51"/>
        <v>45.095865095865094</v>
      </c>
      <c r="AQ65" s="173">
        <v>53.758000000000003</v>
      </c>
      <c r="AR65" s="202">
        <f t="shared" si="52"/>
        <v>45.234456928838952</v>
      </c>
      <c r="AS65" s="202">
        <f t="shared" si="53"/>
        <v>4.7446666666666744</v>
      </c>
      <c r="AT65" s="202">
        <f t="shared" si="54"/>
        <v>44.109583333333333</v>
      </c>
      <c r="AU65" s="202">
        <f t="shared" si="55"/>
        <v>47.594511687921681</v>
      </c>
      <c r="AV65" s="201">
        <f t="shared" si="56"/>
        <v>45.395249999999997</v>
      </c>
      <c r="AW65" s="205">
        <f t="shared" si="57"/>
        <v>47.122710742586733</v>
      </c>
      <c r="AX65" s="205">
        <f t="shared" si="58"/>
        <v>1.2856666666666641</v>
      </c>
      <c r="AY65" s="205">
        <f t="shared" si="59"/>
        <v>-0.4718009453349481</v>
      </c>
      <c r="AZ65" s="206">
        <v>4</v>
      </c>
    </row>
    <row r="66" spans="1:52" ht="18.75">
      <c r="A66" s="181">
        <v>6</v>
      </c>
      <c r="B66" s="199">
        <v>60</v>
      </c>
      <c r="C66" s="199">
        <v>61</v>
      </c>
      <c r="D66" s="207" t="s">
        <v>80</v>
      </c>
      <c r="E66" s="172">
        <v>2</v>
      </c>
      <c r="F66" s="173">
        <v>51.33</v>
      </c>
      <c r="G66" s="173">
        <f t="shared" si="30"/>
        <v>52.591792656587472</v>
      </c>
      <c r="H66" s="173">
        <v>51</v>
      </c>
      <c r="I66" s="173">
        <f t="shared" si="31"/>
        <v>52.762478485370053</v>
      </c>
      <c r="J66" s="173">
        <f t="shared" si="32"/>
        <v>-0.32999999999999829</v>
      </c>
      <c r="K66" s="173">
        <v>38.67</v>
      </c>
      <c r="L66" s="202">
        <f t="shared" si="33"/>
        <v>49.28225024248303</v>
      </c>
      <c r="M66" s="173">
        <v>44</v>
      </c>
      <c r="N66" s="202">
        <f t="shared" si="34"/>
        <v>42.163202463433407</v>
      </c>
      <c r="O66" s="202">
        <f t="shared" si="35"/>
        <v>5.3299999999999983</v>
      </c>
      <c r="P66" s="173">
        <v>27.92</v>
      </c>
      <c r="Q66" s="202">
        <f t="shared" si="36"/>
        <v>45.858208955223887</v>
      </c>
      <c r="R66" s="173">
        <v>26.25</v>
      </c>
      <c r="S66" s="202">
        <f t="shared" si="37"/>
        <v>43.237992444684295</v>
      </c>
      <c r="T66" s="202">
        <f t="shared" si="38"/>
        <v>-1.6700000000000017</v>
      </c>
      <c r="U66" s="214">
        <v>40</v>
      </c>
      <c r="V66" s="202">
        <f t="shared" si="39"/>
        <v>46.750493096646942</v>
      </c>
      <c r="W66" s="173">
        <v>22.5</v>
      </c>
      <c r="X66" s="202">
        <f t="shared" si="40"/>
        <v>38.790746582544685</v>
      </c>
      <c r="Y66" s="202">
        <f t="shared" si="41"/>
        <v>-17.5</v>
      </c>
      <c r="Z66" s="173">
        <v>42.92</v>
      </c>
      <c r="AA66" s="202">
        <f t="shared" si="42"/>
        <v>53.897736797988266</v>
      </c>
      <c r="AB66" s="173">
        <v>52.75</v>
      </c>
      <c r="AC66" s="202">
        <f t="shared" si="43"/>
        <v>55.055845122859267</v>
      </c>
      <c r="AD66" s="202">
        <f t="shared" si="44"/>
        <v>9.8299999999999983</v>
      </c>
      <c r="AE66" s="203">
        <v>67.33</v>
      </c>
      <c r="AF66" s="204">
        <f t="shared" si="45"/>
        <v>50.549777117384842</v>
      </c>
      <c r="AG66" s="173">
        <v>52</v>
      </c>
      <c r="AH66" s="204">
        <f t="shared" si="46"/>
        <v>46.715328467153284</v>
      </c>
      <c r="AI66" s="202">
        <f t="shared" si="47"/>
        <v>-15.329999999999998</v>
      </c>
      <c r="AJ66" s="173">
        <v>51.67</v>
      </c>
      <c r="AK66" s="202">
        <f t="shared" si="48"/>
        <v>51.545827633378934</v>
      </c>
      <c r="AL66" s="173">
        <v>47.5</v>
      </c>
      <c r="AM66" s="202">
        <f t="shared" si="49"/>
        <v>48.649425287356323</v>
      </c>
      <c r="AN66" s="202">
        <f t="shared" si="50"/>
        <v>-4.1700000000000017</v>
      </c>
      <c r="AO66" s="173">
        <v>54.67</v>
      </c>
      <c r="AP66" s="202">
        <f t="shared" si="51"/>
        <v>49.015939015939011</v>
      </c>
      <c r="AQ66" s="173">
        <v>56</v>
      </c>
      <c r="AR66" s="202">
        <f t="shared" si="52"/>
        <v>46.913857677902627</v>
      </c>
      <c r="AS66" s="202">
        <f t="shared" si="53"/>
        <v>1.3299999999999983</v>
      </c>
      <c r="AT66" s="202">
        <f t="shared" si="54"/>
        <v>46.813750000000006</v>
      </c>
      <c r="AU66" s="202">
        <f t="shared" si="55"/>
        <v>49.936503189454044</v>
      </c>
      <c r="AV66" s="201">
        <f t="shared" si="56"/>
        <v>44</v>
      </c>
      <c r="AW66" s="205">
        <f t="shared" si="57"/>
        <v>46.786109566412996</v>
      </c>
      <c r="AX66" s="205">
        <f t="shared" si="58"/>
        <v>-2.813750000000006</v>
      </c>
      <c r="AY66" s="205">
        <f t="shared" si="59"/>
        <v>-3.1503936230410474</v>
      </c>
      <c r="AZ66" s="206">
        <v>3</v>
      </c>
    </row>
    <row r="67" spans="1:52" ht="18.75">
      <c r="A67" s="181">
        <v>5</v>
      </c>
      <c r="B67" s="199">
        <v>71</v>
      </c>
      <c r="C67" s="199">
        <v>62</v>
      </c>
      <c r="D67" s="207" t="s">
        <v>91</v>
      </c>
      <c r="E67" s="172">
        <v>2</v>
      </c>
      <c r="F67" s="173">
        <v>50.5</v>
      </c>
      <c r="G67" s="173">
        <f t="shared" si="30"/>
        <v>51.994240460763145</v>
      </c>
      <c r="H67" s="173">
        <v>46</v>
      </c>
      <c r="I67" s="173">
        <f t="shared" si="31"/>
        <v>48.459552495697075</v>
      </c>
      <c r="J67" s="173">
        <f t="shared" si="32"/>
        <v>-4.5</v>
      </c>
      <c r="K67" s="173">
        <v>33</v>
      </c>
      <c r="L67" s="202">
        <f t="shared" si="33"/>
        <v>43.782735208535406</v>
      </c>
      <c r="M67" s="173">
        <v>46</v>
      </c>
      <c r="N67" s="202">
        <f t="shared" si="34"/>
        <v>43.702848344880678</v>
      </c>
      <c r="O67" s="202">
        <f t="shared" si="35"/>
        <v>13</v>
      </c>
      <c r="P67" s="173">
        <v>26.88</v>
      </c>
      <c r="Q67" s="202">
        <f t="shared" si="36"/>
        <v>45.082089552238806</v>
      </c>
      <c r="R67" s="173">
        <v>36.25</v>
      </c>
      <c r="S67" s="202">
        <f t="shared" si="37"/>
        <v>48.634646519158125</v>
      </c>
      <c r="T67" s="202">
        <f t="shared" si="38"/>
        <v>9.370000000000001</v>
      </c>
      <c r="U67" s="214">
        <v>35</v>
      </c>
      <c r="V67" s="202">
        <f t="shared" si="39"/>
        <v>44.285009861932934</v>
      </c>
      <c r="W67" s="173">
        <v>40</v>
      </c>
      <c r="X67" s="202">
        <f t="shared" si="40"/>
        <v>47.991587802313354</v>
      </c>
      <c r="Y67" s="202">
        <f t="shared" si="41"/>
        <v>5</v>
      </c>
      <c r="Z67" s="173">
        <v>39</v>
      </c>
      <c r="AA67" s="202">
        <f t="shared" si="42"/>
        <v>50.611902766135792</v>
      </c>
      <c r="AB67" s="173">
        <v>34.5</v>
      </c>
      <c r="AC67" s="202">
        <f t="shared" si="43"/>
        <v>41.466865227103497</v>
      </c>
      <c r="AD67" s="202">
        <f t="shared" si="44"/>
        <v>-4.5</v>
      </c>
      <c r="AE67" s="203">
        <v>71</v>
      </c>
      <c r="AF67" s="204">
        <f t="shared" si="45"/>
        <v>53.276374442793461</v>
      </c>
      <c r="AG67" s="173">
        <v>58</v>
      </c>
      <c r="AH67" s="204">
        <f t="shared" si="46"/>
        <v>51.581508515815088</v>
      </c>
      <c r="AI67" s="202">
        <f t="shared" si="47"/>
        <v>-13</v>
      </c>
      <c r="AJ67" s="173">
        <v>66.25</v>
      </c>
      <c r="AK67" s="202">
        <f t="shared" si="48"/>
        <v>61.518467852257189</v>
      </c>
      <c r="AL67" s="173">
        <v>42.5</v>
      </c>
      <c r="AM67" s="202">
        <f t="shared" si="49"/>
        <v>45.057471264367813</v>
      </c>
      <c r="AN67" s="202">
        <f t="shared" si="50"/>
        <v>-23.75</v>
      </c>
      <c r="AO67" s="173">
        <v>59</v>
      </c>
      <c r="AP67" s="202">
        <f t="shared" si="51"/>
        <v>52.016632016632016</v>
      </c>
      <c r="AQ67" s="173">
        <v>56</v>
      </c>
      <c r="AR67" s="202">
        <f t="shared" si="52"/>
        <v>46.913857677902627</v>
      </c>
      <c r="AS67" s="202">
        <f t="shared" si="53"/>
        <v>-3</v>
      </c>
      <c r="AT67" s="202">
        <f t="shared" si="54"/>
        <v>47.578749999999999</v>
      </c>
      <c r="AU67" s="202">
        <f t="shared" si="55"/>
        <v>50.320931520161089</v>
      </c>
      <c r="AV67" s="201">
        <f t="shared" si="56"/>
        <v>44.90625</v>
      </c>
      <c r="AW67" s="205">
        <f t="shared" si="57"/>
        <v>46.726042230904774</v>
      </c>
      <c r="AX67" s="205">
        <f t="shared" si="58"/>
        <v>-2.6724999999999994</v>
      </c>
      <c r="AY67" s="205">
        <f t="shared" si="59"/>
        <v>-3.5948892892563151</v>
      </c>
      <c r="AZ67" s="206">
        <v>3</v>
      </c>
    </row>
    <row r="68" spans="1:52" ht="18.75">
      <c r="A68" s="181">
        <v>3</v>
      </c>
      <c r="B68" s="199">
        <v>8</v>
      </c>
      <c r="C68" s="199">
        <v>63</v>
      </c>
      <c r="D68" s="207" t="s">
        <v>187</v>
      </c>
      <c r="E68" s="172">
        <v>37</v>
      </c>
      <c r="F68" s="201">
        <v>44.725000000000001</v>
      </c>
      <c r="G68" s="173">
        <f t="shared" si="30"/>
        <v>47.836573074154074</v>
      </c>
      <c r="H68" s="173">
        <v>42.216216216216218</v>
      </c>
      <c r="I68" s="173">
        <f t="shared" si="31"/>
        <v>45.203284179187797</v>
      </c>
      <c r="J68" s="173">
        <f t="shared" si="32"/>
        <v>-2.5087837837837839</v>
      </c>
      <c r="K68" s="201">
        <v>41.225000000000001</v>
      </c>
      <c r="L68" s="202">
        <f t="shared" si="33"/>
        <v>51.760426770126095</v>
      </c>
      <c r="M68" s="173">
        <v>49.780810810810813</v>
      </c>
      <c r="N68" s="202">
        <f t="shared" si="34"/>
        <v>46.613403241578766</v>
      </c>
      <c r="O68" s="202">
        <f t="shared" si="35"/>
        <v>8.5558108108108115</v>
      </c>
      <c r="P68" s="201">
        <v>36.47</v>
      </c>
      <c r="Q68" s="202">
        <f t="shared" si="36"/>
        <v>52.238805970149251</v>
      </c>
      <c r="R68" s="173">
        <v>32.976486486486486</v>
      </c>
      <c r="S68" s="202">
        <f t="shared" si="37"/>
        <v>46.868044515103335</v>
      </c>
      <c r="T68" s="202">
        <f t="shared" si="38"/>
        <v>-3.4935135135135127</v>
      </c>
      <c r="U68" s="215">
        <v>41.064999999999998</v>
      </c>
      <c r="V68" s="202">
        <f t="shared" si="39"/>
        <v>47.275641025641022</v>
      </c>
      <c r="W68" s="173">
        <v>36.891081081081083</v>
      </c>
      <c r="X68" s="202">
        <f t="shared" si="40"/>
        <v>46.357035268707193</v>
      </c>
      <c r="Y68" s="202">
        <f t="shared" si="41"/>
        <v>-4.1739189189189148</v>
      </c>
      <c r="Z68" s="201">
        <v>34.79</v>
      </c>
      <c r="AA68" s="202">
        <f t="shared" si="42"/>
        <v>47.082984073763619</v>
      </c>
      <c r="AB68" s="173">
        <v>42.279999999999994</v>
      </c>
      <c r="AC68" s="202">
        <f t="shared" si="43"/>
        <v>47.259865971705132</v>
      </c>
      <c r="AD68" s="202">
        <f t="shared" si="44"/>
        <v>7.4899999999999949</v>
      </c>
      <c r="AE68" s="201">
        <v>78.7</v>
      </c>
      <c r="AF68" s="204">
        <f t="shared" si="45"/>
        <v>58.99702823179792</v>
      </c>
      <c r="AG68" s="173">
        <v>53.403783783783787</v>
      </c>
      <c r="AH68" s="204">
        <f t="shared" si="46"/>
        <v>47.853839240700559</v>
      </c>
      <c r="AI68" s="202">
        <f t="shared" si="47"/>
        <v>-25.296216216216216</v>
      </c>
      <c r="AJ68" s="201">
        <v>48.064999999999998</v>
      </c>
      <c r="AK68" s="202">
        <f t="shared" si="48"/>
        <v>49.08002735978112</v>
      </c>
      <c r="AL68" s="173">
        <v>45.8154054054054</v>
      </c>
      <c r="AM68" s="202">
        <f t="shared" si="49"/>
        <v>47.439228021124563</v>
      </c>
      <c r="AN68" s="202">
        <f t="shared" si="50"/>
        <v>-2.2495945945945977</v>
      </c>
      <c r="AO68" s="201">
        <v>58.05</v>
      </c>
      <c r="AP68" s="202">
        <f t="shared" si="51"/>
        <v>51.358281358281353</v>
      </c>
      <c r="AQ68" s="173">
        <v>55.027837837837836</v>
      </c>
      <c r="AR68" s="202">
        <f t="shared" si="52"/>
        <v>46.18564632047778</v>
      </c>
      <c r="AS68" s="205">
        <v>-3.125</v>
      </c>
      <c r="AT68" s="202">
        <f t="shared" si="54"/>
        <v>47.886250000000004</v>
      </c>
      <c r="AU68" s="202">
        <f t="shared" si="55"/>
        <v>50.703720982961812</v>
      </c>
      <c r="AV68" s="201">
        <f t="shared" si="56"/>
        <v>44.798952702702707</v>
      </c>
      <c r="AW68" s="205">
        <f t="shared" si="57"/>
        <v>46.722543344823137</v>
      </c>
      <c r="AX68" s="205">
        <f t="shared" si="58"/>
        <v>-3.0872972972972974</v>
      </c>
      <c r="AY68" s="205">
        <f t="shared" si="59"/>
        <v>-3.981177638138675</v>
      </c>
      <c r="AZ68" s="206">
        <v>2</v>
      </c>
    </row>
    <row r="69" spans="1:52" ht="18.75">
      <c r="A69" s="181">
        <v>2</v>
      </c>
      <c r="B69" s="199">
        <v>58</v>
      </c>
      <c r="C69" s="199">
        <v>64</v>
      </c>
      <c r="D69" s="207" t="s">
        <v>77</v>
      </c>
      <c r="E69" s="172">
        <v>6</v>
      </c>
      <c r="F69" s="173">
        <v>48.17</v>
      </c>
      <c r="G69" s="173">
        <f t="shared" si="30"/>
        <v>50.316774658027363</v>
      </c>
      <c r="H69" s="173">
        <v>47</v>
      </c>
      <c r="I69" s="173">
        <f t="shared" si="31"/>
        <v>49.320137693631672</v>
      </c>
      <c r="J69" s="173">
        <f t="shared" si="32"/>
        <v>-1.1700000000000017</v>
      </c>
      <c r="K69" s="173">
        <v>34.5</v>
      </c>
      <c r="L69" s="202">
        <f t="shared" si="33"/>
        <v>45.237633365664408</v>
      </c>
      <c r="M69" s="173">
        <v>46.33</v>
      </c>
      <c r="N69" s="202">
        <f t="shared" si="34"/>
        <v>43.956889915319479</v>
      </c>
      <c r="O69" s="202">
        <f t="shared" si="35"/>
        <v>11.829999999999998</v>
      </c>
      <c r="P69" s="173">
        <v>30.42</v>
      </c>
      <c r="Q69" s="202">
        <f t="shared" si="36"/>
        <v>47.723880597014926</v>
      </c>
      <c r="R69" s="173">
        <v>37.5</v>
      </c>
      <c r="S69" s="202">
        <f t="shared" si="37"/>
        <v>49.309228278467351</v>
      </c>
      <c r="T69" s="202">
        <f t="shared" si="38"/>
        <v>7.0799999999999983</v>
      </c>
      <c r="U69" s="214">
        <v>37.5</v>
      </c>
      <c r="V69" s="202">
        <f t="shared" si="39"/>
        <v>45.517751479289942</v>
      </c>
      <c r="W69" s="173">
        <v>38.33</v>
      </c>
      <c r="X69" s="202">
        <f t="shared" si="40"/>
        <v>47.113564668769712</v>
      </c>
      <c r="Y69" s="202">
        <f t="shared" si="41"/>
        <v>0.82999999999999829</v>
      </c>
      <c r="Z69" s="173">
        <v>31.83</v>
      </c>
      <c r="AA69" s="202">
        <f t="shared" si="42"/>
        <v>44.601844090528076</v>
      </c>
      <c r="AB69" s="173">
        <v>37.92</v>
      </c>
      <c r="AC69" s="202">
        <f t="shared" si="43"/>
        <v>44.013402829486225</v>
      </c>
      <c r="AD69" s="202">
        <f t="shared" si="44"/>
        <v>6.0900000000000034</v>
      </c>
      <c r="AE69" s="203">
        <v>68</v>
      </c>
      <c r="AF69" s="204">
        <f t="shared" si="45"/>
        <v>51.047548291233284</v>
      </c>
      <c r="AG69" s="173">
        <v>55.33</v>
      </c>
      <c r="AH69" s="204">
        <f t="shared" si="46"/>
        <v>49.416058394160586</v>
      </c>
      <c r="AI69" s="202">
        <f t="shared" si="47"/>
        <v>-12.670000000000002</v>
      </c>
      <c r="AJ69" s="173">
        <v>45.83</v>
      </c>
      <c r="AK69" s="202">
        <f t="shared" si="48"/>
        <v>47.551299589603282</v>
      </c>
      <c r="AL69" s="173">
        <v>48.33</v>
      </c>
      <c r="AM69" s="202">
        <f t="shared" si="49"/>
        <v>49.245689655172413</v>
      </c>
      <c r="AN69" s="202">
        <f t="shared" si="50"/>
        <v>2.5</v>
      </c>
      <c r="AO69" s="173">
        <v>51</v>
      </c>
      <c r="AP69" s="202">
        <f t="shared" si="51"/>
        <v>46.472626472626473</v>
      </c>
      <c r="AQ69" s="173">
        <v>48</v>
      </c>
      <c r="AR69" s="202">
        <f t="shared" si="52"/>
        <v>40.921348314606746</v>
      </c>
      <c r="AS69" s="202">
        <f t="shared" ref="AS69:AS91" si="60">AQ69-AO69</f>
        <v>-3</v>
      </c>
      <c r="AT69" s="202">
        <f t="shared" si="54"/>
        <v>43.40625</v>
      </c>
      <c r="AU69" s="202">
        <f t="shared" si="55"/>
        <v>47.308669817998464</v>
      </c>
      <c r="AV69" s="201">
        <f t="shared" si="56"/>
        <v>44.842499999999994</v>
      </c>
      <c r="AW69" s="205">
        <f t="shared" si="57"/>
        <v>46.66203996870177</v>
      </c>
      <c r="AX69" s="205">
        <f t="shared" si="58"/>
        <v>1.436249999999994</v>
      </c>
      <c r="AY69" s="205">
        <f t="shared" si="59"/>
        <v>-0.6466298492966942</v>
      </c>
      <c r="AZ69" s="206">
        <v>5</v>
      </c>
    </row>
    <row r="70" spans="1:52" ht="18.75">
      <c r="A70" s="181">
        <v>4</v>
      </c>
      <c r="B70" s="199">
        <v>46</v>
      </c>
      <c r="C70" s="199">
        <v>65</v>
      </c>
      <c r="D70" s="207" t="s">
        <v>65</v>
      </c>
      <c r="E70" s="172">
        <v>6</v>
      </c>
      <c r="F70" s="173">
        <v>44</v>
      </c>
      <c r="G70" s="173">
        <f t="shared" ref="G70:G91" si="61">10*((F70-47.73)/13.89)+50</f>
        <v>47.314614830813539</v>
      </c>
      <c r="H70" s="173">
        <v>51</v>
      </c>
      <c r="I70" s="173">
        <f t="shared" ref="I70:I91" si="62">10*((H70-47.79)/11.62)+50</f>
        <v>52.762478485370053</v>
      </c>
      <c r="J70" s="173">
        <f t="shared" ref="J70:J91" si="63">H70-F70</f>
        <v>7</v>
      </c>
      <c r="K70" s="173">
        <v>31</v>
      </c>
      <c r="L70" s="202">
        <f t="shared" ref="L70:L91" si="64">10*((K70-39.41)/10.31)+50</f>
        <v>41.842870999030069</v>
      </c>
      <c r="M70" s="173">
        <v>50.33</v>
      </c>
      <c r="N70" s="202">
        <f t="shared" ref="N70:N91" si="65">10*((M70-54.18)/12.99)+50</f>
        <v>47.036181678214007</v>
      </c>
      <c r="O70" s="202">
        <f t="shared" ref="O70:O91" si="66">M70-K70</f>
        <v>19.329999999999998</v>
      </c>
      <c r="P70" s="173">
        <v>20</v>
      </c>
      <c r="Q70" s="202">
        <f t="shared" ref="Q70:Q91" si="67">10*((P70-33.47)/13.4)+50</f>
        <v>39.947761194029852</v>
      </c>
      <c r="R70" s="173">
        <v>25.42</v>
      </c>
      <c r="S70" s="202">
        <f t="shared" ref="S70:S91" si="68">10*((R70-38.78)/18.53)+50</f>
        <v>42.790070156502971</v>
      </c>
      <c r="T70" s="202">
        <f t="shared" ref="T70:T91" si="69">R70-P70</f>
        <v>5.4200000000000017</v>
      </c>
      <c r="U70" s="214">
        <v>22.5</v>
      </c>
      <c r="V70" s="202">
        <f t="shared" ref="V70:V91" si="70">10*((U70-46.59)/20.28)+50</f>
        <v>38.121301775147927</v>
      </c>
      <c r="W70" s="173">
        <v>32.5</v>
      </c>
      <c r="X70" s="202">
        <f t="shared" ref="X70:X91" si="71">10*((W70-43.82)/19.02)+50</f>
        <v>44.04837013669821</v>
      </c>
      <c r="Y70" s="202">
        <f t="shared" ref="Y70:Y91" si="72">W70-U70</f>
        <v>10</v>
      </c>
      <c r="Z70" s="173">
        <v>37</v>
      </c>
      <c r="AA70" s="202">
        <f t="shared" ref="AA70:AA91" si="73">10*((Z70-38.27)/11.93)+50</f>
        <v>48.935456831517179</v>
      </c>
      <c r="AB70" s="173">
        <v>43.25</v>
      </c>
      <c r="AC70" s="202">
        <f t="shared" ref="AC70:AC91" si="74">10*((AB70-45.96)/13.43)+50</f>
        <v>47.982129560685031</v>
      </c>
      <c r="AD70" s="202">
        <f t="shared" ref="AD70:AD91" si="75">AB70-Z70</f>
        <v>6.25</v>
      </c>
      <c r="AE70" s="203">
        <v>60</v>
      </c>
      <c r="AF70" s="204">
        <f t="shared" ref="AF70:AF91" si="76">10*((AE70-66.59)/13.46)+50</f>
        <v>45.104011887072808</v>
      </c>
      <c r="AG70" s="173">
        <v>46.67</v>
      </c>
      <c r="AH70" s="204">
        <f t="shared" ref="AH70:AH91" si="77">10*((AG70-56.05)/12.33)+50</f>
        <v>42.392538523925388</v>
      </c>
      <c r="AI70" s="202">
        <f t="shared" ref="AI70:AI91" si="78">AG70-AE70</f>
        <v>-13.329999999999998</v>
      </c>
      <c r="AJ70" s="173">
        <v>45</v>
      </c>
      <c r="AK70" s="202">
        <f t="shared" ref="AK70:AK91" si="79">10*((AJ70-49.41)/14.62)+50</f>
        <v>46.98358413132695</v>
      </c>
      <c r="AL70" s="173">
        <v>45</v>
      </c>
      <c r="AM70" s="202">
        <f t="shared" ref="AM70:AM91" si="80">10*((AL70-49.38)/13.92)+50</f>
        <v>46.853448275862064</v>
      </c>
      <c r="AN70" s="202">
        <f t="shared" ref="AN70:AN91" si="81">AL70-AJ70</f>
        <v>0</v>
      </c>
      <c r="AO70" s="173">
        <v>68</v>
      </c>
      <c r="AP70" s="202">
        <f t="shared" ref="AP70:AP91" si="82">10*((AO70-56.09)/14.43)+50</f>
        <v>58.25363825363825</v>
      </c>
      <c r="AQ70" s="173">
        <v>58.67</v>
      </c>
      <c r="AR70" s="202">
        <f t="shared" ref="AR70:AR91" si="83">10*((AQ70-60.12)/13.35)+50</f>
        <v>48.913857677902627</v>
      </c>
      <c r="AS70" s="202">
        <f t="shared" si="60"/>
        <v>-9.3299999999999983</v>
      </c>
      <c r="AT70" s="202">
        <f t="shared" ref="AT70:AT91" si="84">(F70+K70+P70+U70+Z70+AE70+AJ70+AO70)/8</f>
        <v>40.9375</v>
      </c>
      <c r="AU70" s="202">
        <f t="shared" ref="AU70:AU91" si="85">(G70+L70+Q70+V70+AA70+AF70+AK70+AP70)/8</f>
        <v>45.812904987822073</v>
      </c>
      <c r="AV70" s="201">
        <f t="shared" ref="AV70:AV91" si="86">(H70+M70+R70+W70+AB70+AG70+AL70+AQ70)/8</f>
        <v>44.105000000000004</v>
      </c>
      <c r="AW70" s="205">
        <f t="shared" ref="AW70:AW91" si="87">(I70+N70+S70+X70+AC70+AH70+AM70+AR70)/8</f>
        <v>46.597384311895034</v>
      </c>
      <c r="AX70" s="205">
        <f t="shared" ref="AX70:AX91" si="88">AV70-AT70</f>
        <v>3.167500000000004</v>
      </c>
      <c r="AY70" s="205">
        <f t="shared" ref="AY70:AY91" si="89">AW70-AU70</f>
        <v>0.7844793240729615</v>
      </c>
      <c r="AZ70" s="206">
        <v>6</v>
      </c>
    </row>
    <row r="71" spans="1:52" ht="18.75">
      <c r="A71" s="181">
        <v>4</v>
      </c>
      <c r="B71" s="207">
        <v>31</v>
      </c>
      <c r="C71" s="199">
        <v>66</v>
      </c>
      <c r="D71" s="207" t="s">
        <v>48</v>
      </c>
      <c r="E71" s="172">
        <v>6</v>
      </c>
      <c r="F71" s="173">
        <v>47.85</v>
      </c>
      <c r="G71" s="173">
        <f t="shared" si="61"/>
        <v>50.086393088552917</v>
      </c>
      <c r="H71" s="173">
        <v>47.67</v>
      </c>
      <c r="I71" s="173">
        <f t="shared" si="62"/>
        <v>49.896729776247852</v>
      </c>
      <c r="J71" s="173">
        <f t="shared" si="63"/>
        <v>-0.17999999999999972</v>
      </c>
      <c r="K71" s="173">
        <v>33.229999999999997</v>
      </c>
      <c r="L71" s="202">
        <f t="shared" si="64"/>
        <v>44.005819592628519</v>
      </c>
      <c r="M71" s="173">
        <v>43.33</v>
      </c>
      <c r="N71" s="202">
        <f t="shared" si="65"/>
        <v>41.647421093148573</v>
      </c>
      <c r="O71" s="202">
        <f t="shared" si="66"/>
        <v>10.100000000000001</v>
      </c>
      <c r="P71" s="173">
        <v>32.31</v>
      </c>
      <c r="Q71" s="202">
        <f t="shared" si="67"/>
        <v>49.134328358208961</v>
      </c>
      <c r="R71" s="173">
        <v>37.08</v>
      </c>
      <c r="S71" s="202">
        <f t="shared" si="68"/>
        <v>49.082568807339449</v>
      </c>
      <c r="T71" s="202">
        <f t="shared" si="69"/>
        <v>4.769999999999996</v>
      </c>
      <c r="U71" s="214">
        <v>48.46</v>
      </c>
      <c r="V71" s="202">
        <f t="shared" si="70"/>
        <v>50.922090729783037</v>
      </c>
      <c r="W71" s="173">
        <v>41.67</v>
      </c>
      <c r="X71" s="202">
        <f t="shared" si="71"/>
        <v>48.869610935856997</v>
      </c>
      <c r="Y71" s="202">
        <f t="shared" si="72"/>
        <v>-6.7899999999999991</v>
      </c>
      <c r="Z71" s="173">
        <v>36.04</v>
      </c>
      <c r="AA71" s="202">
        <f t="shared" si="73"/>
        <v>48.130762782900248</v>
      </c>
      <c r="AB71" s="173">
        <v>45.42</v>
      </c>
      <c r="AC71" s="202">
        <f t="shared" si="74"/>
        <v>49.597915115413258</v>
      </c>
      <c r="AD71" s="202">
        <f t="shared" si="75"/>
        <v>9.3800000000000026</v>
      </c>
      <c r="AE71" s="203">
        <v>62.15</v>
      </c>
      <c r="AF71" s="204">
        <f t="shared" si="76"/>
        <v>46.701337295690934</v>
      </c>
      <c r="AG71" s="173">
        <v>48.67</v>
      </c>
      <c r="AH71" s="204">
        <f t="shared" si="77"/>
        <v>44.01459854014599</v>
      </c>
      <c r="AI71" s="202">
        <f t="shared" si="78"/>
        <v>-13.479999999999997</v>
      </c>
      <c r="AJ71" s="173">
        <v>48.08</v>
      </c>
      <c r="AK71" s="202">
        <f t="shared" si="79"/>
        <v>49.090287277701776</v>
      </c>
      <c r="AL71" s="173">
        <v>44.17</v>
      </c>
      <c r="AM71" s="202">
        <f t="shared" si="80"/>
        <v>46.257183908045974</v>
      </c>
      <c r="AN71" s="202">
        <f t="shared" si="81"/>
        <v>-3.9099999999999966</v>
      </c>
      <c r="AO71" s="173">
        <v>53.23</v>
      </c>
      <c r="AP71" s="202">
        <f t="shared" si="82"/>
        <v>48.018018018018012</v>
      </c>
      <c r="AQ71" s="173">
        <v>50.67</v>
      </c>
      <c r="AR71" s="202">
        <f t="shared" si="83"/>
        <v>42.921348314606746</v>
      </c>
      <c r="AS71" s="202">
        <f t="shared" si="60"/>
        <v>-2.5599999999999952</v>
      </c>
      <c r="AT71" s="202">
        <f t="shared" si="84"/>
        <v>45.168749999999996</v>
      </c>
      <c r="AU71" s="202">
        <f t="shared" si="85"/>
        <v>48.261129642935543</v>
      </c>
      <c r="AV71" s="201">
        <f t="shared" si="86"/>
        <v>44.835000000000008</v>
      </c>
      <c r="AW71" s="205">
        <f t="shared" si="87"/>
        <v>46.535922061350604</v>
      </c>
      <c r="AX71" s="205">
        <f t="shared" si="88"/>
        <v>-0.33374999999998778</v>
      </c>
      <c r="AY71" s="205">
        <f t="shared" si="89"/>
        <v>-1.7252075815849395</v>
      </c>
      <c r="AZ71" s="206">
        <v>3</v>
      </c>
    </row>
    <row r="72" spans="1:52" ht="18.75">
      <c r="A72" s="181">
        <v>2</v>
      </c>
      <c r="B72" s="199">
        <v>57</v>
      </c>
      <c r="C72" s="199">
        <v>67</v>
      </c>
      <c r="D72" s="207" t="s">
        <v>76</v>
      </c>
      <c r="E72" s="172">
        <v>6</v>
      </c>
      <c r="F72" s="173">
        <v>48.57</v>
      </c>
      <c r="G72" s="173">
        <f t="shared" si="61"/>
        <v>50.604751619870413</v>
      </c>
      <c r="H72" s="173">
        <v>49.67</v>
      </c>
      <c r="I72" s="173">
        <f t="shared" si="62"/>
        <v>51.617900172117039</v>
      </c>
      <c r="J72" s="173">
        <f t="shared" si="63"/>
        <v>1.1000000000000014</v>
      </c>
      <c r="K72" s="173">
        <v>45.14</v>
      </c>
      <c r="L72" s="202">
        <f t="shared" si="64"/>
        <v>55.557710960232789</v>
      </c>
      <c r="M72" s="173">
        <v>44.67</v>
      </c>
      <c r="N72" s="202">
        <f t="shared" si="65"/>
        <v>42.678983833718249</v>
      </c>
      <c r="O72" s="202">
        <f t="shared" si="66"/>
        <v>-0.46999999999999886</v>
      </c>
      <c r="P72" s="173">
        <v>47.86</v>
      </c>
      <c r="Q72" s="202">
        <f t="shared" si="67"/>
        <v>60.738805970149258</v>
      </c>
      <c r="R72" s="173">
        <v>42.5</v>
      </c>
      <c r="S72" s="202">
        <f t="shared" si="68"/>
        <v>52.007555315704266</v>
      </c>
      <c r="T72" s="202">
        <f t="shared" si="69"/>
        <v>-5.3599999999999994</v>
      </c>
      <c r="U72" s="214">
        <v>57.86</v>
      </c>
      <c r="V72" s="202">
        <f t="shared" si="70"/>
        <v>55.557199211045365</v>
      </c>
      <c r="W72" s="173">
        <v>44.17</v>
      </c>
      <c r="X72" s="202">
        <f t="shared" si="71"/>
        <v>50.184016824395371</v>
      </c>
      <c r="Y72" s="202">
        <f t="shared" si="72"/>
        <v>-13.689999999999998</v>
      </c>
      <c r="Z72" s="173">
        <v>32.86</v>
      </c>
      <c r="AA72" s="202">
        <f t="shared" si="73"/>
        <v>45.465213746856662</v>
      </c>
      <c r="AB72" s="173">
        <v>39.83</v>
      </c>
      <c r="AC72" s="202">
        <f t="shared" si="74"/>
        <v>45.435591958302304</v>
      </c>
      <c r="AD72" s="202">
        <f t="shared" si="75"/>
        <v>6.9699999999999989</v>
      </c>
      <c r="AE72" s="203">
        <v>64</v>
      </c>
      <c r="AF72" s="204">
        <f t="shared" si="76"/>
        <v>48.075780089153042</v>
      </c>
      <c r="AG72" s="173">
        <v>43.33</v>
      </c>
      <c r="AH72" s="204">
        <f t="shared" si="77"/>
        <v>39.683698296836987</v>
      </c>
      <c r="AI72" s="202">
        <f t="shared" si="78"/>
        <v>-20.67</v>
      </c>
      <c r="AJ72" s="173">
        <v>48.57</v>
      </c>
      <c r="AK72" s="202">
        <f t="shared" si="79"/>
        <v>49.425444596443228</v>
      </c>
      <c r="AL72" s="173">
        <v>45.83</v>
      </c>
      <c r="AM72" s="202">
        <f t="shared" si="80"/>
        <v>47.449712643678154</v>
      </c>
      <c r="AN72" s="202">
        <f t="shared" si="81"/>
        <v>-2.740000000000002</v>
      </c>
      <c r="AO72" s="173">
        <v>53.71</v>
      </c>
      <c r="AP72" s="202">
        <f t="shared" si="82"/>
        <v>48.35065835065835</v>
      </c>
      <c r="AQ72" s="173">
        <v>50</v>
      </c>
      <c r="AR72" s="202">
        <f t="shared" si="83"/>
        <v>42.419475655430716</v>
      </c>
      <c r="AS72" s="202">
        <f t="shared" si="60"/>
        <v>-3.7100000000000009</v>
      </c>
      <c r="AT72" s="202">
        <f t="shared" si="84"/>
        <v>49.821249999999999</v>
      </c>
      <c r="AU72" s="202">
        <f t="shared" si="85"/>
        <v>51.721945568051147</v>
      </c>
      <c r="AV72" s="201">
        <f t="shared" si="86"/>
        <v>44.999999999999993</v>
      </c>
      <c r="AW72" s="205">
        <f t="shared" si="87"/>
        <v>46.434616837522881</v>
      </c>
      <c r="AX72" s="205">
        <f t="shared" si="88"/>
        <v>-4.8212500000000063</v>
      </c>
      <c r="AY72" s="205">
        <f t="shared" si="89"/>
        <v>-5.2873287305282659</v>
      </c>
      <c r="AZ72" s="206">
        <v>2</v>
      </c>
    </row>
    <row r="73" spans="1:52" ht="18.75">
      <c r="A73" s="181">
        <v>4</v>
      </c>
      <c r="B73" s="199">
        <v>59</v>
      </c>
      <c r="C73" s="199">
        <v>68</v>
      </c>
      <c r="D73" s="207" t="s">
        <v>79</v>
      </c>
      <c r="E73" s="172">
        <v>4</v>
      </c>
      <c r="F73" s="173">
        <v>45.5</v>
      </c>
      <c r="G73" s="173">
        <f t="shared" si="61"/>
        <v>48.394528437724986</v>
      </c>
      <c r="H73" s="173">
        <v>45.5</v>
      </c>
      <c r="I73" s="173">
        <f t="shared" si="62"/>
        <v>48.029259896729776</v>
      </c>
      <c r="J73" s="173">
        <f t="shared" si="63"/>
        <v>0</v>
      </c>
      <c r="K73" s="173">
        <v>38</v>
      </c>
      <c r="L73" s="202">
        <f t="shared" si="64"/>
        <v>48.63239573229874</v>
      </c>
      <c r="M73" s="173">
        <v>46</v>
      </c>
      <c r="N73" s="202">
        <f t="shared" si="65"/>
        <v>43.702848344880678</v>
      </c>
      <c r="O73" s="202">
        <f t="shared" si="66"/>
        <v>8</v>
      </c>
      <c r="P73" s="173">
        <v>27.5</v>
      </c>
      <c r="Q73" s="202">
        <f t="shared" si="67"/>
        <v>45.544776119402982</v>
      </c>
      <c r="R73" s="173">
        <v>24.38</v>
      </c>
      <c r="S73" s="202">
        <f t="shared" si="68"/>
        <v>42.228818132757688</v>
      </c>
      <c r="T73" s="202">
        <f t="shared" si="69"/>
        <v>-3.120000000000001</v>
      </c>
      <c r="U73" s="214">
        <v>51.25</v>
      </c>
      <c r="V73" s="202">
        <f t="shared" si="70"/>
        <v>52.297830374753453</v>
      </c>
      <c r="W73" s="173">
        <v>41.25</v>
      </c>
      <c r="X73" s="202">
        <f t="shared" si="71"/>
        <v>48.648790746582542</v>
      </c>
      <c r="Y73" s="202">
        <f t="shared" si="72"/>
        <v>-10</v>
      </c>
      <c r="Z73" s="173">
        <v>43.13</v>
      </c>
      <c r="AA73" s="202">
        <f t="shared" si="73"/>
        <v>54.07376362112322</v>
      </c>
      <c r="AB73" s="173">
        <v>42.25</v>
      </c>
      <c r="AC73" s="202">
        <f t="shared" si="74"/>
        <v>47.237527922561426</v>
      </c>
      <c r="AD73" s="202">
        <f t="shared" si="75"/>
        <v>-0.88000000000000256</v>
      </c>
      <c r="AE73" s="203">
        <v>62</v>
      </c>
      <c r="AF73" s="204">
        <f t="shared" si="76"/>
        <v>46.589895988112929</v>
      </c>
      <c r="AG73" s="173">
        <v>47</v>
      </c>
      <c r="AH73" s="204">
        <f t="shared" si="77"/>
        <v>42.660178426601789</v>
      </c>
      <c r="AI73" s="202">
        <f t="shared" si="78"/>
        <v>-15</v>
      </c>
      <c r="AJ73" s="173">
        <v>48.75</v>
      </c>
      <c r="AK73" s="202">
        <f t="shared" si="79"/>
        <v>49.548563611491112</v>
      </c>
      <c r="AL73" s="173">
        <v>36.25</v>
      </c>
      <c r="AM73" s="202">
        <f t="shared" si="80"/>
        <v>40.56752873563218</v>
      </c>
      <c r="AN73" s="202">
        <f t="shared" si="81"/>
        <v>-12.5</v>
      </c>
      <c r="AO73" s="173">
        <v>47</v>
      </c>
      <c r="AP73" s="202">
        <f t="shared" si="82"/>
        <v>43.700623700623701</v>
      </c>
      <c r="AQ73" s="173">
        <v>71</v>
      </c>
      <c r="AR73" s="202">
        <f t="shared" si="83"/>
        <v>58.149812734082403</v>
      </c>
      <c r="AS73" s="202">
        <f t="shared" si="60"/>
        <v>24</v>
      </c>
      <c r="AT73" s="202">
        <f t="shared" si="84"/>
        <v>45.391249999999999</v>
      </c>
      <c r="AU73" s="202">
        <f t="shared" si="85"/>
        <v>48.597797198191387</v>
      </c>
      <c r="AV73" s="201">
        <f t="shared" si="86"/>
        <v>44.203749999999999</v>
      </c>
      <c r="AW73" s="205">
        <f t="shared" si="87"/>
        <v>46.403095617478556</v>
      </c>
      <c r="AX73" s="205">
        <f t="shared" si="88"/>
        <v>-1.1875</v>
      </c>
      <c r="AY73" s="205">
        <f t="shared" si="89"/>
        <v>-2.1947015807128309</v>
      </c>
      <c r="AZ73" s="206">
        <v>3</v>
      </c>
    </row>
    <row r="74" spans="1:52" ht="18.75">
      <c r="A74" s="181">
        <v>4</v>
      </c>
      <c r="B74" s="199">
        <v>92</v>
      </c>
      <c r="C74" s="199">
        <v>69</v>
      </c>
      <c r="D74" s="207" t="s">
        <v>113</v>
      </c>
      <c r="E74" s="172">
        <v>14</v>
      </c>
      <c r="F74" s="173">
        <v>50.2</v>
      </c>
      <c r="G74" s="173">
        <f t="shared" si="61"/>
        <v>51.778257739380855</v>
      </c>
      <c r="H74" s="173">
        <v>42.57</v>
      </c>
      <c r="I74" s="173">
        <f t="shared" si="62"/>
        <v>45.507745266781413</v>
      </c>
      <c r="J74" s="173">
        <f t="shared" si="63"/>
        <v>-7.6300000000000026</v>
      </c>
      <c r="K74" s="173">
        <v>42.4</v>
      </c>
      <c r="L74" s="202">
        <f t="shared" si="64"/>
        <v>52.900096993210475</v>
      </c>
      <c r="M74" s="173">
        <v>46</v>
      </c>
      <c r="N74" s="202">
        <f t="shared" si="65"/>
        <v>43.702848344880678</v>
      </c>
      <c r="O74" s="202">
        <f t="shared" si="66"/>
        <v>3.6000000000000014</v>
      </c>
      <c r="P74" s="173">
        <v>36.25</v>
      </c>
      <c r="Q74" s="202">
        <f t="shared" si="67"/>
        <v>52.07462686567164</v>
      </c>
      <c r="R74" s="173">
        <v>29.64</v>
      </c>
      <c r="S74" s="202">
        <f t="shared" si="68"/>
        <v>45.067458175930923</v>
      </c>
      <c r="T74" s="202">
        <f t="shared" si="69"/>
        <v>-6.6099999999999994</v>
      </c>
      <c r="U74" s="214">
        <v>41</v>
      </c>
      <c r="V74" s="202">
        <f t="shared" si="70"/>
        <v>47.243589743589745</v>
      </c>
      <c r="W74" s="173">
        <v>37.14</v>
      </c>
      <c r="X74" s="202">
        <f t="shared" si="71"/>
        <v>46.487907465825444</v>
      </c>
      <c r="Y74" s="202">
        <f t="shared" si="72"/>
        <v>-3.8599999999999994</v>
      </c>
      <c r="Z74" s="173">
        <v>44.8</v>
      </c>
      <c r="AA74" s="202">
        <f t="shared" si="73"/>
        <v>55.473595976529751</v>
      </c>
      <c r="AB74" s="173">
        <v>43</v>
      </c>
      <c r="AC74" s="202">
        <f t="shared" si="74"/>
        <v>47.795979151154128</v>
      </c>
      <c r="AD74" s="202">
        <f t="shared" si="75"/>
        <v>-1.7999999999999972</v>
      </c>
      <c r="AE74" s="203">
        <v>69.2</v>
      </c>
      <c r="AF74" s="204">
        <f t="shared" si="76"/>
        <v>51.939078751857352</v>
      </c>
      <c r="AG74" s="173">
        <v>49.71</v>
      </c>
      <c r="AH74" s="204">
        <f t="shared" si="77"/>
        <v>44.858069748580704</v>
      </c>
      <c r="AI74" s="202">
        <f t="shared" si="78"/>
        <v>-19.490000000000002</v>
      </c>
      <c r="AJ74" s="173">
        <v>50</v>
      </c>
      <c r="AK74" s="202">
        <f t="shared" si="79"/>
        <v>50.40355677154583</v>
      </c>
      <c r="AL74" s="173">
        <v>45.71</v>
      </c>
      <c r="AM74" s="202">
        <f t="shared" si="80"/>
        <v>47.363505747126439</v>
      </c>
      <c r="AN74" s="202">
        <f t="shared" si="81"/>
        <v>-4.2899999999999991</v>
      </c>
      <c r="AO74" s="173">
        <v>60</v>
      </c>
      <c r="AP74" s="202">
        <f t="shared" si="82"/>
        <v>52.709632709632707</v>
      </c>
      <c r="AQ74" s="173">
        <v>53.14</v>
      </c>
      <c r="AR74" s="202">
        <f t="shared" si="83"/>
        <v>44.771535580524343</v>
      </c>
      <c r="AS74" s="202">
        <f t="shared" si="60"/>
        <v>-6.8599999999999994</v>
      </c>
      <c r="AT74" s="202">
        <f t="shared" si="84"/>
        <v>49.231249999999996</v>
      </c>
      <c r="AU74" s="202">
        <f t="shared" si="85"/>
        <v>51.815304443927303</v>
      </c>
      <c r="AV74" s="201">
        <f t="shared" si="86"/>
        <v>43.363749999999996</v>
      </c>
      <c r="AW74" s="205">
        <f t="shared" si="87"/>
        <v>45.694381185100518</v>
      </c>
      <c r="AX74" s="205">
        <f t="shared" si="88"/>
        <v>-5.8674999999999997</v>
      </c>
      <c r="AY74" s="205">
        <f t="shared" si="89"/>
        <v>-6.1209232588267852</v>
      </c>
      <c r="AZ74" s="206">
        <v>1</v>
      </c>
    </row>
    <row r="75" spans="1:52" ht="18.75">
      <c r="A75" s="181">
        <v>3</v>
      </c>
      <c r="B75" s="199">
        <v>16</v>
      </c>
      <c r="C75" s="199">
        <v>70</v>
      </c>
      <c r="D75" s="207" t="s">
        <v>30</v>
      </c>
      <c r="E75" s="172">
        <v>14</v>
      </c>
      <c r="F75" s="173">
        <v>37.5</v>
      </c>
      <c r="G75" s="173">
        <f t="shared" si="61"/>
        <v>42.634989200863934</v>
      </c>
      <c r="H75" s="173">
        <v>42.86</v>
      </c>
      <c r="I75" s="173">
        <f t="shared" si="62"/>
        <v>45.757314974182442</v>
      </c>
      <c r="J75" s="173">
        <f t="shared" si="63"/>
        <v>5.3599999999999994</v>
      </c>
      <c r="K75" s="173">
        <v>27.6</v>
      </c>
      <c r="L75" s="202">
        <f t="shared" si="64"/>
        <v>38.545101842871006</v>
      </c>
      <c r="M75" s="173">
        <v>50</v>
      </c>
      <c r="N75" s="202">
        <f t="shared" si="65"/>
        <v>46.782140107775213</v>
      </c>
      <c r="O75" s="202">
        <f t="shared" si="66"/>
        <v>22.4</v>
      </c>
      <c r="P75" s="173">
        <v>27.13</v>
      </c>
      <c r="Q75" s="202">
        <f t="shared" si="67"/>
        <v>45.268656716417908</v>
      </c>
      <c r="R75" s="173">
        <v>26.43</v>
      </c>
      <c r="S75" s="202">
        <f t="shared" si="68"/>
        <v>43.335132218024825</v>
      </c>
      <c r="T75" s="202">
        <f t="shared" si="69"/>
        <v>-0.69999999999999929</v>
      </c>
      <c r="U75" s="214">
        <v>26.75</v>
      </c>
      <c r="V75" s="202">
        <f t="shared" si="70"/>
        <v>40.216962524654832</v>
      </c>
      <c r="W75" s="173">
        <v>31.79</v>
      </c>
      <c r="X75" s="202">
        <f t="shared" si="71"/>
        <v>43.67507886435331</v>
      </c>
      <c r="Y75" s="202">
        <f t="shared" si="72"/>
        <v>5.0399999999999991</v>
      </c>
      <c r="Z75" s="173">
        <v>26.95</v>
      </c>
      <c r="AA75" s="202">
        <f t="shared" si="73"/>
        <v>40.511316010058671</v>
      </c>
      <c r="AB75" s="173">
        <v>36.39</v>
      </c>
      <c r="AC75" s="202">
        <f t="shared" si="74"/>
        <v>42.874162323157108</v>
      </c>
      <c r="AD75" s="202">
        <f t="shared" si="75"/>
        <v>9.4400000000000013</v>
      </c>
      <c r="AE75" s="203">
        <v>51.2</v>
      </c>
      <c r="AF75" s="204">
        <f t="shared" si="76"/>
        <v>38.566121842496287</v>
      </c>
      <c r="AG75" s="173">
        <v>49.71</v>
      </c>
      <c r="AH75" s="204">
        <f t="shared" si="77"/>
        <v>44.858069748580704</v>
      </c>
      <c r="AI75" s="202">
        <f t="shared" si="78"/>
        <v>-1.490000000000002</v>
      </c>
      <c r="AJ75" s="173">
        <v>42.25</v>
      </c>
      <c r="AK75" s="202">
        <f t="shared" si="79"/>
        <v>45.102599179206571</v>
      </c>
      <c r="AL75" s="173">
        <v>48.93</v>
      </c>
      <c r="AM75" s="202">
        <f t="shared" si="80"/>
        <v>49.676724137931032</v>
      </c>
      <c r="AN75" s="202">
        <f t="shared" si="81"/>
        <v>6.68</v>
      </c>
      <c r="AO75" s="173">
        <v>43</v>
      </c>
      <c r="AP75" s="202">
        <f t="shared" si="82"/>
        <v>40.92862092862093</v>
      </c>
      <c r="AQ75" s="173">
        <v>57.71</v>
      </c>
      <c r="AR75" s="202">
        <f t="shared" si="83"/>
        <v>48.194756554307119</v>
      </c>
      <c r="AS75" s="202">
        <f t="shared" si="60"/>
        <v>14.71</v>
      </c>
      <c r="AT75" s="202">
        <f t="shared" si="84"/>
        <v>35.297499999999999</v>
      </c>
      <c r="AU75" s="202">
        <f t="shared" si="85"/>
        <v>41.471796030648768</v>
      </c>
      <c r="AV75" s="201">
        <f t="shared" si="86"/>
        <v>42.977499999999992</v>
      </c>
      <c r="AW75" s="205">
        <f t="shared" si="87"/>
        <v>45.644172366038966</v>
      </c>
      <c r="AX75" s="205">
        <f t="shared" si="88"/>
        <v>7.6799999999999926</v>
      </c>
      <c r="AY75" s="205">
        <f t="shared" si="89"/>
        <v>4.1723763353901973</v>
      </c>
      <c r="AZ75" s="206">
        <v>6</v>
      </c>
    </row>
    <row r="76" spans="1:52" ht="18.75">
      <c r="A76" s="181">
        <v>3</v>
      </c>
      <c r="B76" s="199">
        <v>35</v>
      </c>
      <c r="C76" s="199">
        <v>71</v>
      </c>
      <c r="D76" s="207" t="s">
        <v>53</v>
      </c>
      <c r="E76" s="172">
        <v>5</v>
      </c>
      <c r="F76" s="173">
        <v>50.83</v>
      </c>
      <c r="G76" s="173">
        <f t="shared" si="61"/>
        <v>52.231821454283661</v>
      </c>
      <c r="H76" s="173">
        <v>38</v>
      </c>
      <c r="I76" s="173">
        <f t="shared" si="62"/>
        <v>41.574870912220305</v>
      </c>
      <c r="J76" s="173">
        <f t="shared" si="63"/>
        <v>-12.829999999999998</v>
      </c>
      <c r="K76" s="173">
        <v>47.17</v>
      </c>
      <c r="L76" s="202">
        <f t="shared" si="64"/>
        <v>57.526673132880703</v>
      </c>
      <c r="M76" s="173">
        <v>49.6</v>
      </c>
      <c r="N76" s="202">
        <f t="shared" si="65"/>
        <v>46.474210931485757</v>
      </c>
      <c r="O76" s="202">
        <f t="shared" si="66"/>
        <v>2.4299999999999997</v>
      </c>
      <c r="P76" s="173">
        <v>28.96</v>
      </c>
      <c r="Q76" s="202">
        <f t="shared" si="67"/>
        <v>46.634328358208954</v>
      </c>
      <c r="R76" s="173">
        <v>27</v>
      </c>
      <c r="S76" s="202">
        <f t="shared" si="68"/>
        <v>43.642741500269835</v>
      </c>
      <c r="T76" s="202">
        <f t="shared" si="69"/>
        <v>-1.9600000000000009</v>
      </c>
      <c r="U76" s="214">
        <v>36.67</v>
      </c>
      <c r="V76" s="202">
        <f t="shared" si="70"/>
        <v>45.108481262327416</v>
      </c>
      <c r="W76" s="173">
        <v>36</v>
      </c>
      <c r="X76" s="202">
        <f t="shared" si="71"/>
        <v>45.888538380651944</v>
      </c>
      <c r="Y76" s="202">
        <f t="shared" si="72"/>
        <v>-0.67000000000000171</v>
      </c>
      <c r="Z76" s="173">
        <v>42.96</v>
      </c>
      <c r="AA76" s="202">
        <f t="shared" si="73"/>
        <v>53.931265716680635</v>
      </c>
      <c r="AB76" s="173">
        <v>39.799999999999997</v>
      </c>
      <c r="AC76" s="202">
        <f t="shared" si="74"/>
        <v>45.413253909158598</v>
      </c>
      <c r="AD76" s="202">
        <f t="shared" si="75"/>
        <v>-3.1600000000000037</v>
      </c>
      <c r="AE76" s="203">
        <v>68</v>
      </c>
      <c r="AF76" s="204">
        <f t="shared" si="76"/>
        <v>51.047548291233284</v>
      </c>
      <c r="AG76" s="173">
        <v>52.8</v>
      </c>
      <c r="AH76" s="204">
        <f t="shared" si="77"/>
        <v>47.364152473641525</v>
      </c>
      <c r="AI76" s="202">
        <f t="shared" si="78"/>
        <v>-15.200000000000003</v>
      </c>
      <c r="AJ76" s="173">
        <v>53.33</v>
      </c>
      <c r="AK76" s="202">
        <f t="shared" si="79"/>
        <v>52.681258549931599</v>
      </c>
      <c r="AL76" s="173">
        <v>44</v>
      </c>
      <c r="AM76" s="202">
        <f t="shared" si="80"/>
        <v>46.135057471264368</v>
      </c>
      <c r="AN76" s="202">
        <f t="shared" si="81"/>
        <v>-9.3299999999999983</v>
      </c>
      <c r="AO76" s="173">
        <v>58.33</v>
      </c>
      <c r="AP76" s="202">
        <f t="shared" si="82"/>
        <v>51.552321552321551</v>
      </c>
      <c r="AQ76" s="173">
        <v>56.8</v>
      </c>
      <c r="AR76" s="202">
        <f t="shared" si="83"/>
        <v>47.513108614232209</v>
      </c>
      <c r="AS76" s="202">
        <f t="shared" si="60"/>
        <v>-1.5300000000000011</v>
      </c>
      <c r="AT76" s="202">
        <f t="shared" si="84"/>
        <v>48.28125</v>
      </c>
      <c r="AU76" s="202">
        <f t="shared" si="85"/>
        <v>51.339212289733474</v>
      </c>
      <c r="AV76" s="201">
        <f t="shared" si="86"/>
        <v>43</v>
      </c>
      <c r="AW76" s="205">
        <f t="shared" si="87"/>
        <v>45.500741774115568</v>
      </c>
      <c r="AX76" s="205">
        <f t="shared" si="88"/>
        <v>-5.28125</v>
      </c>
      <c r="AY76" s="205">
        <f t="shared" si="89"/>
        <v>-5.8384705156179066</v>
      </c>
      <c r="AZ76" s="206">
        <v>1</v>
      </c>
    </row>
    <row r="77" spans="1:52" ht="18.75">
      <c r="A77" s="181">
        <v>3</v>
      </c>
      <c r="B77" s="207">
        <v>11</v>
      </c>
      <c r="C77" s="199">
        <v>72</v>
      </c>
      <c r="D77" s="207" t="s">
        <v>24</v>
      </c>
      <c r="E77" s="172">
        <v>28</v>
      </c>
      <c r="F77" s="173">
        <v>40.53</v>
      </c>
      <c r="G77" s="173">
        <f t="shared" si="61"/>
        <v>44.816414686825055</v>
      </c>
      <c r="H77" s="173">
        <v>43.71</v>
      </c>
      <c r="I77" s="173">
        <f t="shared" si="62"/>
        <v>46.488812392426851</v>
      </c>
      <c r="J77" s="173">
        <f t="shared" si="63"/>
        <v>3.1799999999999997</v>
      </c>
      <c r="K77" s="173">
        <v>35.26</v>
      </c>
      <c r="L77" s="202">
        <f t="shared" si="64"/>
        <v>45.974781765276433</v>
      </c>
      <c r="M77" s="173">
        <v>46.57</v>
      </c>
      <c r="N77" s="202">
        <f t="shared" si="65"/>
        <v>44.141647421093147</v>
      </c>
      <c r="O77" s="202">
        <f t="shared" si="66"/>
        <v>11.310000000000002</v>
      </c>
      <c r="P77" s="173">
        <v>29.74</v>
      </c>
      <c r="Q77" s="202">
        <f t="shared" si="67"/>
        <v>47.21641791044776</v>
      </c>
      <c r="R77" s="173">
        <v>33.75</v>
      </c>
      <c r="S77" s="202">
        <f t="shared" si="68"/>
        <v>47.285483000539664</v>
      </c>
      <c r="T77" s="202">
        <f t="shared" si="69"/>
        <v>4.0100000000000016</v>
      </c>
      <c r="U77" s="214">
        <v>30.53</v>
      </c>
      <c r="V77" s="202">
        <f t="shared" si="70"/>
        <v>42.08086785009862</v>
      </c>
      <c r="W77" s="173">
        <v>35.18</v>
      </c>
      <c r="X77" s="202">
        <f t="shared" si="71"/>
        <v>45.457413249211356</v>
      </c>
      <c r="Y77" s="202">
        <f t="shared" si="72"/>
        <v>4.6499999999999986</v>
      </c>
      <c r="Z77" s="173">
        <v>33.659999999999997</v>
      </c>
      <c r="AA77" s="202">
        <f t="shared" si="73"/>
        <v>46.135792120704103</v>
      </c>
      <c r="AB77" s="173">
        <v>37.729999999999997</v>
      </c>
      <c r="AC77" s="202">
        <f t="shared" si="74"/>
        <v>43.87192851824274</v>
      </c>
      <c r="AD77" s="202">
        <f t="shared" si="75"/>
        <v>4.07</v>
      </c>
      <c r="AE77" s="203">
        <v>70.11</v>
      </c>
      <c r="AF77" s="204">
        <f t="shared" si="76"/>
        <v>52.615156017830607</v>
      </c>
      <c r="AG77" s="173">
        <v>49.29</v>
      </c>
      <c r="AH77" s="204">
        <f t="shared" si="77"/>
        <v>44.51743714517437</v>
      </c>
      <c r="AI77" s="202">
        <f t="shared" si="78"/>
        <v>-20.82</v>
      </c>
      <c r="AJ77" s="173">
        <v>50.79</v>
      </c>
      <c r="AK77" s="202">
        <f t="shared" si="79"/>
        <v>50.943912448700409</v>
      </c>
      <c r="AL77" s="173">
        <v>45.71</v>
      </c>
      <c r="AM77" s="202">
        <f t="shared" si="80"/>
        <v>47.363505747126439</v>
      </c>
      <c r="AN77" s="202">
        <f t="shared" si="81"/>
        <v>-5.0799999999999983</v>
      </c>
      <c r="AO77" s="173">
        <v>56</v>
      </c>
      <c r="AP77" s="202">
        <f t="shared" si="82"/>
        <v>49.937629937629936</v>
      </c>
      <c r="AQ77" s="173">
        <v>52.29</v>
      </c>
      <c r="AR77" s="202">
        <f t="shared" si="83"/>
        <v>44.134831460674157</v>
      </c>
      <c r="AS77" s="202">
        <f t="shared" si="60"/>
        <v>-3.7100000000000009</v>
      </c>
      <c r="AT77" s="202">
        <f t="shared" si="84"/>
        <v>43.327500000000001</v>
      </c>
      <c r="AU77" s="202">
        <f t="shared" si="85"/>
        <v>47.465121592189121</v>
      </c>
      <c r="AV77" s="201">
        <f t="shared" si="86"/>
        <v>43.028750000000002</v>
      </c>
      <c r="AW77" s="205">
        <f t="shared" si="87"/>
        <v>45.407632366811093</v>
      </c>
      <c r="AX77" s="205">
        <f t="shared" si="88"/>
        <v>-0.29874999999999829</v>
      </c>
      <c r="AY77" s="205">
        <f t="shared" si="89"/>
        <v>-2.0574892253780277</v>
      </c>
      <c r="AZ77" s="206">
        <v>5</v>
      </c>
    </row>
    <row r="78" spans="1:52" ht="18.75">
      <c r="A78" s="181">
        <v>2</v>
      </c>
      <c r="B78" s="199">
        <v>69</v>
      </c>
      <c r="C78" s="199">
        <v>73</v>
      </c>
      <c r="D78" s="207" t="s">
        <v>89</v>
      </c>
      <c r="E78" s="172">
        <v>11</v>
      </c>
      <c r="F78" s="201">
        <v>42.57</v>
      </c>
      <c r="G78" s="173">
        <f t="shared" si="61"/>
        <v>46.285097192224626</v>
      </c>
      <c r="H78" s="173">
        <v>40</v>
      </c>
      <c r="I78" s="173">
        <f t="shared" si="62"/>
        <v>43.296041308089499</v>
      </c>
      <c r="J78" s="173">
        <f t="shared" si="63"/>
        <v>-2.5700000000000003</v>
      </c>
      <c r="K78" s="201">
        <v>31</v>
      </c>
      <c r="L78" s="202">
        <f t="shared" si="64"/>
        <v>41.842870999030069</v>
      </c>
      <c r="M78" s="173">
        <v>48.91</v>
      </c>
      <c r="N78" s="202">
        <f t="shared" si="65"/>
        <v>45.943033102386451</v>
      </c>
      <c r="O78" s="202">
        <f t="shared" si="66"/>
        <v>17.909999999999997</v>
      </c>
      <c r="P78" s="201">
        <v>34.644999999999996</v>
      </c>
      <c r="Q78" s="202">
        <f t="shared" si="67"/>
        <v>50.876865671641788</v>
      </c>
      <c r="R78" s="173">
        <v>29.32</v>
      </c>
      <c r="S78" s="202">
        <f t="shared" si="68"/>
        <v>44.894765245547759</v>
      </c>
      <c r="T78" s="202">
        <f t="shared" si="69"/>
        <v>-5.3249999999999957</v>
      </c>
      <c r="U78" s="215">
        <v>26.785</v>
      </c>
      <c r="V78" s="202">
        <f t="shared" si="70"/>
        <v>40.234220907297832</v>
      </c>
      <c r="W78" s="173">
        <v>35.909999999999997</v>
      </c>
      <c r="X78" s="202">
        <f t="shared" si="71"/>
        <v>45.841219768664558</v>
      </c>
      <c r="Y78" s="202">
        <f t="shared" si="72"/>
        <v>9.1249999999999964</v>
      </c>
      <c r="Z78" s="201">
        <v>31.785</v>
      </c>
      <c r="AA78" s="202">
        <f t="shared" si="73"/>
        <v>44.564124056999162</v>
      </c>
      <c r="AB78" s="173">
        <v>37.5</v>
      </c>
      <c r="AC78" s="202">
        <f t="shared" si="74"/>
        <v>43.700670141474312</v>
      </c>
      <c r="AD78" s="202">
        <f t="shared" si="75"/>
        <v>5.7149999999999999</v>
      </c>
      <c r="AE78" s="201">
        <v>51.715000000000003</v>
      </c>
      <c r="AF78" s="204">
        <f t="shared" si="76"/>
        <v>38.948736998514121</v>
      </c>
      <c r="AG78" s="173">
        <v>51.64</v>
      </c>
      <c r="AH78" s="204">
        <f t="shared" si="77"/>
        <v>46.423357664233578</v>
      </c>
      <c r="AI78" s="202">
        <f t="shared" si="78"/>
        <v>-7.5000000000002842E-2</v>
      </c>
      <c r="AJ78" s="201">
        <v>30.355</v>
      </c>
      <c r="AK78" s="202">
        <f t="shared" si="79"/>
        <v>36.966484268125853</v>
      </c>
      <c r="AL78" s="173">
        <v>40.909999999999997</v>
      </c>
      <c r="AM78" s="202">
        <f t="shared" si="80"/>
        <v>43.915229885057471</v>
      </c>
      <c r="AN78" s="202">
        <f t="shared" si="81"/>
        <v>10.554999999999996</v>
      </c>
      <c r="AO78" s="201">
        <v>45.715000000000003</v>
      </c>
      <c r="AP78" s="202">
        <f t="shared" si="82"/>
        <v>42.810117810117809</v>
      </c>
      <c r="AQ78" s="173">
        <v>58.55</v>
      </c>
      <c r="AR78" s="202">
        <f t="shared" si="83"/>
        <v>48.823970037453186</v>
      </c>
      <c r="AS78" s="202">
        <f t="shared" si="60"/>
        <v>12.834999999999994</v>
      </c>
      <c r="AT78" s="202">
        <f t="shared" si="84"/>
        <v>36.821249999999999</v>
      </c>
      <c r="AU78" s="202">
        <f t="shared" si="85"/>
        <v>42.816064737993905</v>
      </c>
      <c r="AV78" s="201">
        <f t="shared" si="86"/>
        <v>42.842499999999994</v>
      </c>
      <c r="AW78" s="205">
        <f t="shared" si="87"/>
        <v>45.354785894113355</v>
      </c>
      <c r="AX78" s="205">
        <f t="shared" si="88"/>
        <v>6.0212499999999949</v>
      </c>
      <c r="AY78" s="205">
        <f t="shared" si="89"/>
        <v>2.5387211561194505</v>
      </c>
      <c r="AZ78" s="206">
        <v>5</v>
      </c>
    </row>
    <row r="79" spans="1:52" ht="18.75">
      <c r="A79" s="181">
        <v>4</v>
      </c>
      <c r="B79" s="199">
        <v>45</v>
      </c>
      <c r="C79" s="199">
        <v>74</v>
      </c>
      <c r="D79" s="207" t="s">
        <v>64</v>
      </c>
      <c r="E79" s="172">
        <v>12</v>
      </c>
      <c r="F79" s="173">
        <v>43.9</v>
      </c>
      <c r="G79" s="173">
        <f t="shared" si="61"/>
        <v>47.242620590352772</v>
      </c>
      <c r="H79" s="173">
        <v>44.67</v>
      </c>
      <c r="I79" s="173">
        <f t="shared" si="62"/>
        <v>47.314974182444061</v>
      </c>
      <c r="J79" s="173">
        <f t="shared" si="63"/>
        <v>0.77000000000000313</v>
      </c>
      <c r="K79" s="173">
        <v>33.1</v>
      </c>
      <c r="L79" s="202">
        <f t="shared" si="64"/>
        <v>43.879728419010675</v>
      </c>
      <c r="M79" s="173">
        <v>48.17</v>
      </c>
      <c r="N79" s="202">
        <f t="shared" si="65"/>
        <v>45.373364126250962</v>
      </c>
      <c r="O79" s="202">
        <f t="shared" si="66"/>
        <v>15.07</v>
      </c>
      <c r="P79" s="173">
        <v>33.880000000000003</v>
      </c>
      <c r="Q79" s="202">
        <f t="shared" si="67"/>
        <v>50.305970149253731</v>
      </c>
      <c r="R79" s="173">
        <v>32.29</v>
      </c>
      <c r="S79" s="202">
        <f t="shared" si="68"/>
        <v>46.497571505666485</v>
      </c>
      <c r="T79" s="202">
        <f t="shared" si="69"/>
        <v>-1.5900000000000034</v>
      </c>
      <c r="U79" s="214">
        <v>37.5</v>
      </c>
      <c r="V79" s="202">
        <f t="shared" si="70"/>
        <v>45.517751479289942</v>
      </c>
      <c r="W79" s="173">
        <v>30.83</v>
      </c>
      <c r="X79" s="202">
        <f t="shared" si="71"/>
        <v>43.170347003154575</v>
      </c>
      <c r="Y79" s="202">
        <f t="shared" si="72"/>
        <v>-6.6700000000000017</v>
      </c>
      <c r="Z79" s="173">
        <v>36.53</v>
      </c>
      <c r="AA79" s="202">
        <f t="shared" si="73"/>
        <v>48.541492036881806</v>
      </c>
      <c r="AB79" s="173">
        <v>36.46</v>
      </c>
      <c r="AC79" s="202">
        <f t="shared" si="74"/>
        <v>42.926284437825764</v>
      </c>
      <c r="AD79" s="202">
        <f t="shared" si="75"/>
        <v>-7.0000000000000284E-2</v>
      </c>
      <c r="AE79" s="203">
        <v>61.6</v>
      </c>
      <c r="AF79" s="204">
        <f t="shared" si="76"/>
        <v>46.292719167904906</v>
      </c>
      <c r="AG79" s="173">
        <v>47.67</v>
      </c>
      <c r="AH79" s="204">
        <f t="shared" si="77"/>
        <v>43.203568532035689</v>
      </c>
      <c r="AI79" s="202">
        <f t="shared" si="78"/>
        <v>-13.93</v>
      </c>
      <c r="AJ79" s="173">
        <v>42</v>
      </c>
      <c r="AK79" s="202">
        <f t="shared" si="79"/>
        <v>44.931600547195629</v>
      </c>
      <c r="AL79" s="173">
        <v>47.92</v>
      </c>
      <c r="AM79" s="202">
        <f t="shared" si="80"/>
        <v>48.951149425287355</v>
      </c>
      <c r="AN79" s="202">
        <f t="shared" si="81"/>
        <v>5.9200000000000017</v>
      </c>
      <c r="AO79" s="173">
        <v>51.8</v>
      </c>
      <c r="AP79" s="202">
        <f t="shared" si="82"/>
        <v>47.027027027027025</v>
      </c>
      <c r="AQ79" s="173">
        <v>53.33</v>
      </c>
      <c r="AR79" s="202">
        <f t="shared" si="83"/>
        <v>44.91385767790262</v>
      </c>
      <c r="AS79" s="202">
        <f t="shared" si="60"/>
        <v>1.5300000000000011</v>
      </c>
      <c r="AT79" s="202">
        <f t="shared" si="84"/>
        <v>42.53875</v>
      </c>
      <c r="AU79" s="202">
        <f t="shared" si="85"/>
        <v>46.717363677114555</v>
      </c>
      <c r="AV79" s="201">
        <f t="shared" si="86"/>
        <v>42.667499999999997</v>
      </c>
      <c r="AW79" s="205">
        <f t="shared" si="87"/>
        <v>45.293889611320942</v>
      </c>
      <c r="AX79" s="205">
        <f t="shared" si="88"/>
        <v>0.12874999999999659</v>
      </c>
      <c r="AY79" s="205">
        <f t="shared" si="89"/>
        <v>-1.4234740657936129</v>
      </c>
      <c r="AZ79" s="206">
        <v>4</v>
      </c>
    </row>
    <row r="80" spans="1:52" ht="18.75">
      <c r="A80" s="181">
        <v>4</v>
      </c>
      <c r="B80" s="199">
        <v>96</v>
      </c>
      <c r="C80" s="199">
        <v>75</v>
      </c>
      <c r="D80" s="207" t="s">
        <v>116</v>
      </c>
      <c r="E80" s="172">
        <v>13</v>
      </c>
      <c r="F80" s="173">
        <v>47.08</v>
      </c>
      <c r="G80" s="173">
        <f t="shared" si="61"/>
        <v>49.532037437005037</v>
      </c>
      <c r="H80" s="173">
        <v>44.304615384615389</v>
      </c>
      <c r="I80" s="173">
        <f t="shared" si="62"/>
        <v>47.000529590891041</v>
      </c>
      <c r="J80" s="173">
        <f t="shared" si="63"/>
        <v>-2.7753846153846098</v>
      </c>
      <c r="K80" s="173">
        <v>38.46</v>
      </c>
      <c r="L80" s="202">
        <f t="shared" si="64"/>
        <v>49.078564500484973</v>
      </c>
      <c r="M80" s="173">
        <v>46.153846153846153</v>
      </c>
      <c r="N80" s="202">
        <f t="shared" si="65"/>
        <v>43.821282643453543</v>
      </c>
      <c r="O80" s="202">
        <f t="shared" si="66"/>
        <v>7.6938461538461524</v>
      </c>
      <c r="P80" s="173">
        <v>37.5</v>
      </c>
      <c r="Q80" s="202">
        <f t="shared" si="67"/>
        <v>53.007462686567166</v>
      </c>
      <c r="R80" s="173">
        <v>32.307692307692307</v>
      </c>
      <c r="S80" s="202">
        <f t="shared" si="68"/>
        <v>46.507119432105938</v>
      </c>
      <c r="T80" s="202">
        <f t="shared" si="69"/>
        <v>-5.1923076923076934</v>
      </c>
      <c r="U80" s="214">
        <v>46.15</v>
      </c>
      <c r="V80" s="202">
        <f t="shared" si="70"/>
        <v>49.783037475345168</v>
      </c>
      <c r="W80" s="173">
        <v>35</v>
      </c>
      <c r="X80" s="202">
        <f t="shared" si="71"/>
        <v>45.362776025236592</v>
      </c>
      <c r="Y80" s="202">
        <f t="shared" si="72"/>
        <v>-11.149999999999999</v>
      </c>
      <c r="Z80" s="173">
        <v>43.81</v>
      </c>
      <c r="AA80" s="202">
        <f t="shared" si="73"/>
        <v>54.643755238893547</v>
      </c>
      <c r="AB80" s="173">
        <v>39.503076923076918</v>
      </c>
      <c r="AC80" s="202">
        <f t="shared" si="74"/>
        <v>45.192164499684971</v>
      </c>
      <c r="AD80" s="202">
        <f t="shared" si="75"/>
        <v>-4.3069230769230842</v>
      </c>
      <c r="AE80" s="203">
        <v>68.31</v>
      </c>
      <c r="AF80" s="204">
        <f t="shared" si="76"/>
        <v>51.277860326894498</v>
      </c>
      <c r="AG80" s="173">
        <v>51.689230769230775</v>
      </c>
      <c r="AH80" s="204">
        <f t="shared" si="77"/>
        <v>46.463285295402088</v>
      </c>
      <c r="AI80" s="202">
        <f t="shared" si="78"/>
        <v>-16.620769230769227</v>
      </c>
      <c r="AJ80" s="173">
        <v>52.69</v>
      </c>
      <c r="AK80" s="202">
        <f t="shared" si="79"/>
        <v>52.243502051983583</v>
      </c>
      <c r="AL80" s="173">
        <v>39.612307692307695</v>
      </c>
      <c r="AM80" s="202">
        <f t="shared" si="80"/>
        <v>42.982979664014145</v>
      </c>
      <c r="AN80" s="202">
        <f t="shared" si="81"/>
        <v>-13.077692307692303</v>
      </c>
      <c r="AO80" s="173">
        <v>57.23</v>
      </c>
      <c r="AP80" s="202">
        <f t="shared" si="82"/>
        <v>50.790020790020783</v>
      </c>
      <c r="AQ80" s="173">
        <v>52.92</v>
      </c>
      <c r="AR80" s="202">
        <f t="shared" si="83"/>
        <v>44.606741573033709</v>
      </c>
      <c r="AS80" s="202">
        <f t="shared" si="60"/>
        <v>-4.3099999999999952</v>
      </c>
      <c r="AT80" s="202">
        <f t="shared" si="84"/>
        <v>48.903750000000002</v>
      </c>
      <c r="AU80" s="202">
        <f t="shared" si="85"/>
        <v>51.294530063399343</v>
      </c>
      <c r="AV80" s="201">
        <f t="shared" si="86"/>
        <v>42.686346153846152</v>
      </c>
      <c r="AW80" s="205">
        <f t="shared" si="87"/>
        <v>45.242109840477752</v>
      </c>
      <c r="AX80" s="205">
        <f t="shared" si="88"/>
        <v>-6.2174038461538501</v>
      </c>
      <c r="AY80" s="205">
        <f t="shared" si="89"/>
        <v>-6.0524202229215902</v>
      </c>
      <c r="AZ80" s="206">
        <v>1</v>
      </c>
    </row>
    <row r="81" spans="1:52" ht="18.75">
      <c r="A81" s="181">
        <v>6</v>
      </c>
      <c r="B81" s="199">
        <v>10</v>
      </c>
      <c r="C81" s="199">
        <v>76</v>
      </c>
      <c r="D81" s="207" t="s">
        <v>23</v>
      </c>
      <c r="E81" s="172">
        <v>5</v>
      </c>
      <c r="F81" s="173">
        <v>46.55</v>
      </c>
      <c r="G81" s="173">
        <f t="shared" si="61"/>
        <v>49.150467962562992</v>
      </c>
      <c r="H81" s="173">
        <v>38.4</v>
      </c>
      <c r="I81" s="173">
        <f t="shared" si="62"/>
        <v>41.91910499139415</v>
      </c>
      <c r="J81" s="173">
        <f t="shared" si="63"/>
        <v>-8.1499999999999986</v>
      </c>
      <c r="K81" s="173">
        <v>36.549999999999997</v>
      </c>
      <c r="L81" s="202">
        <f t="shared" si="64"/>
        <v>47.225994180407369</v>
      </c>
      <c r="M81" s="173">
        <v>42</v>
      </c>
      <c r="N81" s="202">
        <f t="shared" si="65"/>
        <v>40.623556581986143</v>
      </c>
      <c r="O81" s="202">
        <f t="shared" si="66"/>
        <v>5.4500000000000028</v>
      </c>
      <c r="P81" s="173">
        <v>27.27</v>
      </c>
      <c r="Q81" s="202">
        <f t="shared" si="67"/>
        <v>45.373134328358212</v>
      </c>
      <c r="R81" s="173">
        <v>31</v>
      </c>
      <c r="S81" s="202">
        <f t="shared" si="68"/>
        <v>45.801403130059363</v>
      </c>
      <c r="T81" s="202">
        <f t="shared" si="69"/>
        <v>3.7300000000000004</v>
      </c>
      <c r="U81" s="214">
        <v>41.36</v>
      </c>
      <c r="V81" s="202">
        <f t="shared" si="70"/>
        <v>47.421104536489153</v>
      </c>
      <c r="W81" s="173">
        <v>41</v>
      </c>
      <c r="X81" s="202">
        <f t="shared" si="71"/>
        <v>48.517350157728707</v>
      </c>
      <c r="Y81" s="202">
        <f t="shared" si="72"/>
        <v>-0.35999999999999943</v>
      </c>
      <c r="Z81" s="173">
        <v>30.5</v>
      </c>
      <c r="AA81" s="202">
        <f t="shared" si="73"/>
        <v>43.487007544006701</v>
      </c>
      <c r="AB81" s="173">
        <v>41.4</v>
      </c>
      <c r="AC81" s="202">
        <f t="shared" si="74"/>
        <v>46.604616530156363</v>
      </c>
      <c r="AD81" s="202">
        <f t="shared" si="75"/>
        <v>10.899999999999999</v>
      </c>
      <c r="AE81" s="203">
        <v>64.36</v>
      </c>
      <c r="AF81" s="204">
        <f t="shared" si="76"/>
        <v>48.343239227340263</v>
      </c>
      <c r="AG81" s="173">
        <v>50.4</v>
      </c>
      <c r="AH81" s="204">
        <f t="shared" si="77"/>
        <v>45.417680454176804</v>
      </c>
      <c r="AI81" s="202">
        <f t="shared" si="78"/>
        <v>-13.96</v>
      </c>
      <c r="AJ81" s="173">
        <v>45.45</v>
      </c>
      <c r="AK81" s="202">
        <f t="shared" si="79"/>
        <v>47.291381668946656</v>
      </c>
      <c r="AL81" s="173">
        <v>40</v>
      </c>
      <c r="AM81" s="202">
        <f t="shared" si="80"/>
        <v>43.261494252873561</v>
      </c>
      <c r="AN81" s="202">
        <f t="shared" si="81"/>
        <v>-5.4500000000000028</v>
      </c>
      <c r="AO81" s="173">
        <v>59.64</v>
      </c>
      <c r="AP81" s="202">
        <f t="shared" si="82"/>
        <v>52.460152460152457</v>
      </c>
      <c r="AQ81" s="173">
        <v>56.8</v>
      </c>
      <c r="AR81" s="202">
        <f t="shared" si="83"/>
        <v>47.513108614232209</v>
      </c>
      <c r="AS81" s="202">
        <f t="shared" si="60"/>
        <v>-2.8400000000000034</v>
      </c>
      <c r="AT81" s="202">
        <f t="shared" si="84"/>
        <v>43.959999999999994</v>
      </c>
      <c r="AU81" s="202">
        <f t="shared" si="85"/>
        <v>47.594060238532975</v>
      </c>
      <c r="AV81" s="201">
        <f t="shared" si="86"/>
        <v>42.625000000000007</v>
      </c>
      <c r="AW81" s="205">
        <f t="shared" si="87"/>
        <v>44.957289339075913</v>
      </c>
      <c r="AX81" s="205">
        <f t="shared" si="88"/>
        <v>-1.3349999999999866</v>
      </c>
      <c r="AY81" s="205">
        <f t="shared" si="89"/>
        <v>-2.636770899457062</v>
      </c>
      <c r="AZ81" s="206">
        <v>3</v>
      </c>
    </row>
    <row r="82" spans="1:52" ht="18.75">
      <c r="A82" s="181">
        <v>6</v>
      </c>
      <c r="B82" s="199">
        <v>50</v>
      </c>
      <c r="C82" s="199">
        <v>77</v>
      </c>
      <c r="D82" s="207" t="s">
        <v>70</v>
      </c>
      <c r="E82" s="172">
        <v>4</v>
      </c>
      <c r="F82" s="173">
        <v>56.67</v>
      </c>
      <c r="G82" s="173">
        <f t="shared" si="61"/>
        <v>56.436285097192226</v>
      </c>
      <c r="H82" s="173">
        <v>41</v>
      </c>
      <c r="I82" s="173">
        <f t="shared" si="62"/>
        <v>44.156626506024097</v>
      </c>
      <c r="J82" s="173">
        <f t="shared" si="63"/>
        <v>-15.670000000000002</v>
      </c>
      <c r="K82" s="173">
        <v>40.67</v>
      </c>
      <c r="L82" s="202">
        <f t="shared" si="64"/>
        <v>51.222114451988368</v>
      </c>
      <c r="M82" s="173">
        <v>49.5</v>
      </c>
      <c r="N82" s="202">
        <f t="shared" si="65"/>
        <v>46.397228637413392</v>
      </c>
      <c r="O82" s="202">
        <f t="shared" si="66"/>
        <v>8.8299999999999983</v>
      </c>
      <c r="P82" s="173">
        <v>36.25</v>
      </c>
      <c r="Q82" s="202">
        <f t="shared" si="67"/>
        <v>52.07462686567164</v>
      </c>
      <c r="R82" s="173">
        <v>31.25</v>
      </c>
      <c r="S82" s="202">
        <f t="shared" si="68"/>
        <v>45.93631948192121</v>
      </c>
      <c r="T82" s="202">
        <f t="shared" si="69"/>
        <v>-5</v>
      </c>
      <c r="U82" s="214">
        <v>54.17</v>
      </c>
      <c r="V82" s="202">
        <f t="shared" si="70"/>
        <v>53.737672583826431</v>
      </c>
      <c r="W82" s="173">
        <v>45</v>
      </c>
      <c r="X82" s="202">
        <f t="shared" si="71"/>
        <v>50.620399579390117</v>
      </c>
      <c r="Y82" s="202">
        <f t="shared" si="72"/>
        <v>-9.1700000000000017</v>
      </c>
      <c r="Z82" s="173">
        <v>42.67</v>
      </c>
      <c r="AA82" s="202">
        <f t="shared" si="73"/>
        <v>53.688181056160936</v>
      </c>
      <c r="AB82" s="173">
        <v>37.75</v>
      </c>
      <c r="AC82" s="202">
        <f t="shared" si="74"/>
        <v>43.886820551005215</v>
      </c>
      <c r="AD82" s="202">
        <f t="shared" si="75"/>
        <v>-4.9200000000000017</v>
      </c>
      <c r="AE82" s="203">
        <v>71.33</v>
      </c>
      <c r="AF82" s="204">
        <f t="shared" si="76"/>
        <v>53.521545319465076</v>
      </c>
      <c r="AG82" s="173">
        <v>42</v>
      </c>
      <c r="AH82" s="204">
        <f t="shared" si="77"/>
        <v>38.605028386050286</v>
      </c>
      <c r="AI82" s="202">
        <f t="shared" si="78"/>
        <v>-29.33</v>
      </c>
      <c r="AJ82" s="173">
        <v>56.67</v>
      </c>
      <c r="AK82" s="202">
        <f t="shared" si="79"/>
        <v>54.965800273597814</v>
      </c>
      <c r="AL82" s="173">
        <v>37.5</v>
      </c>
      <c r="AM82" s="202">
        <f t="shared" si="80"/>
        <v>41.46551724137931</v>
      </c>
      <c r="AN82" s="202">
        <f t="shared" si="81"/>
        <v>-19.170000000000002</v>
      </c>
      <c r="AO82" s="173">
        <v>70.67</v>
      </c>
      <c r="AP82" s="202">
        <f t="shared" si="82"/>
        <v>60.103950103950105</v>
      </c>
      <c r="AQ82" s="173">
        <v>56</v>
      </c>
      <c r="AR82" s="202">
        <f t="shared" si="83"/>
        <v>46.913857677902627</v>
      </c>
      <c r="AS82" s="202">
        <f t="shared" si="60"/>
        <v>-14.670000000000002</v>
      </c>
      <c r="AT82" s="202">
        <f t="shared" si="84"/>
        <v>53.637500000000003</v>
      </c>
      <c r="AU82" s="202">
        <f t="shared" si="85"/>
        <v>54.468771968981578</v>
      </c>
      <c r="AV82" s="201">
        <f t="shared" si="86"/>
        <v>42.5</v>
      </c>
      <c r="AW82" s="205">
        <f t="shared" si="87"/>
        <v>44.74772475763578</v>
      </c>
      <c r="AX82" s="205">
        <f t="shared" si="88"/>
        <v>-11.137500000000003</v>
      </c>
      <c r="AY82" s="205">
        <f t="shared" si="89"/>
        <v>-9.7210472113457982</v>
      </c>
      <c r="AZ82" s="206">
        <v>1</v>
      </c>
    </row>
    <row r="83" spans="1:52" ht="18.75">
      <c r="A83" s="181">
        <v>2</v>
      </c>
      <c r="B83" s="199">
        <v>14</v>
      </c>
      <c r="C83" s="199">
        <v>78</v>
      </c>
      <c r="D83" s="207" t="s">
        <v>27</v>
      </c>
      <c r="E83" s="172">
        <v>31</v>
      </c>
      <c r="F83" s="173">
        <v>37.18</v>
      </c>
      <c r="G83" s="173">
        <f t="shared" si="61"/>
        <v>42.404607631389489</v>
      </c>
      <c r="H83" s="173">
        <v>46.58</v>
      </c>
      <c r="I83" s="173">
        <f t="shared" si="62"/>
        <v>48.958691910499141</v>
      </c>
      <c r="J83" s="173">
        <f t="shared" si="63"/>
        <v>9.3999999999999986</v>
      </c>
      <c r="K83" s="173">
        <v>32.29</v>
      </c>
      <c r="L83" s="202">
        <f t="shared" si="64"/>
        <v>43.094083414161013</v>
      </c>
      <c r="M83" s="173">
        <v>46.39</v>
      </c>
      <c r="N83" s="202">
        <f t="shared" si="65"/>
        <v>44.003079291762894</v>
      </c>
      <c r="O83" s="202">
        <f t="shared" si="66"/>
        <v>14.100000000000001</v>
      </c>
      <c r="P83" s="173">
        <v>23.46</v>
      </c>
      <c r="Q83" s="202">
        <f t="shared" si="67"/>
        <v>42.529850746268657</v>
      </c>
      <c r="R83" s="173">
        <v>26.21</v>
      </c>
      <c r="S83" s="202">
        <f t="shared" si="68"/>
        <v>43.216405828386399</v>
      </c>
      <c r="T83" s="202">
        <f t="shared" si="69"/>
        <v>2.75</v>
      </c>
      <c r="U83" s="214">
        <v>32.79</v>
      </c>
      <c r="V83" s="202">
        <f t="shared" si="70"/>
        <v>43.19526627218935</v>
      </c>
      <c r="W83" s="173">
        <v>33.06</v>
      </c>
      <c r="X83" s="202">
        <f t="shared" si="71"/>
        <v>44.342797055730813</v>
      </c>
      <c r="Y83" s="202">
        <f t="shared" si="72"/>
        <v>0.27000000000000313</v>
      </c>
      <c r="Z83" s="173">
        <v>29.28</v>
      </c>
      <c r="AA83" s="202">
        <f t="shared" si="73"/>
        <v>42.464375523889352</v>
      </c>
      <c r="AB83" s="173">
        <v>36.729999999999997</v>
      </c>
      <c r="AC83" s="202">
        <f t="shared" si="74"/>
        <v>43.127326880119135</v>
      </c>
      <c r="AD83" s="202">
        <f t="shared" si="75"/>
        <v>7.4499999999999957</v>
      </c>
      <c r="AE83" s="203">
        <v>58.47</v>
      </c>
      <c r="AF83" s="204">
        <f t="shared" si="76"/>
        <v>43.96731054977711</v>
      </c>
      <c r="AG83" s="173">
        <v>49.68</v>
      </c>
      <c r="AH83" s="204">
        <f t="shared" si="77"/>
        <v>44.83373884833739</v>
      </c>
      <c r="AI83" s="202">
        <f t="shared" si="78"/>
        <v>-8.7899999999999991</v>
      </c>
      <c r="AJ83" s="173">
        <v>40.15</v>
      </c>
      <c r="AK83" s="202">
        <f t="shared" si="79"/>
        <v>43.666210670314641</v>
      </c>
      <c r="AL83" s="173">
        <v>43.39</v>
      </c>
      <c r="AM83" s="202">
        <f t="shared" si="80"/>
        <v>45.696839080459768</v>
      </c>
      <c r="AN83" s="202">
        <f t="shared" si="81"/>
        <v>3.240000000000002</v>
      </c>
      <c r="AO83" s="173">
        <v>45.53</v>
      </c>
      <c r="AP83" s="202">
        <f t="shared" si="82"/>
        <v>42.681912681912678</v>
      </c>
      <c r="AQ83" s="173">
        <v>51.74</v>
      </c>
      <c r="AR83" s="202">
        <f t="shared" si="83"/>
        <v>43.722846441947567</v>
      </c>
      <c r="AS83" s="202">
        <f t="shared" si="60"/>
        <v>6.2100000000000009</v>
      </c>
      <c r="AT83" s="202">
        <f t="shared" si="84"/>
        <v>37.393749999999997</v>
      </c>
      <c r="AU83" s="202">
        <f t="shared" si="85"/>
        <v>43.00045218623778</v>
      </c>
      <c r="AV83" s="201">
        <f t="shared" si="86"/>
        <v>41.722500000000004</v>
      </c>
      <c r="AW83" s="205">
        <f t="shared" si="87"/>
        <v>44.737715667155392</v>
      </c>
      <c r="AX83" s="205">
        <f t="shared" si="88"/>
        <v>4.3287500000000065</v>
      </c>
      <c r="AY83" s="205">
        <f t="shared" si="89"/>
        <v>1.737263480917612</v>
      </c>
      <c r="AZ83" s="206">
        <v>7</v>
      </c>
    </row>
    <row r="84" spans="1:52" ht="18.75">
      <c r="A84" s="181">
        <v>6</v>
      </c>
      <c r="B84" s="207">
        <v>76</v>
      </c>
      <c r="C84" s="199">
        <v>79</v>
      </c>
      <c r="D84" s="207" t="s">
        <v>96</v>
      </c>
      <c r="E84" s="172">
        <v>2</v>
      </c>
      <c r="F84" s="173">
        <v>44</v>
      </c>
      <c r="G84" s="173">
        <f t="shared" si="61"/>
        <v>47.314614830813539</v>
      </c>
      <c r="H84" s="173">
        <v>42</v>
      </c>
      <c r="I84" s="173">
        <f t="shared" si="62"/>
        <v>45.017211703958694</v>
      </c>
      <c r="J84" s="173">
        <f t="shared" si="63"/>
        <v>-2</v>
      </c>
      <c r="K84" s="173">
        <v>32</v>
      </c>
      <c r="L84" s="202">
        <f t="shared" si="64"/>
        <v>42.812803103782741</v>
      </c>
      <c r="M84" s="173">
        <v>50</v>
      </c>
      <c r="N84" s="202">
        <f t="shared" si="65"/>
        <v>46.782140107775213</v>
      </c>
      <c r="O84" s="202">
        <f t="shared" si="66"/>
        <v>18</v>
      </c>
      <c r="P84" s="173">
        <v>20</v>
      </c>
      <c r="Q84" s="202">
        <f t="shared" si="67"/>
        <v>39.947761194029852</v>
      </c>
      <c r="R84" s="173">
        <v>25</v>
      </c>
      <c r="S84" s="202">
        <f t="shared" si="68"/>
        <v>42.563410685375068</v>
      </c>
      <c r="T84" s="202">
        <f t="shared" si="69"/>
        <v>5</v>
      </c>
      <c r="U84" s="214">
        <v>40</v>
      </c>
      <c r="V84" s="202">
        <f t="shared" si="70"/>
        <v>46.750493096646942</v>
      </c>
      <c r="W84" s="173">
        <v>27.5</v>
      </c>
      <c r="X84" s="202">
        <f t="shared" si="71"/>
        <v>41.419558359621448</v>
      </c>
      <c r="Y84" s="202">
        <f t="shared" si="72"/>
        <v>-12.5</v>
      </c>
      <c r="Z84" s="173">
        <v>41</v>
      </c>
      <c r="AA84" s="202">
        <f t="shared" si="73"/>
        <v>52.288348700754398</v>
      </c>
      <c r="AB84" s="173">
        <v>43</v>
      </c>
      <c r="AC84" s="202">
        <f t="shared" si="74"/>
        <v>47.795979151154128</v>
      </c>
      <c r="AD84" s="202">
        <f t="shared" si="75"/>
        <v>2</v>
      </c>
      <c r="AE84" s="203">
        <v>68</v>
      </c>
      <c r="AF84" s="204">
        <f t="shared" si="76"/>
        <v>51.047548291233284</v>
      </c>
      <c r="AG84" s="173">
        <v>42</v>
      </c>
      <c r="AH84" s="204">
        <f t="shared" si="77"/>
        <v>38.605028386050286</v>
      </c>
      <c r="AI84" s="202">
        <f t="shared" si="78"/>
        <v>-26</v>
      </c>
      <c r="AJ84" s="173">
        <v>55</v>
      </c>
      <c r="AK84" s="202">
        <f t="shared" si="79"/>
        <v>53.82352941176471</v>
      </c>
      <c r="AL84" s="173">
        <v>50</v>
      </c>
      <c r="AM84" s="202">
        <f t="shared" si="80"/>
        <v>50.445402298850574</v>
      </c>
      <c r="AN84" s="202">
        <f t="shared" si="81"/>
        <v>-5</v>
      </c>
      <c r="AO84" s="173">
        <v>52</v>
      </c>
      <c r="AP84" s="202">
        <f t="shared" si="82"/>
        <v>47.165627165627164</v>
      </c>
      <c r="AQ84" s="173">
        <v>52</v>
      </c>
      <c r="AR84" s="202">
        <f t="shared" si="83"/>
        <v>43.917602996254686</v>
      </c>
      <c r="AS84" s="202">
        <f t="shared" si="60"/>
        <v>0</v>
      </c>
      <c r="AT84" s="202">
        <f t="shared" si="84"/>
        <v>44</v>
      </c>
      <c r="AU84" s="202">
        <f t="shared" si="85"/>
        <v>47.643840724331575</v>
      </c>
      <c r="AV84" s="201">
        <f t="shared" si="86"/>
        <v>41.4375</v>
      </c>
      <c r="AW84" s="205">
        <f t="shared" si="87"/>
        <v>44.568291711130009</v>
      </c>
      <c r="AX84" s="205">
        <f t="shared" si="88"/>
        <v>-2.5625</v>
      </c>
      <c r="AY84" s="205">
        <f t="shared" si="89"/>
        <v>-3.0755490132015666</v>
      </c>
      <c r="AZ84" s="206">
        <v>4</v>
      </c>
    </row>
    <row r="85" spans="1:52" ht="18.75">
      <c r="A85" s="181">
        <v>3</v>
      </c>
      <c r="B85" s="199">
        <v>63</v>
      </c>
      <c r="C85" s="199">
        <v>80</v>
      </c>
      <c r="D85" s="207" t="s">
        <v>83</v>
      </c>
      <c r="E85" s="172">
        <v>11</v>
      </c>
      <c r="F85" s="173">
        <v>42</v>
      </c>
      <c r="G85" s="173">
        <f t="shared" si="61"/>
        <v>45.874730021598275</v>
      </c>
      <c r="H85" s="173">
        <v>40.909999999999997</v>
      </c>
      <c r="I85" s="173">
        <f t="shared" si="62"/>
        <v>44.079173838209982</v>
      </c>
      <c r="J85" s="173">
        <f t="shared" si="63"/>
        <v>-1.0900000000000034</v>
      </c>
      <c r="K85" s="173">
        <v>36.33</v>
      </c>
      <c r="L85" s="202">
        <f t="shared" si="64"/>
        <v>47.012609117361784</v>
      </c>
      <c r="M85" s="173">
        <v>51.45</v>
      </c>
      <c r="N85" s="202">
        <f t="shared" si="65"/>
        <v>47.89838337182448</v>
      </c>
      <c r="O85" s="202">
        <f t="shared" si="66"/>
        <v>15.120000000000005</v>
      </c>
      <c r="P85" s="173">
        <v>32.29</v>
      </c>
      <c r="Q85" s="202">
        <f t="shared" si="67"/>
        <v>49.119402985074629</v>
      </c>
      <c r="R85" s="173">
        <v>30</v>
      </c>
      <c r="S85" s="202">
        <f t="shared" si="68"/>
        <v>45.261737722611983</v>
      </c>
      <c r="T85" s="202">
        <f t="shared" si="69"/>
        <v>-2.2899999999999991</v>
      </c>
      <c r="U85" s="214">
        <v>47.92</v>
      </c>
      <c r="V85" s="202">
        <f t="shared" si="70"/>
        <v>50.655818540433927</v>
      </c>
      <c r="W85" s="173">
        <v>34.090000000000003</v>
      </c>
      <c r="X85" s="202">
        <f t="shared" si="71"/>
        <v>44.884332281808625</v>
      </c>
      <c r="Y85" s="202">
        <f t="shared" si="72"/>
        <v>-13.829999999999998</v>
      </c>
      <c r="Z85" s="173">
        <v>32.880000000000003</v>
      </c>
      <c r="AA85" s="202">
        <f t="shared" si="73"/>
        <v>45.481978206202847</v>
      </c>
      <c r="AB85" s="173">
        <v>39.68</v>
      </c>
      <c r="AC85" s="202">
        <f t="shared" si="74"/>
        <v>45.323901712583769</v>
      </c>
      <c r="AD85" s="202">
        <f t="shared" si="75"/>
        <v>6.7999999999999972</v>
      </c>
      <c r="AE85" s="203">
        <v>64.67</v>
      </c>
      <c r="AF85" s="204">
        <f t="shared" si="76"/>
        <v>48.573551263001484</v>
      </c>
      <c r="AG85" s="173">
        <v>48.73</v>
      </c>
      <c r="AH85" s="204">
        <f t="shared" si="77"/>
        <v>44.063260340632603</v>
      </c>
      <c r="AI85" s="202">
        <f t="shared" si="78"/>
        <v>-15.940000000000005</v>
      </c>
      <c r="AJ85" s="173">
        <v>47.5</v>
      </c>
      <c r="AK85" s="202">
        <f t="shared" si="79"/>
        <v>48.693570451436393</v>
      </c>
      <c r="AL85" s="173">
        <v>36.36</v>
      </c>
      <c r="AM85" s="202">
        <f t="shared" si="80"/>
        <v>40.646551724137929</v>
      </c>
      <c r="AN85" s="202">
        <f t="shared" si="81"/>
        <v>-11.14</v>
      </c>
      <c r="AO85" s="173">
        <v>61.33</v>
      </c>
      <c r="AP85" s="202">
        <f t="shared" si="82"/>
        <v>53.631323631323625</v>
      </c>
      <c r="AQ85" s="173">
        <v>49.82</v>
      </c>
      <c r="AR85" s="202">
        <f t="shared" si="83"/>
        <v>42.284644194756559</v>
      </c>
      <c r="AS85" s="202">
        <f t="shared" si="60"/>
        <v>-11.509999999999998</v>
      </c>
      <c r="AT85" s="202">
        <f t="shared" si="84"/>
        <v>45.615000000000002</v>
      </c>
      <c r="AU85" s="202">
        <f t="shared" si="85"/>
        <v>48.630373027054119</v>
      </c>
      <c r="AV85" s="201">
        <f t="shared" si="86"/>
        <v>41.379999999999995</v>
      </c>
      <c r="AW85" s="205">
        <f t="shared" si="87"/>
        <v>44.305248148320729</v>
      </c>
      <c r="AX85" s="205">
        <f t="shared" si="88"/>
        <v>-4.2350000000000065</v>
      </c>
      <c r="AY85" s="205">
        <f t="shared" si="89"/>
        <v>-4.3251248787333907</v>
      </c>
      <c r="AZ85" s="206">
        <v>2</v>
      </c>
    </row>
    <row r="86" spans="1:52" ht="18.75">
      <c r="A86" s="181">
        <v>1</v>
      </c>
      <c r="B86" s="199">
        <v>49</v>
      </c>
      <c r="C86" s="199">
        <v>81</v>
      </c>
      <c r="D86" s="207" t="s">
        <v>69</v>
      </c>
      <c r="E86" s="172">
        <v>16</v>
      </c>
      <c r="F86" s="173">
        <v>43.43</v>
      </c>
      <c r="G86" s="173">
        <f t="shared" si="61"/>
        <v>46.904247660187188</v>
      </c>
      <c r="H86" s="173">
        <v>42.13</v>
      </c>
      <c r="I86" s="173">
        <f t="shared" si="62"/>
        <v>45.129087779690195</v>
      </c>
      <c r="J86" s="173">
        <f t="shared" si="63"/>
        <v>-1.2999999999999972</v>
      </c>
      <c r="K86" s="173">
        <v>39.14</v>
      </c>
      <c r="L86" s="202">
        <f t="shared" si="64"/>
        <v>49.738118331716784</v>
      </c>
      <c r="M86" s="173">
        <v>45.25</v>
      </c>
      <c r="N86" s="202">
        <f t="shared" si="65"/>
        <v>43.12548113933795</v>
      </c>
      <c r="O86" s="202">
        <f t="shared" si="66"/>
        <v>6.1099999999999994</v>
      </c>
      <c r="P86" s="173">
        <v>26.79</v>
      </c>
      <c r="Q86" s="202">
        <f t="shared" si="67"/>
        <v>45.014925373134332</v>
      </c>
      <c r="R86" s="173">
        <v>27.81</v>
      </c>
      <c r="S86" s="202">
        <f t="shared" si="68"/>
        <v>44.079870480302212</v>
      </c>
      <c r="T86" s="202">
        <f t="shared" si="69"/>
        <v>1.0199999999999996</v>
      </c>
      <c r="U86" s="214">
        <v>33.57</v>
      </c>
      <c r="V86" s="202">
        <f t="shared" si="70"/>
        <v>43.57988165680473</v>
      </c>
      <c r="W86" s="173">
        <v>32.19</v>
      </c>
      <c r="X86" s="202">
        <f t="shared" si="71"/>
        <v>43.885383806519449</v>
      </c>
      <c r="Y86" s="202">
        <f t="shared" si="72"/>
        <v>-1.3800000000000026</v>
      </c>
      <c r="Z86" s="173">
        <v>30.89</v>
      </c>
      <c r="AA86" s="202">
        <f t="shared" si="73"/>
        <v>43.813914501257329</v>
      </c>
      <c r="AB86" s="173">
        <v>36.409999999999997</v>
      </c>
      <c r="AC86" s="202">
        <f t="shared" si="74"/>
        <v>42.889054355919576</v>
      </c>
      <c r="AD86" s="202">
        <f t="shared" si="75"/>
        <v>5.519999999999996</v>
      </c>
      <c r="AE86" s="203">
        <v>62.29</v>
      </c>
      <c r="AF86" s="204">
        <f t="shared" si="76"/>
        <v>46.805349182763742</v>
      </c>
      <c r="AG86" s="173">
        <v>48</v>
      </c>
      <c r="AH86" s="204">
        <f t="shared" si="77"/>
        <v>43.471208434712089</v>
      </c>
      <c r="AI86" s="202">
        <f t="shared" si="78"/>
        <v>-14.29</v>
      </c>
      <c r="AJ86" s="173">
        <v>42.14</v>
      </c>
      <c r="AK86" s="202">
        <f t="shared" si="79"/>
        <v>45.027359781121753</v>
      </c>
      <c r="AL86" s="173">
        <v>40.31</v>
      </c>
      <c r="AM86" s="202">
        <f t="shared" si="80"/>
        <v>43.484195402298852</v>
      </c>
      <c r="AN86" s="202">
        <f t="shared" si="81"/>
        <v>-1.8299999999999983</v>
      </c>
      <c r="AO86" s="173">
        <v>57.14</v>
      </c>
      <c r="AP86" s="202">
        <f t="shared" si="82"/>
        <v>50.727650727650726</v>
      </c>
      <c r="AQ86" s="173">
        <v>56</v>
      </c>
      <c r="AR86" s="202">
        <f t="shared" si="83"/>
        <v>46.913857677902627</v>
      </c>
      <c r="AS86" s="202">
        <f t="shared" si="60"/>
        <v>-1.1400000000000006</v>
      </c>
      <c r="AT86" s="202">
        <f t="shared" si="84"/>
        <v>41.923749999999998</v>
      </c>
      <c r="AU86" s="202">
        <f t="shared" si="85"/>
        <v>46.451430901829568</v>
      </c>
      <c r="AV86" s="201">
        <f t="shared" si="86"/>
        <v>41.012500000000003</v>
      </c>
      <c r="AW86" s="205">
        <f t="shared" si="87"/>
        <v>44.122267384585371</v>
      </c>
      <c r="AX86" s="205">
        <f t="shared" si="88"/>
        <v>-0.91124999999999545</v>
      </c>
      <c r="AY86" s="205">
        <f t="shared" si="89"/>
        <v>-2.3291635172441971</v>
      </c>
      <c r="AZ86" s="206">
        <v>3</v>
      </c>
    </row>
    <row r="87" spans="1:52" ht="18.75">
      <c r="A87" s="181">
        <v>6</v>
      </c>
      <c r="B87" s="199">
        <v>85</v>
      </c>
      <c r="C87" s="199">
        <v>82</v>
      </c>
      <c r="D87" s="207" t="s">
        <v>136</v>
      </c>
      <c r="E87" s="172">
        <v>7</v>
      </c>
      <c r="F87" s="201">
        <v>49</v>
      </c>
      <c r="G87" s="173">
        <f t="shared" si="61"/>
        <v>50.914326853851691</v>
      </c>
      <c r="H87" s="173">
        <v>40.855714285714285</v>
      </c>
      <c r="I87" s="173">
        <f t="shared" si="62"/>
        <v>44.032456356036391</v>
      </c>
      <c r="J87" s="173">
        <f t="shared" si="63"/>
        <v>-8.144285714285715</v>
      </c>
      <c r="K87" s="201">
        <v>36.5</v>
      </c>
      <c r="L87" s="202">
        <f t="shared" si="64"/>
        <v>47.177497575169738</v>
      </c>
      <c r="M87" s="173">
        <v>40</v>
      </c>
      <c r="N87" s="202">
        <f t="shared" si="65"/>
        <v>39.08391070053888</v>
      </c>
      <c r="O87" s="202">
        <f t="shared" si="66"/>
        <v>3.5</v>
      </c>
      <c r="P87" s="201">
        <v>27.189999999999998</v>
      </c>
      <c r="Q87" s="202">
        <f t="shared" si="67"/>
        <v>45.313432835820898</v>
      </c>
      <c r="R87" s="173">
        <v>30.717142857142857</v>
      </c>
      <c r="S87" s="202">
        <f t="shared" si="68"/>
        <v>45.648754914809963</v>
      </c>
      <c r="T87" s="202">
        <f t="shared" si="69"/>
        <v>3.5271428571428594</v>
      </c>
      <c r="U87" s="215">
        <v>31.25</v>
      </c>
      <c r="V87" s="202">
        <f t="shared" si="70"/>
        <v>42.435897435897438</v>
      </c>
      <c r="W87" s="173">
        <v>35.001428571428569</v>
      </c>
      <c r="X87" s="202">
        <f t="shared" si="71"/>
        <v>45.363527114315758</v>
      </c>
      <c r="Y87" s="202">
        <f t="shared" si="72"/>
        <v>3.7514285714285691</v>
      </c>
      <c r="Z87" s="201">
        <v>40.03</v>
      </c>
      <c r="AA87" s="202">
        <f t="shared" si="73"/>
        <v>51.475272422464371</v>
      </c>
      <c r="AB87" s="173">
        <v>37.288571428571423</v>
      </c>
      <c r="AC87" s="202">
        <f t="shared" si="74"/>
        <v>43.543240080842459</v>
      </c>
      <c r="AD87" s="202">
        <f t="shared" si="75"/>
        <v>-2.7414285714285782</v>
      </c>
      <c r="AE87" s="201">
        <v>69.25</v>
      </c>
      <c r="AF87" s="204">
        <f t="shared" si="76"/>
        <v>51.976225854383358</v>
      </c>
      <c r="AG87" s="173">
        <v>47.428571428571431</v>
      </c>
      <c r="AH87" s="204">
        <f t="shared" si="77"/>
        <v>43.00776271579192</v>
      </c>
      <c r="AI87" s="202">
        <f t="shared" si="78"/>
        <v>-21.821428571428569</v>
      </c>
      <c r="AJ87" s="201">
        <v>48.75</v>
      </c>
      <c r="AK87" s="202">
        <f t="shared" si="79"/>
        <v>49.548563611491112</v>
      </c>
      <c r="AL87" s="173">
        <v>43.572857142857139</v>
      </c>
      <c r="AM87" s="202">
        <f t="shared" si="80"/>
        <v>45.828201970443345</v>
      </c>
      <c r="AN87" s="202">
        <f t="shared" si="81"/>
        <v>-5.1771428571428615</v>
      </c>
      <c r="AO87" s="201">
        <v>57.75</v>
      </c>
      <c r="AP87" s="202">
        <f t="shared" si="82"/>
        <v>51.150381150381151</v>
      </c>
      <c r="AQ87" s="173">
        <v>54.855714285714285</v>
      </c>
      <c r="AR87" s="202">
        <f t="shared" si="83"/>
        <v>46.056714820759765</v>
      </c>
      <c r="AS87" s="202">
        <f t="shared" si="60"/>
        <v>-2.894285714285715</v>
      </c>
      <c r="AT87" s="202">
        <f t="shared" si="84"/>
        <v>44.965000000000003</v>
      </c>
      <c r="AU87" s="202">
        <f t="shared" si="85"/>
        <v>48.748949717432467</v>
      </c>
      <c r="AV87" s="201">
        <f t="shared" si="86"/>
        <v>41.214999999999996</v>
      </c>
      <c r="AW87" s="205">
        <f t="shared" si="87"/>
        <v>44.070571084192309</v>
      </c>
      <c r="AX87" s="205">
        <f t="shared" si="88"/>
        <v>-3.7500000000000071</v>
      </c>
      <c r="AY87" s="205">
        <f t="shared" si="89"/>
        <v>-4.6783786332401576</v>
      </c>
      <c r="AZ87" s="206">
        <v>3</v>
      </c>
    </row>
    <row r="88" spans="1:52" ht="18.75">
      <c r="A88" s="208">
        <v>4</v>
      </c>
      <c r="B88" s="199">
        <v>37</v>
      </c>
      <c r="C88" s="199">
        <v>83</v>
      </c>
      <c r="D88" s="209" t="s">
        <v>55</v>
      </c>
      <c r="E88" s="208">
        <v>8</v>
      </c>
      <c r="F88" s="210">
        <v>38.75</v>
      </c>
      <c r="G88" s="173">
        <f t="shared" si="61"/>
        <v>43.534917206623476</v>
      </c>
      <c r="H88" s="173">
        <v>43.25</v>
      </c>
      <c r="I88" s="173">
        <f t="shared" si="62"/>
        <v>46.09294320137694</v>
      </c>
      <c r="J88" s="173">
        <f t="shared" si="63"/>
        <v>4.5</v>
      </c>
      <c r="K88" s="210">
        <v>31.75</v>
      </c>
      <c r="L88" s="202">
        <f t="shared" si="64"/>
        <v>42.570320077594573</v>
      </c>
      <c r="M88" s="173">
        <v>46.5</v>
      </c>
      <c r="N88" s="202">
        <f t="shared" si="65"/>
        <v>44.087759815242492</v>
      </c>
      <c r="O88" s="202">
        <f t="shared" si="66"/>
        <v>14.75</v>
      </c>
      <c r="P88" s="210">
        <v>26.88</v>
      </c>
      <c r="Q88" s="202">
        <f t="shared" si="67"/>
        <v>45.082089552238806</v>
      </c>
      <c r="R88" s="173">
        <v>33.44</v>
      </c>
      <c r="S88" s="202">
        <f t="shared" si="68"/>
        <v>47.118186724230974</v>
      </c>
      <c r="T88" s="202">
        <f t="shared" si="69"/>
        <v>6.5599999999999987</v>
      </c>
      <c r="U88" s="216">
        <v>41.88</v>
      </c>
      <c r="V88" s="202">
        <f t="shared" si="70"/>
        <v>47.677514792899409</v>
      </c>
      <c r="W88" s="173">
        <v>28.75</v>
      </c>
      <c r="X88" s="202">
        <f t="shared" si="71"/>
        <v>42.076761303890642</v>
      </c>
      <c r="Y88" s="202">
        <f t="shared" si="72"/>
        <v>-13.130000000000003</v>
      </c>
      <c r="Z88" s="210">
        <v>27.31</v>
      </c>
      <c r="AA88" s="202">
        <f t="shared" si="73"/>
        <v>40.813076278290019</v>
      </c>
      <c r="AB88" s="173">
        <v>39.630000000000003</v>
      </c>
      <c r="AC88" s="202">
        <f t="shared" si="74"/>
        <v>45.286671630677588</v>
      </c>
      <c r="AD88" s="202">
        <f t="shared" si="75"/>
        <v>12.320000000000004</v>
      </c>
      <c r="AE88" s="211">
        <v>60</v>
      </c>
      <c r="AF88" s="204">
        <f t="shared" si="76"/>
        <v>45.104011887072808</v>
      </c>
      <c r="AG88" s="173">
        <v>49.5</v>
      </c>
      <c r="AH88" s="204">
        <f t="shared" si="77"/>
        <v>44.687753446877537</v>
      </c>
      <c r="AI88" s="202">
        <f t="shared" si="78"/>
        <v>-10.5</v>
      </c>
      <c r="AJ88" s="210">
        <v>49.38</v>
      </c>
      <c r="AK88" s="202">
        <f t="shared" si="79"/>
        <v>49.979480164158694</v>
      </c>
      <c r="AL88" s="173">
        <v>39.380000000000003</v>
      </c>
      <c r="AM88" s="202">
        <f t="shared" si="80"/>
        <v>42.816091954022987</v>
      </c>
      <c r="AN88" s="202">
        <f t="shared" si="81"/>
        <v>-10</v>
      </c>
      <c r="AO88" s="210">
        <v>50.5</v>
      </c>
      <c r="AP88" s="202">
        <f t="shared" si="82"/>
        <v>46.126126126126124</v>
      </c>
      <c r="AQ88" s="173">
        <v>43.5</v>
      </c>
      <c r="AR88" s="202">
        <f t="shared" si="83"/>
        <v>37.550561797752806</v>
      </c>
      <c r="AS88" s="202">
        <f t="shared" si="60"/>
        <v>-7</v>
      </c>
      <c r="AT88" s="202">
        <f t="shared" si="84"/>
        <v>40.806249999999999</v>
      </c>
      <c r="AU88" s="202">
        <f t="shared" si="85"/>
        <v>45.110942010625493</v>
      </c>
      <c r="AV88" s="201">
        <f t="shared" si="86"/>
        <v>40.493749999999999</v>
      </c>
      <c r="AW88" s="205">
        <f t="shared" si="87"/>
        <v>43.71459123425899</v>
      </c>
      <c r="AX88" s="205">
        <f t="shared" si="88"/>
        <v>-0.3125</v>
      </c>
      <c r="AY88" s="205">
        <f t="shared" si="89"/>
        <v>-1.3963507763665035</v>
      </c>
      <c r="AZ88" s="206">
        <v>4</v>
      </c>
    </row>
    <row r="89" spans="1:52" ht="18.75">
      <c r="A89" s="181">
        <v>4</v>
      </c>
      <c r="B89" s="199">
        <v>39</v>
      </c>
      <c r="C89" s="199">
        <v>84</v>
      </c>
      <c r="D89" s="207" t="s">
        <v>57</v>
      </c>
      <c r="E89" s="172">
        <v>5</v>
      </c>
      <c r="F89" s="173">
        <v>35.56</v>
      </c>
      <c r="G89" s="173">
        <f t="shared" si="61"/>
        <v>41.238300935925132</v>
      </c>
      <c r="H89" s="173">
        <v>37.6</v>
      </c>
      <c r="I89" s="173">
        <f t="shared" si="62"/>
        <v>41.230636833046475</v>
      </c>
      <c r="J89" s="173">
        <f t="shared" si="63"/>
        <v>2.0399999999999991</v>
      </c>
      <c r="K89" s="173">
        <v>32</v>
      </c>
      <c r="L89" s="202">
        <f t="shared" si="64"/>
        <v>42.812803103782741</v>
      </c>
      <c r="M89" s="173">
        <v>44</v>
      </c>
      <c r="N89" s="202">
        <f t="shared" si="65"/>
        <v>42.163202463433407</v>
      </c>
      <c r="O89" s="202">
        <f t="shared" si="66"/>
        <v>12</v>
      </c>
      <c r="P89" s="173">
        <v>31.39</v>
      </c>
      <c r="Q89" s="202">
        <f t="shared" si="67"/>
        <v>48.447761194029852</v>
      </c>
      <c r="R89" s="173">
        <v>25</v>
      </c>
      <c r="S89" s="202">
        <f t="shared" si="68"/>
        <v>42.563410685375068</v>
      </c>
      <c r="T89" s="202">
        <f t="shared" si="69"/>
        <v>-6.3900000000000006</v>
      </c>
      <c r="U89" s="214">
        <v>30.56</v>
      </c>
      <c r="V89" s="202">
        <f t="shared" si="70"/>
        <v>42.095660749506905</v>
      </c>
      <c r="W89" s="173">
        <v>38</v>
      </c>
      <c r="X89" s="202">
        <f t="shared" si="71"/>
        <v>46.940063091482649</v>
      </c>
      <c r="Y89" s="202">
        <f t="shared" si="72"/>
        <v>7.4400000000000013</v>
      </c>
      <c r="Z89" s="173">
        <v>25.5</v>
      </c>
      <c r="AA89" s="202">
        <f t="shared" si="73"/>
        <v>39.295892707460183</v>
      </c>
      <c r="AB89" s="173">
        <v>39</v>
      </c>
      <c r="AC89" s="202">
        <f t="shared" si="74"/>
        <v>44.817572598659716</v>
      </c>
      <c r="AD89" s="202">
        <f t="shared" si="75"/>
        <v>13.5</v>
      </c>
      <c r="AE89" s="203">
        <v>55.11</v>
      </c>
      <c r="AF89" s="204">
        <f t="shared" si="76"/>
        <v>41.47102526002972</v>
      </c>
      <c r="AG89" s="173">
        <v>48.8</v>
      </c>
      <c r="AH89" s="204">
        <f t="shared" si="77"/>
        <v>44.120032441200323</v>
      </c>
      <c r="AI89" s="202">
        <f t="shared" si="78"/>
        <v>-6.3100000000000023</v>
      </c>
      <c r="AJ89" s="173">
        <v>37.78</v>
      </c>
      <c r="AK89" s="202">
        <f t="shared" si="79"/>
        <v>42.045143638850888</v>
      </c>
      <c r="AL89" s="173">
        <v>30</v>
      </c>
      <c r="AM89" s="202">
        <f t="shared" si="80"/>
        <v>36.077586206896548</v>
      </c>
      <c r="AN89" s="202">
        <f t="shared" si="81"/>
        <v>-7.7800000000000011</v>
      </c>
      <c r="AO89" s="173">
        <v>49.78</v>
      </c>
      <c r="AP89" s="202">
        <f t="shared" si="82"/>
        <v>45.627165627165624</v>
      </c>
      <c r="AQ89" s="173">
        <v>53.6</v>
      </c>
      <c r="AR89" s="202">
        <f t="shared" si="83"/>
        <v>45.116104868913858</v>
      </c>
      <c r="AS89" s="202">
        <f t="shared" si="60"/>
        <v>3.8200000000000003</v>
      </c>
      <c r="AT89" s="202">
        <f t="shared" si="84"/>
        <v>37.21</v>
      </c>
      <c r="AU89" s="202">
        <f t="shared" si="85"/>
        <v>42.879219152093881</v>
      </c>
      <c r="AV89" s="201">
        <f t="shared" si="86"/>
        <v>39.5</v>
      </c>
      <c r="AW89" s="205">
        <f t="shared" si="87"/>
        <v>42.87857614862601</v>
      </c>
      <c r="AX89" s="205">
        <f t="shared" si="88"/>
        <v>2.2899999999999991</v>
      </c>
      <c r="AY89" s="205">
        <f t="shared" si="89"/>
        <v>-6.4300346787149465E-4</v>
      </c>
      <c r="AZ89" s="206">
        <v>5</v>
      </c>
    </row>
    <row r="90" spans="1:52" ht="18.75">
      <c r="A90" s="181">
        <v>4</v>
      </c>
      <c r="B90" s="199">
        <v>40</v>
      </c>
      <c r="C90" s="199">
        <v>85</v>
      </c>
      <c r="D90" s="207" t="s">
        <v>58</v>
      </c>
      <c r="E90" s="172">
        <v>3</v>
      </c>
      <c r="F90" s="173">
        <v>40.799999999999997</v>
      </c>
      <c r="G90" s="173">
        <f t="shared" si="61"/>
        <v>45.010799136069117</v>
      </c>
      <c r="H90" s="173">
        <v>34.67</v>
      </c>
      <c r="I90" s="173">
        <f t="shared" si="62"/>
        <v>38.709122203098104</v>
      </c>
      <c r="J90" s="173">
        <f t="shared" si="63"/>
        <v>-6.1299999999999955</v>
      </c>
      <c r="K90" s="173">
        <v>29.6</v>
      </c>
      <c r="L90" s="202">
        <f t="shared" si="64"/>
        <v>40.484966052376336</v>
      </c>
      <c r="M90" s="173">
        <v>28.67</v>
      </c>
      <c r="N90" s="202">
        <f t="shared" si="65"/>
        <v>30.36181678214011</v>
      </c>
      <c r="O90" s="202">
        <f t="shared" si="66"/>
        <v>-0.92999999999999972</v>
      </c>
      <c r="P90" s="173">
        <v>33</v>
      </c>
      <c r="Q90" s="202">
        <f t="shared" si="67"/>
        <v>49.649253731343286</v>
      </c>
      <c r="R90" s="173">
        <v>21.67</v>
      </c>
      <c r="S90" s="202">
        <f t="shared" si="68"/>
        <v>40.766324878575283</v>
      </c>
      <c r="T90" s="202">
        <f t="shared" si="69"/>
        <v>-11.329999999999998</v>
      </c>
      <c r="U90" s="214">
        <v>33</v>
      </c>
      <c r="V90" s="202">
        <f t="shared" si="70"/>
        <v>43.298816568047336</v>
      </c>
      <c r="W90" s="173">
        <v>35</v>
      </c>
      <c r="X90" s="202">
        <f t="shared" si="71"/>
        <v>45.362776025236592</v>
      </c>
      <c r="Y90" s="202">
        <f t="shared" si="72"/>
        <v>2</v>
      </c>
      <c r="Z90" s="173">
        <v>36.1</v>
      </c>
      <c r="AA90" s="202">
        <f t="shared" si="73"/>
        <v>48.181056160938809</v>
      </c>
      <c r="AB90" s="173">
        <v>30.67</v>
      </c>
      <c r="AC90" s="202">
        <f t="shared" si="74"/>
        <v>38.615040953090094</v>
      </c>
      <c r="AD90" s="202">
        <f t="shared" si="75"/>
        <v>-5.43</v>
      </c>
      <c r="AE90" s="203">
        <v>57.6</v>
      </c>
      <c r="AF90" s="204">
        <f t="shared" si="76"/>
        <v>43.320950965824665</v>
      </c>
      <c r="AG90" s="173">
        <v>46.67</v>
      </c>
      <c r="AH90" s="204">
        <f t="shared" si="77"/>
        <v>42.392538523925388</v>
      </c>
      <c r="AI90" s="202">
        <f t="shared" si="78"/>
        <v>-10.93</v>
      </c>
      <c r="AJ90" s="173">
        <v>36</v>
      </c>
      <c r="AK90" s="202">
        <f t="shared" si="79"/>
        <v>40.827633378932973</v>
      </c>
      <c r="AL90" s="173">
        <v>41.67</v>
      </c>
      <c r="AM90" s="202">
        <f t="shared" si="80"/>
        <v>44.461206896551722</v>
      </c>
      <c r="AN90" s="202">
        <f t="shared" si="81"/>
        <v>5.6700000000000017</v>
      </c>
      <c r="AO90" s="173">
        <v>49.6</v>
      </c>
      <c r="AP90" s="202">
        <f t="shared" si="82"/>
        <v>45.502425502425503</v>
      </c>
      <c r="AQ90" s="173">
        <v>52</v>
      </c>
      <c r="AR90" s="202">
        <f t="shared" si="83"/>
        <v>43.917602996254686</v>
      </c>
      <c r="AS90" s="202">
        <f t="shared" si="60"/>
        <v>2.3999999999999986</v>
      </c>
      <c r="AT90" s="202">
        <f t="shared" si="84"/>
        <v>39.462500000000006</v>
      </c>
      <c r="AU90" s="202">
        <f t="shared" si="85"/>
        <v>44.534487686994758</v>
      </c>
      <c r="AV90" s="201">
        <f t="shared" si="86"/>
        <v>36.377500000000005</v>
      </c>
      <c r="AW90" s="205">
        <f t="shared" si="87"/>
        <v>40.573303657358998</v>
      </c>
      <c r="AX90" s="205">
        <f t="shared" si="88"/>
        <v>-3.0850000000000009</v>
      </c>
      <c r="AY90" s="205">
        <f t="shared" si="89"/>
        <v>-3.9611840296357599</v>
      </c>
      <c r="AZ90" s="206">
        <v>3</v>
      </c>
    </row>
    <row r="91" spans="1:52" ht="18.75">
      <c r="A91" s="181">
        <v>5</v>
      </c>
      <c r="B91" s="207">
        <v>1</v>
      </c>
      <c r="C91" s="199">
        <v>86</v>
      </c>
      <c r="D91" s="207" t="s">
        <v>15</v>
      </c>
      <c r="E91" s="172">
        <v>7</v>
      </c>
      <c r="F91" s="173">
        <v>32.31</v>
      </c>
      <c r="G91" s="173">
        <f t="shared" si="61"/>
        <v>38.898488120950326</v>
      </c>
      <c r="H91" s="173">
        <v>34</v>
      </c>
      <c r="I91" s="173">
        <f t="shared" si="62"/>
        <v>38.132530120481931</v>
      </c>
      <c r="J91" s="173">
        <f t="shared" si="63"/>
        <v>1.6899999999999977</v>
      </c>
      <c r="K91" s="173">
        <v>28.46</v>
      </c>
      <c r="L91" s="202">
        <f t="shared" si="64"/>
        <v>39.379243452958299</v>
      </c>
      <c r="M91" s="173">
        <v>35.43</v>
      </c>
      <c r="N91" s="202">
        <f t="shared" si="65"/>
        <v>35.565819861431869</v>
      </c>
      <c r="O91" s="202">
        <f t="shared" si="66"/>
        <v>6.9699999999999989</v>
      </c>
      <c r="P91" s="173">
        <v>23.08</v>
      </c>
      <c r="Q91" s="202">
        <f t="shared" si="67"/>
        <v>42.246268656716417</v>
      </c>
      <c r="R91" s="173">
        <v>20.71</v>
      </c>
      <c r="S91" s="202">
        <f t="shared" si="68"/>
        <v>40.248246087425798</v>
      </c>
      <c r="T91" s="202">
        <f t="shared" si="69"/>
        <v>-2.3699999999999974</v>
      </c>
      <c r="U91" s="214">
        <v>20.77</v>
      </c>
      <c r="V91" s="202">
        <f t="shared" si="70"/>
        <v>37.268244575936883</v>
      </c>
      <c r="W91" s="173">
        <v>29.29</v>
      </c>
      <c r="X91" s="202">
        <f t="shared" si="71"/>
        <v>42.360672975814929</v>
      </c>
      <c r="Y91" s="202">
        <f t="shared" si="72"/>
        <v>8.52</v>
      </c>
      <c r="Z91" s="173">
        <v>30.65</v>
      </c>
      <c r="AA91" s="202">
        <f t="shared" si="73"/>
        <v>43.612740989103095</v>
      </c>
      <c r="AB91" s="173">
        <v>33.07</v>
      </c>
      <c r="AC91" s="202">
        <f t="shared" si="74"/>
        <v>40.402084884586742</v>
      </c>
      <c r="AD91" s="202">
        <f t="shared" si="75"/>
        <v>2.4200000000000017</v>
      </c>
      <c r="AE91" s="203">
        <v>46.15</v>
      </c>
      <c r="AF91" s="204">
        <f t="shared" si="76"/>
        <v>34.814264487369982</v>
      </c>
      <c r="AG91" s="173">
        <v>47.43</v>
      </c>
      <c r="AH91" s="204">
        <f t="shared" si="77"/>
        <v>43.008921330089215</v>
      </c>
      <c r="AI91" s="202">
        <f t="shared" si="78"/>
        <v>1.2800000000000011</v>
      </c>
      <c r="AJ91" s="173">
        <v>28.85</v>
      </c>
      <c r="AK91" s="202">
        <f t="shared" si="79"/>
        <v>35.937072503419976</v>
      </c>
      <c r="AL91" s="173">
        <v>40</v>
      </c>
      <c r="AM91" s="202">
        <f t="shared" si="80"/>
        <v>43.261494252873561</v>
      </c>
      <c r="AN91" s="202">
        <f t="shared" si="81"/>
        <v>11.149999999999999</v>
      </c>
      <c r="AO91" s="173">
        <v>35.380000000000003</v>
      </c>
      <c r="AP91" s="202">
        <f t="shared" si="82"/>
        <v>35.647955647955648</v>
      </c>
      <c r="AQ91" s="173">
        <v>44.57</v>
      </c>
      <c r="AR91" s="202">
        <f t="shared" si="83"/>
        <v>38.352059925093634</v>
      </c>
      <c r="AS91" s="202">
        <f t="shared" si="60"/>
        <v>9.1899999999999977</v>
      </c>
      <c r="AT91" s="202">
        <f t="shared" si="84"/>
        <v>30.706249999999997</v>
      </c>
      <c r="AU91" s="202">
        <f t="shared" si="85"/>
        <v>38.475534804301326</v>
      </c>
      <c r="AV91" s="201">
        <f t="shared" si="86"/>
        <v>35.5625</v>
      </c>
      <c r="AW91" s="205">
        <f t="shared" si="87"/>
        <v>40.166478679724705</v>
      </c>
      <c r="AX91" s="205">
        <f t="shared" si="88"/>
        <v>4.8562500000000028</v>
      </c>
      <c r="AY91" s="205">
        <f t="shared" si="89"/>
        <v>1.690943875423379</v>
      </c>
      <c r="AZ91" s="206">
        <v>7</v>
      </c>
    </row>
  </sheetData>
  <sortState ref="A6:AZ91">
    <sortCondition descending="1" ref="AW6:AW91"/>
  </sortState>
  <mergeCells count="24">
    <mergeCell ref="AX4:AX5"/>
    <mergeCell ref="AY4:AY5"/>
    <mergeCell ref="AZ4:AZ5"/>
    <mergeCell ref="U4:Y4"/>
    <mergeCell ref="Z4:AD4"/>
    <mergeCell ref="AE4:AI4"/>
    <mergeCell ref="AJ4:AN4"/>
    <mergeCell ref="AO4:AS4"/>
    <mergeCell ref="AT4:AT5"/>
    <mergeCell ref="AU4:AU5"/>
    <mergeCell ref="AV4:AV5"/>
    <mergeCell ref="AW4:AW5"/>
    <mergeCell ref="A1:AQ1"/>
    <mergeCell ref="A2:AQ2"/>
    <mergeCell ref="A3:B3"/>
    <mergeCell ref="A4:A5"/>
    <mergeCell ref="B4:B5"/>
    <mergeCell ref="D4:D5"/>
    <mergeCell ref="E4:E5"/>
    <mergeCell ref="F4:J4"/>
    <mergeCell ref="K4:O4"/>
    <mergeCell ref="P4:T4"/>
    <mergeCell ref="C4:C5"/>
    <mergeCell ref="C3:D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Y91"/>
  <sheetViews>
    <sheetView zoomScale="130" zoomScaleNormal="130" workbookViewId="0">
      <selection activeCell="BA8" sqref="BA8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8" width="4.25" bestFit="1" customWidth="1"/>
    <col min="9" max="9" width="4.625" bestFit="1" customWidth="1"/>
    <col min="10" max="13" width="4.25" bestFit="1" customWidth="1"/>
    <col min="14" max="14" width="4.625" bestFit="1" customWidth="1"/>
    <col min="15" max="18" width="4.25" bestFit="1" customWidth="1"/>
    <col min="19" max="19" width="4.625" bestFit="1" customWidth="1"/>
    <col min="20" max="21" width="4.25" bestFit="1" customWidth="1"/>
    <col min="22" max="22" width="4.25" style="217" bestFit="1" customWidth="1"/>
    <col min="23" max="23" width="4.25" bestFit="1" customWidth="1"/>
    <col min="24" max="24" width="4.625" bestFit="1" customWidth="1"/>
    <col min="25" max="28" width="4.25" bestFit="1" customWidth="1"/>
    <col min="29" max="29" width="4.625" bestFit="1" customWidth="1"/>
    <col min="30" max="33" width="4.25" bestFit="1" customWidth="1"/>
    <col min="34" max="34" width="4.625" bestFit="1" customWidth="1"/>
    <col min="35" max="38" width="4.25" bestFit="1" customWidth="1"/>
    <col min="39" max="39" width="4.625" bestFit="1" customWidth="1"/>
    <col min="40" max="43" width="4.25" bestFit="1" customWidth="1"/>
    <col min="44" max="44" width="4.625" bestFit="1" customWidth="1"/>
    <col min="45" max="45" width="5" bestFit="1" customWidth="1"/>
    <col min="46" max="46" width="4.5" bestFit="1" customWidth="1"/>
    <col min="47" max="47" width="5" bestFit="1" customWidth="1"/>
    <col min="48" max="48" width="4.5" bestFit="1" customWidth="1"/>
    <col min="49" max="49" width="4.625" bestFit="1" customWidth="1"/>
    <col min="50" max="50" width="4.25" bestFit="1" customWidth="1"/>
    <col min="51" max="51" width="2.875" bestFit="1" customWidth="1"/>
  </cols>
  <sheetData>
    <row r="1" spans="1:51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174"/>
      <c r="AR1" s="174"/>
      <c r="AS1" s="174"/>
      <c r="AT1" s="174"/>
      <c r="AU1" s="190"/>
      <c r="AV1" s="190"/>
      <c r="AW1" s="190"/>
      <c r="AX1" s="190"/>
      <c r="AY1" s="191"/>
    </row>
    <row r="2" spans="1:51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174"/>
      <c r="AR2" s="174"/>
      <c r="AS2" s="174"/>
      <c r="AT2" s="174"/>
      <c r="AU2" s="190"/>
      <c r="AV2" s="190"/>
      <c r="AW2" s="190"/>
      <c r="AX2" s="190"/>
      <c r="AY2" s="191"/>
    </row>
    <row r="3" spans="1:51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212"/>
      <c r="W3" s="177"/>
      <c r="X3" s="177"/>
      <c r="Y3" s="177"/>
      <c r="Z3" s="177"/>
      <c r="AA3" s="177"/>
      <c r="AB3" s="177"/>
      <c r="AC3" s="177"/>
      <c r="AD3" s="177"/>
      <c r="AE3" s="177"/>
      <c r="AF3" s="192"/>
      <c r="AG3" s="192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90"/>
      <c r="AV3" s="190"/>
      <c r="AW3" s="190"/>
      <c r="AX3" s="190"/>
      <c r="AY3" s="191"/>
    </row>
    <row r="4" spans="1:51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8"/>
      <c r="G4" s="289"/>
      <c r="H4" s="298"/>
      <c r="I4" s="290"/>
      <c r="J4" s="291" t="s">
        <v>127</v>
      </c>
      <c r="K4" s="292"/>
      <c r="L4" s="292"/>
      <c r="M4" s="292"/>
      <c r="N4" s="293"/>
      <c r="O4" s="291" t="s">
        <v>128</v>
      </c>
      <c r="P4" s="292"/>
      <c r="Q4" s="292"/>
      <c r="R4" s="292"/>
      <c r="S4" s="293"/>
      <c r="T4" s="292" t="s">
        <v>9</v>
      </c>
      <c r="U4" s="292"/>
      <c r="V4" s="292"/>
      <c r="W4" s="292"/>
      <c r="X4" s="292"/>
      <c r="Y4" s="291" t="s">
        <v>133</v>
      </c>
      <c r="Z4" s="292"/>
      <c r="AA4" s="292"/>
      <c r="AB4" s="292"/>
      <c r="AC4" s="293"/>
      <c r="AD4" s="292" t="s">
        <v>11</v>
      </c>
      <c r="AE4" s="292"/>
      <c r="AF4" s="292"/>
      <c r="AG4" s="292"/>
      <c r="AH4" s="292"/>
      <c r="AI4" s="291" t="s">
        <v>12</v>
      </c>
      <c r="AJ4" s="292"/>
      <c r="AK4" s="292"/>
      <c r="AL4" s="292"/>
      <c r="AM4" s="293"/>
      <c r="AN4" s="291" t="s">
        <v>13</v>
      </c>
      <c r="AO4" s="292"/>
      <c r="AP4" s="292"/>
      <c r="AQ4" s="292"/>
      <c r="AR4" s="293"/>
      <c r="AS4" s="294" t="s">
        <v>131</v>
      </c>
      <c r="AT4" s="296" t="s">
        <v>195</v>
      </c>
      <c r="AU4" s="294" t="s">
        <v>200</v>
      </c>
      <c r="AV4" s="296" t="s">
        <v>201</v>
      </c>
      <c r="AW4" s="296" t="s">
        <v>196</v>
      </c>
      <c r="AX4" s="296" t="s">
        <v>197</v>
      </c>
      <c r="AY4" s="283" t="s">
        <v>145</v>
      </c>
    </row>
    <row r="5" spans="1:51" ht="19.5" thickBot="1">
      <c r="A5" s="286"/>
      <c r="B5" s="287"/>
      <c r="C5" s="287"/>
      <c r="D5" s="286"/>
      <c r="E5" s="194" t="s">
        <v>129</v>
      </c>
      <c r="F5" s="194" t="s">
        <v>198</v>
      </c>
      <c r="G5" s="195" t="s">
        <v>199</v>
      </c>
      <c r="H5" s="196" t="s">
        <v>198</v>
      </c>
      <c r="I5" s="197" t="s">
        <v>144</v>
      </c>
      <c r="J5" s="194" t="s">
        <v>129</v>
      </c>
      <c r="K5" s="194" t="s">
        <v>198</v>
      </c>
      <c r="L5" s="195" t="s">
        <v>199</v>
      </c>
      <c r="M5" s="196" t="s">
        <v>198</v>
      </c>
      <c r="N5" s="197" t="s">
        <v>144</v>
      </c>
      <c r="O5" s="194" t="s">
        <v>129</v>
      </c>
      <c r="P5" s="194" t="s">
        <v>198</v>
      </c>
      <c r="Q5" s="195" t="s">
        <v>199</v>
      </c>
      <c r="R5" s="196" t="s">
        <v>198</v>
      </c>
      <c r="S5" s="197" t="s">
        <v>144</v>
      </c>
      <c r="T5" s="194" t="s">
        <v>129</v>
      </c>
      <c r="U5" s="194" t="s">
        <v>198</v>
      </c>
      <c r="V5" s="213" t="s">
        <v>199</v>
      </c>
      <c r="W5" s="196" t="s">
        <v>198</v>
      </c>
      <c r="X5" s="197" t="s">
        <v>144</v>
      </c>
      <c r="Y5" s="194" t="s">
        <v>129</v>
      </c>
      <c r="Z5" s="194" t="s">
        <v>198</v>
      </c>
      <c r="AA5" s="195" t="s">
        <v>199</v>
      </c>
      <c r="AB5" s="196" t="s">
        <v>198</v>
      </c>
      <c r="AC5" s="197" t="s">
        <v>144</v>
      </c>
      <c r="AD5" s="194" t="s">
        <v>129</v>
      </c>
      <c r="AE5" s="194" t="s">
        <v>198</v>
      </c>
      <c r="AF5" s="195" t="s">
        <v>199</v>
      </c>
      <c r="AG5" s="196" t="s">
        <v>198</v>
      </c>
      <c r="AH5" s="197" t="s">
        <v>144</v>
      </c>
      <c r="AI5" s="194" t="s">
        <v>129</v>
      </c>
      <c r="AJ5" s="194" t="s">
        <v>198</v>
      </c>
      <c r="AK5" s="195" t="s">
        <v>199</v>
      </c>
      <c r="AL5" s="196" t="s">
        <v>198</v>
      </c>
      <c r="AM5" s="197" t="s">
        <v>144</v>
      </c>
      <c r="AN5" s="194" t="s">
        <v>129</v>
      </c>
      <c r="AO5" s="194" t="s">
        <v>198</v>
      </c>
      <c r="AP5" s="195" t="s">
        <v>199</v>
      </c>
      <c r="AQ5" s="196" t="s">
        <v>198</v>
      </c>
      <c r="AR5" s="197" t="s">
        <v>144</v>
      </c>
      <c r="AS5" s="295"/>
      <c r="AT5" s="297"/>
      <c r="AU5" s="295"/>
      <c r="AV5" s="297"/>
      <c r="AW5" s="297"/>
      <c r="AX5" s="297"/>
      <c r="AY5" s="284"/>
    </row>
    <row r="6" spans="1:51" ht="18.75">
      <c r="A6" s="198">
        <v>5</v>
      </c>
      <c r="B6" s="199">
        <v>1</v>
      </c>
      <c r="C6" s="199" t="s">
        <v>15</v>
      </c>
      <c r="D6" s="200">
        <v>7</v>
      </c>
      <c r="E6" s="173">
        <v>32.31</v>
      </c>
      <c r="F6" s="173">
        <f>10*((E6-47.73)/13.89)+50</f>
        <v>38.898488120950326</v>
      </c>
      <c r="G6" s="173">
        <v>34</v>
      </c>
      <c r="H6" s="173">
        <f>10*((G6-47.79)/11.62)+50</f>
        <v>38.132530120481931</v>
      </c>
      <c r="I6" s="173">
        <f t="shared" ref="I6:I70" si="0">G6-E6</f>
        <v>1.6899999999999977</v>
      </c>
      <c r="J6" s="173">
        <v>28.46</v>
      </c>
      <c r="K6" s="202">
        <f>10*((J6-39.41)/10.31)+50</f>
        <v>39.379243452958299</v>
      </c>
      <c r="L6" s="173">
        <v>35.43</v>
      </c>
      <c r="M6" s="202">
        <f>10*((L6-54.18)/12.99)+50</f>
        <v>35.565819861431869</v>
      </c>
      <c r="N6" s="202">
        <f t="shared" ref="N6:N70" si="1">L6-J6</f>
        <v>6.9699999999999989</v>
      </c>
      <c r="O6" s="173">
        <v>23.08</v>
      </c>
      <c r="P6" s="202">
        <f>10*((O6-33.47)/13.4)+50</f>
        <v>42.246268656716417</v>
      </c>
      <c r="Q6" s="173">
        <v>20.71</v>
      </c>
      <c r="R6" s="202">
        <f>10*((Q6-38.78)/18.53)+50</f>
        <v>40.248246087425798</v>
      </c>
      <c r="S6" s="202">
        <f t="shared" ref="S6:S70" si="2">Q6-O6</f>
        <v>-2.3699999999999974</v>
      </c>
      <c r="T6" s="214">
        <v>20.77</v>
      </c>
      <c r="U6" s="202">
        <f>10*((T6-46.59)/20.28)+50</f>
        <v>37.268244575936883</v>
      </c>
      <c r="V6" s="173">
        <v>29.29</v>
      </c>
      <c r="W6" s="202">
        <f>10*((V6-43.82)/19.02)+50</f>
        <v>42.360672975814929</v>
      </c>
      <c r="X6" s="202">
        <f t="shared" ref="X6:X70" si="3">V6-T6</f>
        <v>8.52</v>
      </c>
      <c r="Y6" s="173">
        <v>30.65</v>
      </c>
      <c r="Z6" s="202">
        <f>10*((Y6-38.27)/11.93)+50</f>
        <v>43.612740989103095</v>
      </c>
      <c r="AA6" s="173">
        <v>33.07</v>
      </c>
      <c r="AB6" s="202">
        <f>10*((AA6-45.96)/13.43)+50</f>
        <v>40.402084884586742</v>
      </c>
      <c r="AC6" s="202">
        <f t="shared" ref="AC6:AC70" si="4">AA6-Y6</f>
        <v>2.4200000000000017</v>
      </c>
      <c r="AD6" s="203">
        <v>46.15</v>
      </c>
      <c r="AE6" s="204">
        <f>10*((AD6-66.59)/13.46)+50</f>
        <v>34.814264487369982</v>
      </c>
      <c r="AF6" s="173">
        <v>47.43</v>
      </c>
      <c r="AG6" s="204">
        <f>10*((AF6-56.05)/12.33)+50</f>
        <v>43.008921330089215</v>
      </c>
      <c r="AH6" s="202">
        <f t="shared" ref="AH6:AH70" si="5">AF6-AD6</f>
        <v>1.2800000000000011</v>
      </c>
      <c r="AI6" s="173">
        <v>28.85</v>
      </c>
      <c r="AJ6" s="202">
        <f>10*((AI6-49.41)/14.62)+50</f>
        <v>35.937072503419976</v>
      </c>
      <c r="AK6" s="173">
        <v>40</v>
      </c>
      <c r="AL6" s="202">
        <f>10*((AK6-49.38)/13.92)+50</f>
        <v>43.261494252873561</v>
      </c>
      <c r="AM6" s="202">
        <f t="shared" ref="AM6:AM70" si="6">AK6-AI6</f>
        <v>11.149999999999999</v>
      </c>
      <c r="AN6" s="173">
        <v>35.380000000000003</v>
      </c>
      <c r="AO6" s="202">
        <f>10*((AN6-56.09)/14.43)+50</f>
        <v>35.647955647955648</v>
      </c>
      <c r="AP6" s="173">
        <v>44.57</v>
      </c>
      <c r="AQ6" s="202">
        <f>10*((AP6-60.12)/13.35)+50</f>
        <v>38.352059925093634</v>
      </c>
      <c r="AR6" s="202">
        <f t="shared" ref="AR6:AR70" si="7">AP6-AN6</f>
        <v>9.1899999999999977</v>
      </c>
      <c r="AS6" s="202">
        <f>(E6+J6+O6+T6+Y6+AD6+AI6+AN6)/8</f>
        <v>30.706249999999997</v>
      </c>
      <c r="AT6" s="202">
        <f>(F6+K6+P6+U6+Z6+AE6+AJ6+AO6)/8</f>
        <v>38.475534804301326</v>
      </c>
      <c r="AU6" s="201">
        <f t="shared" ref="AU6:AV22" si="8">(G6+L6+Q6+V6+AA6+AF6+AK6+AP6)/8</f>
        <v>35.5625</v>
      </c>
      <c r="AV6" s="205">
        <f>(H6+M6+R6+W6+AB6+AG6+AL6+AQ6)/8</f>
        <v>40.166478679724705</v>
      </c>
      <c r="AW6" s="205">
        <f>AU6-AS6</f>
        <v>4.8562500000000028</v>
      </c>
      <c r="AX6" s="205">
        <f>AV6-AT6</f>
        <v>1.690943875423379</v>
      </c>
      <c r="AY6" s="206">
        <v>7</v>
      </c>
    </row>
    <row r="7" spans="1:51" ht="18.75">
      <c r="A7" s="181">
        <v>1</v>
      </c>
      <c r="B7" s="199">
        <v>2</v>
      </c>
      <c r="C7" s="207" t="s">
        <v>16</v>
      </c>
      <c r="D7" s="172">
        <v>5</v>
      </c>
      <c r="E7" s="173">
        <v>51.5</v>
      </c>
      <c r="F7" s="173">
        <f t="shared" ref="F7:F71" si="9">10*((E7-47.73)/13.89)+50</f>
        <v>52.714182865370773</v>
      </c>
      <c r="G7" s="173">
        <v>46</v>
      </c>
      <c r="H7" s="173">
        <f t="shared" ref="H7:H70" si="10">10*((G7-47.79)/11.62)+50</f>
        <v>48.459552495697075</v>
      </c>
      <c r="I7" s="173">
        <f t="shared" si="0"/>
        <v>-5.5</v>
      </c>
      <c r="J7" s="173">
        <v>39.380000000000003</v>
      </c>
      <c r="K7" s="202">
        <f t="shared" ref="K7:K71" si="11">10*((J7-39.41)/10.31)+50</f>
        <v>49.970902036857424</v>
      </c>
      <c r="L7" s="173">
        <v>54.4</v>
      </c>
      <c r="M7" s="202">
        <f t="shared" ref="M7:M70" si="12">10*((L7-54.18)/12.99)+50</f>
        <v>50.169361046959196</v>
      </c>
      <c r="N7" s="202">
        <f t="shared" si="1"/>
        <v>15.019999999999996</v>
      </c>
      <c r="O7" s="173">
        <v>31.41</v>
      </c>
      <c r="P7" s="202">
        <f t="shared" ref="P7:P71" si="13">10*((O7-33.47)/13.4)+50</f>
        <v>48.462686567164184</v>
      </c>
      <c r="Q7" s="173">
        <v>52.5</v>
      </c>
      <c r="R7" s="202">
        <f t="shared" ref="R7:R70" si="14">10*((Q7-38.78)/18.53)+50</f>
        <v>57.404209390178089</v>
      </c>
      <c r="S7" s="202">
        <f t="shared" si="2"/>
        <v>21.09</v>
      </c>
      <c r="T7" s="214">
        <v>40</v>
      </c>
      <c r="U7" s="202">
        <f t="shared" ref="U7:U71" si="15">10*((T7-46.59)/20.28)+50</f>
        <v>46.750493096646942</v>
      </c>
      <c r="V7" s="173">
        <v>51</v>
      </c>
      <c r="W7" s="202">
        <f t="shared" ref="W7:W70" si="16">10*((V7-43.82)/19.02)+50</f>
        <v>53.774973711882225</v>
      </c>
      <c r="X7" s="202">
        <f t="shared" si="3"/>
        <v>11</v>
      </c>
      <c r="Y7" s="173">
        <v>40.28</v>
      </c>
      <c r="Z7" s="202">
        <f t="shared" ref="Z7:Z71" si="17">10*((Y7-38.27)/11.93)+50</f>
        <v>51.684828164291702</v>
      </c>
      <c r="AA7" s="173">
        <v>58.9</v>
      </c>
      <c r="AB7" s="202">
        <f t="shared" ref="AB7:AB70" si="18">10*((AA7-45.96)/13.43)+50</f>
        <v>59.635145197319432</v>
      </c>
      <c r="AC7" s="202">
        <f t="shared" si="4"/>
        <v>18.619999999999997</v>
      </c>
      <c r="AD7" s="203">
        <v>66.5</v>
      </c>
      <c r="AE7" s="204">
        <f t="shared" ref="AE7:AE71" si="19">10*((AD7-66.59)/13.46)+50</f>
        <v>49.933135215453191</v>
      </c>
      <c r="AF7" s="173">
        <v>51.2</v>
      </c>
      <c r="AG7" s="204">
        <f t="shared" ref="AG7:AG70" si="20">10*((AF7-56.05)/12.33)+50</f>
        <v>46.066504460665051</v>
      </c>
      <c r="AH7" s="202">
        <f t="shared" si="5"/>
        <v>-15.299999999999997</v>
      </c>
      <c r="AI7" s="173">
        <v>48.75</v>
      </c>
      <c r="AJ7" s="202">
        <f t="shared" ref="AJ7:AJ71" si="21">10*((AI7-49.41)/14.62)+50</f>
        <v>49.548563611491112</v>
      </c>
      <c r="AK7" s="173">
        <v>44</v>
      </c>
      <c r="AL7" s="202">
        <f t="shared" ref="AL7:AL70" si="22">10*((AK7-49.38)/13.92)+50</f>
        <v>46.135057471264368</v>
      </c>
      <c r="AM7" s="202">
        <f t="shared" si="6"/>
        <v>-4.75</v>
      </c>
      <c r="AN7" s="173">
        <v>57.25</v>
      </c>
      <c r="AO7" s="202">
        <f t="shared" ref="AO7:AO71" si="23">10*((AN7-56.09)/14.43)+50</f>
        <v>50.803880803880801</v>
      </c>
      <c r="AP7" s="173">
        <v>68</v>
      </c>
      <c r="AQ7" s="202">
        <f t="shared" ref="AQ7:AQ70" si="24">10*((AP7-60.12)/13.35)+50</f>
        <v>55.902621722846447</v>
      </c>
      <c r="AR7" s="202">
        <f t="shared" si="7"/>
        <v>10.75</v>
      </c>
      <c r="AS7" s="202">
        <f t="shared" ref="AS7:AV39" si="25">(E7+J7+O7+T7+Y7+AD7+AI7+AN7)/8</f>
        <v>46.883749999999999</v>
      </c>
      <c r="AT7" s="202">
        <f t="shared" si="25"/>
        <v>49.983584045144518</v>
      </c>
      <c r="AU7" s="201">
        <f t="shared" si="8"/>
        <v>53.25</v>
      </c>
      <c r="AV7" s="205">
        <f t="shared" si="8"/>
        <v>52.193428187101489</v>
      </c>
      <c r="AW7" s="205">
        <f t="shared" ref="AW7:AX68" si="26">AU7-AS7</f>
        <v>6.3662500000000009</v>
      </c>
      <c r="AX7" s="205">
        <f t="shared" si="26"/>
        <v>2.209844141956971</v>
      </c>
      <c r="AY7" s="206">
        <v>5</v>
      </c>
    </row>
    <row r="8" spans="1:51" ht="18.75">
      <c r="A8" s="181">
        <v>5</v>
      </c>
      <c r="B8" s="207">
        <v>3</v>
      </c>
      <c r="C8" s="207" t="s">
        <v>17</v>
      </c>
      <c r="D8" s="172">
        <v>12</v>
      </c>
      <c r="E8" s="173">
        <v>53.23</v>
      </c>
      <c r="F8" s="173">
        <f t="shared" si="9"/>
        <v>53.959683225341969</v>
      </c>
      <c r="G8" s="173">
        <v>50.83</v>
      </c>
      <c r="H8" s="173">
        <f t="shared" si="10"/>
        <v>52.616179001721171</v>
      </c>
      <c r="I8" s="173">
        <f t="shared" si="0"/>
        <v>-2.3999999999999986</v>
      </c>
      <c r="J8" s="173">
        <v>40</v>
      </c>
      <c r="K8" s="202">
        <f t="shared" si="11"/>
        <v>50.572259941804077</v>
      </c>
      <c r="L8" s="173">
        <v>56.67</v>
      </c>
      <c r="M8" s="202">
        <f t="shared" si="12"/>
        <v>51.916859122401846</v>
      </c>
      <c r="N8" s="202">
        <f t="shared" si="1"/>
        <v>16.670000000000002</v>
      </c>
      <c r="O8" s="173">
        <v>29.62</v>
      </c>
      <c r="P8" s="202">
        <f t="shared" si="13"/>
        <v>47.126865671641795</v>
      </c>
      <c r="Q8" s="173">
        <v>31.25</v>
      </c>
      <c r="R8" s="202">
        <f t="shared" si="14"/>
        <v>45.93631948192121</v>
      </c>
      <c r="S8" s="202">
        <f t="shared" si="2"/>
        <v>1.629999999999999</v>
      </c>
      <c r="T8" s="214">
        <v>40.380000000000003</v>
      </c>
      <c r="U8" s="202">
        <f t="shared" si="15"/>
        <v>46.937869822485204</v>
      </c>
      <c r="V8" s="173">
        <v>53.33</v>
      </c>
      <c r="W8" s="202">
        <f t="shared" si="16"/>
        <v>55</v>
      </c>
      <c r="X8" s="202">
        <f t="shared" si="3"/>
        <v>12.949999999999996</v>
      </c>
      <c r="Y8" s="173">
        <v>37.96</v>
      </c>
      <c r="Z8" s="202">
        <f t="shared" si="17"/>
        <v>49.740150880134117</v>
      </c>
      <c r="AA8" s="173">
        <v>41.92</v>
      </c>
      <c r="AB8" s="202">
        <f t="shared" si="18"/>
        <v>46.991809381980644</v>
      </c>
      <c r="AC8" s="202">
        <f t="shared" si="4"/>
        <v>3.9600000000000009</v>
      </c>
      <c r="AD8" s="203">
        <v>73.540000000000006</v>
      </c>
      <c r="AE8" s="204">
        <f t="shared" si="19"/>
        <v>55.163447251114412</v>
      </c>
      <c r="AF8" s="173">
        <v>58</v>
      </c>
      <c r="AG8" s="204">
        <f t="shared" si="20"/>
        <v>51.581508515815088</v>
      </c>
      <c r="AH8" s="202">
        <f t="shared" si="5"/>
        <v>-15.540000000000006</v>
      </c>
      <c r="AI8" s="173">
        <v>55</v>
      </c>
      <c r="AJ8" s="202">
        <f t="shared" si="21"/>
        <v>53.82352941176471</v>
      </c>
      <c r="AK8" s="173">
        <v>53.75</v>
      </c>
      <c r="AL8" s="202">
        <f t="shared" si="22"/>
        <v>53.139367816091955</v>
      </c>
      <c r="AM8" s="202">
        <f t="shared" si="6"/>
        <v>-1.25</v>
      </c>
      <c r="AN8" s="173">
        <v>60</v>
      </c>
      <c r="AO8" s="202">
        <f t="shared" si="23"/>
        <v>52.709632709632707</v>
      </c>
      <c r="AP8" s="173">
        <v>65.33</v>
      </c>
      <c r="AQ8" s="202">
        <f t="shared" si="24"/>
        <v>53.90262172284644</v>
      </c>
      <c r="AR8" s="202">
        <f t="shared" si="7"/>
        <v>5.3299999999999983</v>
      </c>
      <c r="AS8" s="202">
        <f t="shared" si="25"/>
        <v>48.716250000000002</v>
      </c>
      <c r="AT8" s="202">
        <f t="shared" si="25"/>
        <v>51.254179864239873</v>
      </c>
      <c r="AU8" s="201">
        <f t="shared" si="8"/>
        <v>51.384999999999998</v>
      </c>
      <c r="AV8" s="205">
        <f t="shared" si="8"/>
        <v>51.385583130347293</v>
      </c>
      <c r="AW8" s="205">
        <f t="shared" si="26"/>
        <v>2.6687499999999957</v>
      </c>
      <c r="AX8" s="205">
        <f t="shared" si="26"/>
        <v>0.13140326610741937</v>
      </c>
      <c r="AY8" s="206">
        <v>5</v>
      </c>
    </row>
    <row r="9" spans="1:51" ht="18.75">
      <c r="A9" s="181">
        <v>5</v>
      </c>
      <c r="B9" s="199">
        <v>4</v>
      </c>
      <c r="C9" s="207" t="s">
        <v>18</v>
      </c>
      <c r="D9" s="172">
        <v>13</v>
      </c>
      <c r="E9" s="173">
        <v>49.67</v>
      </c>
      <c r="F9" s="173">
        <f t="shared" si="9"/>
        <v>51.39668826493881</v>
      </c>
      <c r="G9" s="173">
        <v>49.38</v>
      </c>
      <c r="H9" s="173">
        <f t="shared" si="10"/>
        <v>51.36833046471601</v>
      </c>
      <c r="I9" s="173">
        <f t="shared" si="0"/>
        <v>-0.28999999999999915</v>
      </c>
      <c r="J9" s="173">
        <v>43</v>
      </c>
      <c r="K9" s="202">
        <f t="shared" si="11"/>
        <v>53.48205625606208</v>
      </c>
      <c r="L9" s="173">
        <v>60.62</v>
      </c>
      <c r="M9" s="202">
        <f t="shared" si="12"/>
        <v>54.957659738260197</v>
      </c>
      <c r="N9" s="202">
        <f t="shared" si="1"/>
        <v>17.619999999999997</v>
      </c>
      <c r="O9" s="173">
        <v>36.46</v>
      </c>
      <c r="P9" s="202">
        <f t="shared" si="13"/>
        <v>52.231343283582092</v>
      </c>
      <c r="Q9" s="173">
        <v>41.35</v>
      </c>
      <c r="R9" s="202">
        <f t="shared" si="14"/>
        <v>51.386940097139771</v>
      </c>
      <c r="S9" s="202">
        <f t="shared" si="2"/>
        <v>4.8900000000000006</v>
      </c>
      <c r="T9" s="214">
        <v>42.92</v>
      </c>
      <c r="U9" s="202">
        <f t="shared" si="15"/>
        <v>48.19033530571992</v>
      </c>
      <c r="V9" s="173">
        <v>46.54</v>
      </c>
      <c r="W9" s="202">
        <f t="shared" si="16"/>
        <v>51.430073606729756</v>
      </c>
      <c r="X9" s="202">
        <f t="shared" si="3"/>
        <v>3.6199999999999974</v>
      </c>
      <c r="Y9" s="173">
        <v>36.630000000000003</v>
      </c>
      <c r="Z9" s="202">
        <f t="shared" si="17"/>
        <v>48.625314333612742</v>
      </c>
      <c r="AA9" s="173">
        <v>48.31</v>
      </c>
      <c r="AB9" s="202">
        <f t="shared" si="18"/>
        <v>51.749813849590467</v>
      </c>
      <c r="AC9" s="202">
        <f t="shared" si="4"/>
        <v>11.68</v>
      </c>
      <c r="AD9" s="203">
        <v>67.33</v>
      </c>
      <c r="AE9" s="204">
        <f t="shared" si="19"/>
        <v>50.549777117384842</v>
      </c>
      <c r="AF9" s="173">
        <v>59.38</v>
      </c>
      <c r="AG9" s="204">
        <f t="shared" si="20"/>
        <v>52.700729927007302</v>
      </c>
      <c r="AH9" s="202">
        <f t="shared" si="5"/>
        <v>-7.9499999999999957</v>
      </c>
      <c r="AI9" s="173">
        <v>52.08</v>
      </c>
      <c r="AJ9" s="202">
        <f t="shared" si="21"/>
        <v>51.82626538987688</v>
      </c>
      <c r="AK9" s="173">
        <v>57.31</v>
      </c>
      <c r="AL9" s="202">
        <f t="shared" si="22"/>
        <v>55.696839080459768</v>
      </c>
      <c r="AM9" s="202">
        <f t="shared" si="6"/>
        <v>5.230000000000004</v>
      </c>
      <c r="AN9" s="173">
        <v>61</v>
      </c>
      <c r="AO9" s="202">
        <f t="shared" si="23"/>
        <v>53.402633402633398</v>
      </c>
      <c r="AP9" s="173">
        <v>60</v>
      </c>
      <c r="AQ9" s="202">
        <f t="shared" si="24"/>
        <v>49.910112359550567</v>
      </c>
      <c r="AR9" s="202">
        <f t="shared" si="7"/>
        <v>-1</v>
      </c>
      <c r="AS9" s="202">
        <f t="shared" si="25"/>
        <v>48.636249999999997</v>
      </c>
      <c r="AT9" s="202">
        <f t="shared" si="25"/>
        <v>51.213051669226346</v>
      </c>
      <c r="AU9" s="201">
        <f t="shared" si="8"/>
        <v>52.861249999999998</v>
      </c>
      <c r="AV9" s="205">
        <f t="shared" si="8"/>
        <v>52.400062390431728</v>
      </c>
      <c r="AW9" s="205">
        <f t="shared" si="26"/>
        <v>4.2250000000000014</v>
      </c>
      <c r="AX9" s="205">
        <f t="shared" si="26"/>
        <v>1.1870107212053824</v>
      </c>
      <c r="AY9" s="206">
        <v>5</v>
      </c>
    </row>
    <row r="10" spans="1:51" ht="18.75">
      <c r="A10" s="181">
        <v>2</v>
      </c>
      <c r="B10" s="199">
        <v>5</v>
      </c>
      <c r="C10" s="207" t="s">
        <v>142</v>
      </c>
      <c r="D10" s="172">
        <v>19</v>
      </c>
      <c r="E10" s="201">
        <v>58.85</v>
      </c>
      <c r="F10" s="173">
        <f t="shared" si="9"/>
        <v>58.005759539236863</v>
      </c>
      <c r="G10" s="173">
        <v>45.792631578947372</v>
      </c>
      <c r="H10" s="173">
        <f t="shared" si="10"/>
        <v>48.281094302020115</v>
      </c>
      <c r="I10" s="173">
        <f t="shared" si="0"/>
        <v>-13.05736842105263</v>
      </c>
      <c r="J10" s="201">
        <v>44.70333333333334</v>
      </c>
      <c r="K10" s="202">
        <f t="shared" si="11"/>
        <v>55.134173941157464</v>
      </c>
      <c r="L10" s="173">
        <v>49.576842105263161</v>
      </c>
      <c r="M10" s="202">
        <f t="shared" si="12"/>
        <v>46.456383452858475</v>
      </c>
      <c r="N10" s="202">
        <f t="shared" si="1"/>
        <v>4.8735087719298207</v>
      </c>
      <c r="O10" s="201">
        <v>45.973333333333336</v>
      </c>
      <c r="P10" s="202">
        <f t="shared" si="13"/>
        <v>59.330845771144283</v>
      </c>
      <c r="Q10" s="173">
        <v>48.55263157894737</v>
      </c>
      <c r="R10" s="202">
        <f t="shared" si="14"/>
        <v>55.27395120288579</v>
      </c>
      <c r="S10" s="202">
        <f t="shared" si="2"/>
        <v>2.5792982456140336</v>
      </c>
      <c r="T10" s="215">
        <v>44.629999999999995</v>
      </c>
      <c r="U10" s="202">
        <f t="shared" si="15"/>
        <v>49.03353057199211</v>
      </c>
      <c r="V10" s="173">
        <v>32.368421052631582</v>
      </c>
      <c r="W10" s="202">
        <f t="shared" si="16"/>
        <v>43.979190879406723</v>
      </c>
      <c r="X10" s="202">
        <f t="shared" si="3"/>
        <v>-12.261578947368413</v>
      </c>
      <c r="Y10" s="201">
        <v>44.5</v>
      </c>
      <c r="Z10" s="202">
        <f t="shared" si="17"/>
        <v>55.222129086336963</v>
      </c>
      <c r="AA10" s="173">
        <v>42.31894736842105</v>
      </c>
      <c r="AB10" s="202">
        <f t="shared" si="18"/>
        <v>47.288866246032057</v>
      </c>
      <c r="AC10" s="202">
        <f t="shared" si="4"/>
        <v>-2.1810526315789502</v>
      </c>
      <c r="AD10" s="201">
        <v>69.11</v>
      </c>
      <c r="AE10" s="204">
        <f t="shared" si="19"/>
        <v>51.872213967310543</v>
      </c>
      <c r="AF10" s="173">
        <v>58.102105263157895</v>
      </c>
      <c r="AG10" s="204">
        <f t="shared" si="20"/>
        <v>51.664318948222139</v>
      </c>
      <c r="AH10" s="202">
        <f t="shared" si="5"/>
        <v>-11.007894736842104</v>
      </c>
      <c r="AI10" s="201">
        <v>54.536666666666669</v>
      </c>
      <c r="AJ10" s="202">
        <f t="shared" si="21"/>
        <v>53.506611947104425</v>
      </c>
      <c r="AK10" s="173">
        <v>47.108421052631584</v>
      </c>
      <c r="AL10" s="202">
        <f t="shared" si="22"/>
        <v>48.368118572292801</v>
      </c>
      <c r="AM10" s="202">
        <f t="shared" si="6"/>
        <v>-7.4282456140350845</v>
      </c>
      <c r="AN10" s="201">
        <v>60.963333333333331</v>
      </c>
      <c r="AO10" s="202">
        <f t="shared" si="23"/>
        <v>53.377223377223373</v>
      </c>
      <c r="AP10" s="173">
        <v>59.792631578947365</v>
      </c>
      <c r="AQ10" s="202">
        <f t="shared" si="24"/>
        <v>49.754780208949342</v>
      </c>
      <c r="AR10" s="202">
        <f t="shared" si="7"/>
        <v>-1.1707017543859664</v>
      </c>
      <c r="AS10" s="202">
        <f t="shared" si="25"/>
        <v>52.908333333333331</v>
      </c>
      <c r="AT10" s="202">
        <f t="shared" si="25"/>
        <v>54.435311025188255</v>
      </c>
      <c r="AU10" s="201">
        <f t="shared" si="8"/>
        <v>47.951578947368418</v>
      </c>
      <c r="AV10" s="205">
        <f t="shared" si="8"/>
        <v>48.883337976583434</v>
      </c>
      <c r="AW10" s="205">
        <f t="shared" si="26"/>
        <v>-4.9567543859649135</v>
      </c>
      <c r="AX10" s="205">
        <f t="shared" si="26"/>
        <v>-5.5519730486048218</v>
      </c>
      <c r="AY10" s="206">
        <v>2</v>
      </c>
    </row>
    <row r="11" spans="1:51" ht="18.75">
      <c r="A11" s="181">
        <v>3</v>
      </c>
      <c r="B11" s="199">
        <v>6</v>
      </c>
      <c r="C11" s="207" t="s">
        <v>20</v>
      </c>
      <c r="D11" s="172">
        <v>22</v>
      </c>
      <c r="E11" s="173">
        <v>42.52</v>
      </c>
      <c r="F11" s="173">
        <f t="shared" si="9"/>
        <v>46.249100071994242</v>
      </c>
      <c r="G11" s="173">
        <v>51.45</v>
      </c>
      <c r="H11" s="173">
        <f t="shared" si="10"/>
        <v>53.149741824440625</v>
      </c>
      <c r="I11" s="173">
        <f t="shared" si="0"/>
        <v>8.93</v>
      </c>
      <c r="J11" s="173">
        <v>34.96</v>
      </c>
      <c r="K11" s="202">
        <f t="shared" si="11"/>
        <v>45.683802133850634</v>
      </c>
      <c r="L11" s="173">
        <v>55.82</v>
      </c>
      <c r="M11" s="202">
        <f t="shared" si="12"/>
        <v>51.262509622786759</v>
      </c>
      <c r="N11" s="202">
        <f t="shared" si="1"/>
        <v>20.86</v>
      </c>
      <c r="O11" s="173">
        <v>33.590000000000003</v>
      </c>
      <c r="P11" s="202">
        <f t="shared" si="13"/>
        <v>50.089552238805972</v>
      </c>
      <c r="Q11" s="173">
        <v>43.18</v>
      </c>
      <c r="R11" s="202">
        <f t="shared" si="14"/>
        <v>52.374527792768482</v>
      </c>
      <c r="S11" s="202">
        <f t="shared" si="2"/>
        <v>9.5899999999999963</v>
      </c>
      <c r="T11" s="214">
        <v>36.74</v>
      </c>
      <c r="U11" s="202">
        <f t="shared" si="15"/>
        <v>45.142998027613409</v>
      </c>
      <c r="V11" s="173">
        <v>34.32</v>
      </c>
      <c r="W11" s="202">
        <f t="shared" si="16"/>
        <v>45.005257623554151</v>
      </c>
      <c r="X11" s="202">
        <f t="shared" si="3"/>
        <v>-2.4200000000000017</v>
      </c>
      <c r="Y11" s="173">
        <v>34.299999999999997</v>
      </c>
      <c r="Z11" s="202">
        <f t="shared" si="17"/>
        <v>46.672254819782054</v>
      </c>
      <c r="AA11" s="173">
        <v>46.3</v>
      </c>
      <c r="AB11" s="202">
        <f t="shared" si="18"/>
        <v>50.25316455696202</v>
      </c>
      <c r="AC11" s="202">
        <f t="shared" si="4"/>
        <v>12</v>
      </c>
      <c r="AD11" s="203">
        <v>56.7</v>
      </c>
      <c r="AE11" s="204">
        <f t="shared" si="19"/>
        <v>42.652303120356613</v>
      </c>
      <c r="AF11" s="173">
        <v>55.64</v>
      </c>
      <c r="AG11" s="204">
        <f t="shared" si="20"/>
        <v>49.66747769667478</v>
      </c>
      <c r="AH11" s="202">
        <f t="shared" si="5"/>
        <v>-1.0600000000000023</v>
      </c>
      <c r="AI11" s="173">
        <v>44.78</v>
      </c>
      <c r="AJ11" s="202">
        <f t="shared" si="21"/>
        <v>46.83310533515732</v>
      </c>
      <c r="AK11" s="173">
        <v>52.05</v>
      </c>
      <c r="AL11" s="202">
        <f t="shared" si="22"/>
        <v>51.918103448275858</v>
      </c>
      <c r="AM11" s="202">
        <f t="shared" si="6"/>
        <v>7.269999999999996</v>
      </c>
      <c r="AN11" s="173">
        <v>47.13</v>
      </c>
      <c r="AO11" s="202">
        <f t="shared" si="23"/>
        <v>43.790713790713788</v>
      </c>
      <c r="AP11" s="173">
        <v>63.82</v>
      </c>
      <c r="AQ11" s="202">
        <f t="shared" si="24"/>
        <v>52.771535580524343</v>
      </c>
      <c r="AR11" s="202">
        <f t="shared" si="7"/>
        <v>16.689999999999998</v>
      </c>
      <c r="AS11" s="202">
        <f t="shared" si="25"/>
        <v>41.34</v>
      </c>
      <c r="AT11" s="202">
        <f t="shared" si="25"/>
        <v>45.889228692284249</v>
      </c>
      <c r="AU11" s="201">
        <f t="shared" si="8"/>
        <v>50.322499999999998</v>
      </c>
      <c r="AV11" s="205">
        <f t="shared" si="8"/>
        <v>50.800289768248376</v>
      </c>
      <c r="AW11" s="205">
        <f t="shared" si="26"/>
        <v>8.9824999999999946</v>
      </c>
      <c r="AX11" s="205">
        <f t="shared" si="26"/>
        <v>4.9110610759641276</v>
      </c>
      <c r="AY11" s="206">
        <v>6</v>
      </c>
    </row>
    <row r="12" spans="1:51" ht="18.75">
      <c r="A12" s="181">
        <v>1</v>
      </c>
      <c r="B12" s="199">
        <v>7</v>
      </c>
      <c r="C12" s="207" t="s">
        <v>188</v>
      </c>
      <c r="D12" s="172">
        <v>5</v>
      </c>
      <c r="E12" s="173">
        <v>47.8</v>
      </c>
      <c r="F12" s="173">
        <f>10*((E12-47.73)/13.89)+50</f>
        <v>50.050395968322533</v>
      </c>
      <c r="G12" s="173">
        <v>40.799999999999997</v>
      </c>
      <c r="H12" s="173">
        <f t="shared" si="10"/>
        <v>43.984509466437174</v>
      </c>
      <c r="I12" s="173">
        <f>G12-E12</f>
        <v>-7</v>
      </c>
      <c r="J12" s="173">
        <v>37</v>
      </c>
      <c r="K12" s="202">
        <f>10*((J12-39.41)/10.31)+50</f>
        <v>47.662463627546074</v>
      </c>
      <c r="L12" s="173">
        <v>54.4</v>
      </c>
      <c r="M12" s="202">
        <f t="shared" si="12"/>
        <v>50.169361046959196</v>
      </c>
      <c r="N12" s="202">
        <f>L12-J12</f>
        <v>17.399999999999999</v>
      </c>
      <c r="O12" s="173">
        <v>33</v>
      </c>
      <c r="P12" s="202">
        <f>10*((O12-33.47)/13.4)+50</f>
        <v>49.649253731343286</v>
      </c>
      <c r="Q12" s="173">
        <v>22</v>
      </c>
      <c r="R12" s="202">
        <f t="shared" si="14"/>
        <v>40.944414463032921</v>
      </c>
      <c r="S12" s="202">
        <f>Q12-O12</f>
        <v>-11</v>
      </c>
      <c r="T12" s="214">
        <v>42.5</v>
      </c>
      <c r="U12" s="202">
        <f>10*((T12-46.59)/20.28)+50</f>
        <v>47.983234714003942</v>
      </c>
      <c r="V12" s="173">
        <v>41</v>
      </c>
      <c r="W12" s="202">
        <f t="shared" si="16"/>
        <v>48.517350157728707</v>
      </c>
      <c r="X12" s="202">
        <f>V12-T12</f>
        <v>-1.5</v>
      </c>
      <c r="Y12" s="173">
        <v>39.5</v>
      </c>
      <c r="Z12" s="202">
        <f>10*((Y12-38.27)/11.93)+50</f>
        <v>51.031014249790445</v>
      </c>
      <c r="AA12" s="173">
        <v>40.6</v>
      </c>
      <c r="AB12" s="202">
        <f t="shared" si="18"/>
        <v>46.008935219657481</v>
      </c>
      <c r="AC12" s="202">
        <f>AA12-Y12</f>
        <v>1.1000000000000014</v>
      </c>
      <c r="AD12" s="203">
        <v>59.6</v>
      </c>
      <c r="AE12" s="204">
        <f>10*((AD12-66.59)/13.46)+50</f>
        <v>44.806835066864785</v>
      </c>
      <c r="AF12" s="173">
        <v>55.2</v>
      </c>
      <c r="AG12" s="204">
        <f t="shared" si="20"/>
        <v>49.310624493106246</v>
      </c>
      <c r="AH12" s="202">
        <f>AF12-AD12</f>
        <v>-4.3999999999999986</v>
      </c>
      <c r="AI12" s="173">
        <v>56</v>
      </c>
      <c r="AJ12" s="202">
        <f>10*((AI12-49.41)/14.62)+50</f>
        <v>54.507523939808486</v>
      </c>
      <c r="AK12" s="173">
        <v>50</v>
      </c>
      <c r="AL12" s="202">
        <f t="shared" si="22"/>
        <v>50.445402298850574</v>
      </c>
      <c r="AM12" s="202">
        <f>AK12-AI12</f>
        <v>-6</v>
      </c>
      <c r="AN12" s="173">
        <v>56.8</v>
      </c>
      <c r="AO12" s="202">
        <f>10*((AN12-56.09)/14.43)+50</f>
        <v>50.492030492030487</v>
      </c>
      <c r="AP12" s="173">
        <v>61.6</v>
      </c>
      <c r="AQ12" s="202">
        <f t="shared" si="24"/>
        <v>51.108614232209739</v>
      </c>
      <c r="AR12" s="202">
        <f>AP12-AN12</f>
        <v>4.8000000000000043</v>
      </c>
      <c r="AS12" s="202">
        <f>(E12+J12+O12+T12+Y12+AD12+AI12+AN12)/8</f>
        <v>46.525000000000006</v>
      </c>
      <c r="AT12" s="202">
        <f>(F12+K12+P12+U12+Z12+AE12+AJ12+AO12)/8</f>
        <v>49.522843973713755</v>
      </c>
      <c r="AU12" s="201">
        <f>(G12+L12+Q12+V12+AA12+AF12+AK12+AP12)/8</f>
        <v>45.7</v>
      </c>
      <c r="AV12" s="205">
        <f>(H12+M12+R12+W12+AB12+AG12+AL12+AQ12)/8</f>
        <v>47.561151422247754</v>
      </c>
      <c r="AW12" s="205">
        <f>AU12-AS12</f>
        <v>-0.82500000000000284</v>
      </c>
      <c r="AX12" s="205">
        <f>AV12-AT12</f>
        <v>-1.9616925514660011</v>
      </c>
      <c r="AY12" s="206">
        <v>3</v>
      </c>
    </row>
    <row r="13" spans="1:51" ht="18.75">
      <c r="A13" s="181">
        <v>3</v>
      </c>
      <c r="B13" s="199">
        <v>8</v>
      </c>
      <c r="C13" s="207" t="s">
        <v>187</v>
      </c>
      <c r="D13" s="172">
        <v>37</v>
      </c>
      <c r="E13" s="201">
        <v>44.725000000000001</v>
      </c>
      <c r="F13" s="173">
        <f t="shared" si="9"/>
        <v>47.836573074154074</v>
      </c>
      <c r="G13" s="173">
        <v>42.216216216216218</v>
      </c>
      <c r="H13" s="173">
        <f t="shared" si="10"/>
        <v>45.203284179187797</v>
      </c>
      <c r="I13" s="173">
        <f t="shared" si="0"/>
        <v>-2.5087837837837839</v>
      </c>
      <c r="J13" s="201">
        <v>41.225000000000001</v>
      </c>
      <c r="K13" s="202">
        <f t="shared" si="11"/>
        <v>51.760426770126095</v>
      </c>
      <c r="L13" s="173">
        <v>49.780810810810813</v>
      </c>
      <c r="M13" s="202">
        <f t="shared" si="12"/>
        <v>46.613403241578766</v>
      </c>
      <c r="N13" s="202">
        <f t="shared" si="1"/>
        <v>8.5558108108108115</v>
      </c>
      <c r="O13" s="201">
        <v>36.47</v>
      </c>
      <c r="P13" s="202">
        <f t="shared" si="13"/>
        <v>52.238805970149251</v>
      </c>
      <c r="Q13" s="173">
        <v>32.976486486486486</v>
      </c>
      <c r="R13" s="202">
        <f t="shared" si="14"/>
        <v>46.868044515103335</v>
      </c>
      <c r="S13" s="202">
        <f t="shared" si="2"/>
        <v>-3.4935135135135127</v>
      </c>
      <c r="T13" s="215">
        <v>41.064999999999998</v>
      </c>
      <c r="U13" s="202">
        <f t="shared" si="15"/>
        <v>47.275641025641022</v>
      </c>
      <c r="V13" s="173">
        <v>36.891081081081083</v>
      </c>
      <c r="W13" s="202">
        <f t="shared" si="16"/>
        <v>46.357035268707193</v>
      </c>
      <c r="X13" s="202">
        <f t="shared" si="3"/>
        <v>-4.1739189189189148</v>
      </c>
      <c r="Y13" s="201">
        <v>34.79</v>
      </c>
      <c r="Z13" s="202">
        <f t="shared" si="17"/>
        <v>47.082984073763619</v>
      </c>
      <c r="AA13" s="173">
        <v>42.279999999999994</v>
      </c>
      <c r="AB13" s="202">
        <f t="shared" si="18"/>
        <v>47.259865971705132</v>
      </c>
      <c r="AC13" s="202">
        <f t="shared" si="4"/>
        <v>7.4899999999999949</v>
      </c>
      <c r="AD13" s="201">
        <v>78.7</v>
      </c>
      <c r="AE13" s="204">
        <f t="shared" si="19"/>
        <v>58.99702823179792</v>
      </c>
      <c r="AF13" s="173">
        <v>53.403783783783787</v>
      </c>
      <c r="AG13" s="204">
        <f t="shared" si="20"/>
        <v>47.853839240700559</v>
      </c>
      <c r="AH13" s="202">
        <f t="shared" si="5"/>
        <v>-25.296216216216216</v>
      </c>
      <c r="AI13" s="201">
        <v>48.064999999999998</v>
      </c>
      <c r="AJ13" s="202">
        <f t="shared" si="21"/>
        <v>49.08002735978112</v>
      </c>
      <c r="AK13" s="173">
        <v>45.8154054054054</v>
      </c>
      <c r="AL13" s="202">
        <f t="shared" si="22"/>
        <v>47.439228021124563</v>
      </c>
      <c r="AM13" s="202">
        <f t="shared" si="6"/>
        <v>-2.2495945945945977</v>
      </c>
      <c r="AN13" s="201">
        <v>58.05</v>
      </c>
      <c r="AO13" s="202">
        <f t="shared" si="23"/>
        <v>51.358281358281353</v>
      </c>
      <c r="AP13" s="173">
        <v>55.027837837837836</v>
      </c>
      <c r="AQ13" s="202">
        <f t="shared" si="24"/>
        <v>46.18564632047778</v>
      </c>
      <c r="AR13" s="201">
        <v>-3.125</v>
      </c>
      <c r="AS13" s="202">
        <f t="shared" si="25"/>
        <v>47.886250000000004</v>
      </c>
      <c r="AT13" s="202">
        <f t="shared" si="25"/>
        <v>50.703720982961812</v>
      </c>
      <c r="AU13" s="201">
        <f t="shared" si="8"/>
        <v>44.798952702702707</v>
      </c>
      <c r="AV13" s="205">
        <f t="shared" si="8"/>
        <v>46.722543344823137</v>
      </c>
      <c r="AW13" s="205">
        <f t="shared" si="26"/>
        <v>-3.0872972972972974</v>
      </c>
      <c r="AX13" s="205">
        <f t="shared" si="26"/>
        <v>-3.981177638138675</v>
      </c>
      <c r="AY13" s="206">
        <v>2</v>
      </c>
    </row>
    <row r="14" spans="1:51" ht="18.75">
      <c r="A14" s="181">
        <v>6</v>
      </c>
      <c r="B14" s="199">
        <v>9</v>
      </c>
      <c r="C14" s="207" t="s">
        <v>22</v>
      </c>
      <c r="D14" s="172">
        <v>5</v>
      </c>
      <c r="E14" s="173">
        <v>59.2</v>
      </c>
      <c r="F14" s="173">
        <f t="shared" si="9"/>
        <v>58.257739380849536</v>
      </c>
      <c r="G14" s="173">
        <v>44.8</v>
      </c>
      <c r="H14" s="173">
        <f t="shared" si="10"/>
        <v>47.426850258175556</v>
      </c>
      <c r="I14" s="173">
        <f t="shared" si="0"/>
        <v>-14.400000000000006</v>
      </c>
      <c r="J14" s="173">
        <v>49.6</v>
      </c>
      <c r="K14" s="202">
        <f t="shared" si="11"/>
        <v>59.883608147429683</v>
      </c>
      <c r="L14" s="173">
        <v>57.2</v>
      </c>
      <c r="M14" s="202">
        <f t="shared" si="12"/>
        <v>52.324865280985378</v>
      </c>
      <c r="N14" s="202">
        <f t="shared" si="1"/>
        <v>7.6000000000000014</v>
      </c>
      <c r="O14" s="173">
        <v>33</v>
      </c>
      <c r="P14" s="202">
        <f t="shared" si="13"/>
        <v>49.649253731343286</v>
      </c>
      <c r="Q14" s="173">
        <v>32.5</v>
      </c>
      <c r="R14" s="202">
        <f t="shared" si="14"/>
        <v>46.610901241230437</v>
      </c>
      <c r="S14" s="202">
        <f t="shared" si="2"/>
        <v>-0.5</v>
      </c>
      <c r="T14" s="214">
        <v>52</v>
      </c>
      <c r="U14" s="202">
        <f t="shared" si="15"/>
        <v>52.667652859960548</v>
      </c>
      <c r="V14" s="173">
        <v>37</v>
      </c>
      <c r="W14" s="202">
        <f t="shared" si="16"/>
        <v>46.414300736067297</v>
      </c>
      <c r="X14" s="202">
        <f t="shared" si="3"/>
        <v>-15</v>
      </c>
      <c r="Y14" s="173">
        <v>50.3</v>
      </c>
      <c r="Z14" s="202">
        <f t="shared" si="17"/>
        <v>60.083822296730929</v>
      </c>
      <c r="AA14" s="173">
        <v>41.5</v>
      </c>
      <c r="AB14" s="202">
        <f t="shared" si="18"/>
        <v>46.679076693968724</v>
      </c>
      <c r="AC14" s="202">
        <f t="shared" si="4"/>
        <v>-8.7999999999999972</v>
      </c>
      <c r="AD14" s="203">
        <v>74.400000000000006</v>
      </c>
      <c r="AE14" s="204">
        <f t="shared" si="19"/>
        <v>55.802377414561668</v>
      </c>
      <c r="AF14" s="173">
        <v>48.8</v>
      </c>
      <c r="AG14" s="204">
        <f t="shared" si="20"/>
        <v>44.120032441200323</v>
      </c>
      <c r="AH14" s="202">
        <f t="shared" si="5"/>
        <v>-25.600000000000009</v>
      </c>
      <c r="AI14" s="173">
        <v>53</v>
      </c>
      <c r="AJ14" s="202">
        <f t="shared" si="21"/>
        <v>52.455540355677158</v>
      </c>
      <c r="AK14" s="173">
        <v>49</v>
      </c>
      <c r="AL14" s="202">
        <f t="shared" si="22"/>
        <v>49.727011494252871</v>
      </c>
      <c r="AM14" s="202">
        <f t="shared" si="6"/>
        <v>-4</v>
      </c>
      <c r="AN14" s="173">
        <v>68.8</v>
      </c>
      <c r="AO14" s="202">
        <f t="shared" si="23"/>
        <v>58.808038808038802</v>
      </c>
      <c r="AP14" s="173">
        <v>67.2</v>
      </c>
      <c r="AQ14" s="202">
        <f t="shared" si="24"/>
        <v>55.303370786516858</v>
      </c>
      <c r="AR14" s="202">
        <f t="shared" si="7"/>
        <v>-1.5999999999999943</v>
      </c>
      <c r="AS14" s="202">
        <f t="shared" si="25"/>
        <v>55.037500000000001</v>
      </c>
      <c r="AT14" s="202">
        <f t="shared" si="25"/>
        <v>55.951004124323951</v>
      </c>
      <c r="AU14" s="201">
        <f t="shared" si="8"/>
        <v>47.25</v>
      </c>
      <c r="AV14" s="205">
        <f t="shared" si="8"/>
        <v>48.57580111654967</v>
      </c>
      <c r="AW14" s="205">
        <f t="shared" si="26"/>
        <v>-7.7875000000000014</v>
      </c>
      <c r="AX14" s="205">
        <f t="shared" si="26"/>
        <v>-7.3752030077742816</v>
      </c>
      <c r="AY14" s="206">
        <v>1</v>
      </c>
    </row>
    <row r="15" spans="1:51" ht="18.75">
      <c r="A15" s="181">
        <v>6</v>
      </c>
      <c r="B15" s="207">
        <v>10</v>
      </c>
      <c r="C15" s="207" t="s">
        <v>23</v>
      </c>
      <c r="D15" s="172">
        <v>5</v>
      </c>
      <c r="E15" s="173">
        <v>46.55</v>
      </c>
      <c r="F15" s="173">
        <f t="shared" si="9"/>
        <v>49.150467962562992</v>
      </c>
      <c r="G15" s="173">
        <v>38.4</v>
      </c>
      <c r="H15" s="173">
        <f t="shared" si="10"/>
        <v>41.91910499139415</v>
      </c>
      <c r="I15" s="173">
        <f t="shared" si="0"/>
        <v>-8.1499999999999986</v>
      </c>
      <c r="J15" s="173">
        <v>36.549999999999997</v>
      </c>
      <c r="K15" s="202">
        <f t="shared" si="11"/>
        <v>47.225994180407369</v>
      </c>
      <c r="L15" s="173">
        <v>42</v>
      </c>
      <c r="M15" s="202">
        <f t="shared" si="12"/>
        <v>40.623556581986143</v>
      </c>
      <c r="N15" s="202">
        <f t="shared" si="1"/>
        <v>5.4500000000000028</v>
      </c>
      <c r="O15" s="173">
        <v>27.27</v>
      </c>
      <c r="P15" s="202">
        <f t="shared" si="13"/>
        <v>45.373134328358212</v>
      </c>
      <c r="Q15" s="173">
        <v>31</v>
      </c>
      <c r="R15" s="202">
        <f t="shared" si="14"/>
        <v>45.801403130059363</v>
      </c>
      <c r="S15" s="202">
        <f t="shared" si="2"/>
        <v>3.7300000000000004</v>
      </c>
      <c r="T15" s="214">
        <v>41.36</v>
      </c>
      <c r="U15" s="202">
        <f t="shared" si="15"/>
        <v>47.421104536489153</v>
      </c>
      <c r="V15" s="173">
        <v>41</v>
      </c>
      <c r="W15" s="202">
        <f t="shared" si="16"/>
        <v>48.517350157728707</v>
      </c>
      <c r="X15" s="202">
        <f t="shared" si="3"/>
        <v>-0.35999999999999943</v>
      </c>
      <c r="Y15" s="173">
        <v>30.5</v>
      </c>
      <c r="Z15" s="202">
        <f t="shared" si="17"/>
        <v>43.487007544006701</v>
      </c>
      <c r="AA15" s="173">
        <v>41.4</v>
      </c>
      <c r="AB15" s="202">
        <f t="shared" si="18"/>
        <v>46.604616530156363</v>
      </c>
      <c r="AC15" s="202">
        <f t="shared" si="4"/>
        <v>10.899999999999999</v>
      </c>
      <c r="AD15" s="203">
        <v>64.36</v>
      </c>
      <c r="AE15" s="204">
        <f t="shared" si="19"/>
        <v>48.343239227340263</v>
      </c>
      <c r="AF15" s="173">
        <v>50.4</v>
      </c>
      <c r="AG15" s="204">
        <f t="shared" si="20"/>
        <v>45.417680454176804</v>
      </c>
      <c r="AH15" s="202">
        <f t="shared" si="5"/>
        <v>-13.96</v>
      </c>
      <c r="AI15" s="173">
        <v>45.45</v>
      </c>
      <c r="AJ15" s="202">
        <f t="shared" si="21"/>
        <v>47.291381668946656</v>
      </c>
      <c r="AK15" s="173">
        <v>40</v>
      </c>
      <c r="AL15" s="202">
        <f t="shared" si="22"/>
        <v>43.261494252873561</v>
      </c>
      <c r="AM15" s="202">
        <f t="shared" si="6"/>
        <v>-5.4500000000000028</v>
      </c>
      <c r="AN15" s="173">
        <v>59.64</v>
      </c>
      <c r="AO15" s="202">
        <f t="shared" si="23"/>
        <v>52.460152460152457</v>
      </c>
      <c r="AP15" s="173">
        <v>56.8</v>
      </c>
      <c r="AQ15" s="202">
        <f t="shared" si="24"/>
        <v>47.513108614232209</v>
      </c>
      <c r="AR15" s="202">
        <f t="shared" si="7"/>
        <v>-2.8400000000000034</v>
      </c>
      <c r="AS15" s="202">
        <f t="shared" si="25"/>
        <v>43.959999999999994</v>
      </c>
      <c r="AT15" s="202">
        <f t="shared" si="25"/>
        <v>47.594060238532975</v>
      </c>
      <c r="AU15" s="201">
        <f t="shared" si="8"/>
        <v>42.625000000000007</v>
      </c>
      <c r="AV15" s="205">
        <f t="shared" si="8"/>
        <v>44.957289339075913</v>
      </c>
      <c r="AW15" s="205">
        <f t="shared" si="26"/>
        <v>-1.3349999999999866</v>
      </c>
      <c r="AX15" s="205">
        <f t="shared" si="26"/>
        <v>-2.636770899457062</v>
      </c>
      <c r="AY15" s="206">
        <v>3</v>
      </c>
    </row>
    <row r="16" spans="1:51" ht="18.75">
      <c r="A16" s="181">
        <v>3</v>
      </c>
      <c r="B16" s="199">
        <v>11</v>
      </c>
      <c r="C16" s="207" t="s">
        <v>24</v>
      </c>
      <c r="D16" s="172">
        <v>28</v>
      </c>
      <c r="E16" s="173">
        <v>40.53</v>
      </c>
      <c r="F16" s="173">
        <f t="shared" si="9"/>
        <v>44.816414686825055</v>
      </c>
      <c r="G16" s="173">
        <v>43.71</v>
      </c>
      <c r="H16" s="173">
        <f t="shared" si="10"/>
        <v>46.488812392426851</v>
      </c>
      <c r="I16" s="173">
        <f t="shared" si="0"/>
        <v>3.1799999999999997</v>
      </c>
      <c r="J16" s="173">
        <v>35.26</v>
      </c>
      <c r="K16" s="202">
        <f t="shared" si="11"/>
        <v>45.974781765276433</v>
      </c>
      <c r="L16" s="173">
        <v>46.57</v>
      </c>
      <c r="M16" s="202">
        <f t="shared" si="12"/>
        <v>44.141647421093147</v>
      </c>
      <c r="N16" s="202">
        <f t="shared" si="1"/>
        <v>11.310000000000002</v>
      </c>
      <c r="O16" s="173">
        <v>29.74</v>
      </c>
      <c r="P16" s="202">
        <f t="shared" si="13"/>
        <v>47.21641791044776</v>
      </c>
      <c r="Q16" s="173">
        <v>33.75</v>
      </c>
      <c r="R16" s="202">
        <f t="shared" si="14"/>
        <v>47.285483000539664</v>
      </c>
      <c r="S16" s="202">
        <f t="shared" si="2"/>
        <v>4.0100000000000016</v>
      </c>
      <c r="T16" s="214">
        <v>30.53</v>
      </c>
      <c r="U16" s="202">
        <f t="shared" si="15"/>
        <v>42.08086785009862</v>
      </c>
      <c r="V16" s="173">
        <v>35.18</v>
      </c>
      <c r="W16" s="202">
        <f t="shared" si="16"/>
        <v>45.457413249211356</v>
      </c>
      <c r="X16" s="202">
        <f t="shared" si="3"/>
        <v>4.6499999999999986</v>
      </c>
      <c r="Y16" s="173">
        <v>33.659999999999997</v>
      </c>
      <c r="Z16" s="202">
        <f t="shared" si="17"/>
        <v>46.135792120704103</v>
      </c>
      <c r="AA16" s="173">
        <v>37.729999999999997</v>
      </c>
      <c r="AB16" s="202">
        <f t="shared" si="18"/>
        <v>43.87192851824274</v>
      </c>
      <c r="AC16" s="202">
        <f t="shared" si="4"/>
        <v>4.07</v>
      </c>
      <c r="AD16" s="203">
        <v>70.11</v>
      </c>
      <c r="AE16" s="204">
        <f t="shared" si="19"/>
        <v>52.615156017830607</v>
      </c>
      <c r="AF16" s="173">
        <v>49.29</v>
      </c>
      <c r="AG16" s="204">
        <f t="shared" si="20"/>
        <v>44.51743714517437</v>
      </c>
      <c r="AH16" s="202">
        <f t="shared" si="5"/>
        <v>-20.82</v>
      </c>
      <c r="AI16" s="173">
        <v>50.79</v>
      </c>
      <c r="AJ16" s="202">
        <f t="shared" si="21"/>
        <v>50.943912448700409</v>
      </c>
      <c r="AK16" s="173">
        <v>45.71</v>
      </c>
      <c r="AL16" s="202">
        <f t="shared" si="22"/>
        <v>47.363505747126439</v>
      </c>
      <c r="AM16" s="202">
        <f t="shared" si="6"/>
        <v>-5.0799999999999983</v>
      </c>
      <c r="AN16" s="173">
        <v>56</v>
      </c>
      <c r="AO16" s="202">
        <f t="shared" si="23"/>
        <v>49.937629937629936</v>
      </c>
      <c r="AP16" s="173">
        <v>52.29</v>
      </c>
      <c r="AQ16" s="202">
        <f t="shared" si="24"/>
        <v>44.134831460674157</v>
      </c>
      <c r="AR16" s="202">
        <f t="shared" si="7"/>
        <v>-3.7100000000000009</v>
      </c>
      <c r="AS16" s="202">
        <f t="shared" si="25"/>
        <v>43.327500000000001</v>
      </c>
      <c r="AT16" s="202">
        <f t="shared" si="25"/>
        <v>47.465121592189121</v>
      </c>
      <c r="AU16" s="201">
        <f t="shared" si="8"/>
        <v>43.028750000000002</v>
      </c>
      <c r="AV16" s="205">
        <f t="shared" si="8"/>
        <v>45.407632366811093</v>
      </c>
      <c r="AW16" s="205">
        <f t="shared" si="26"/>
        <v>-0.29874999999999829</v>
      </c>
      <c r="AX16" s="205">
        <f t="shared" si="26"/>
        <v>-2.0574892253780277</v>
      </c>
      <c r="AY16" s="206">
        <v>5</v>
      </c>
    </row>
    <row r="17" spans="1:51" ht="18.75">
      <c r="A17" s="181">
        <v>3</v>
      </c>
      <c r="B17" s="199">
        <v>12</v>
      </c>
      <c r="C17" s="207" t="s">
        <v>25</v>
      </c>
      <c r="D17" s="172">
        <v>13</v>
      </c>
      <c r="E17" s="173">
        <v>43.38</v>
      </c>
      <c r="F17" s="173">
        <f t="shared" si="9"/>
        <v>46.868250539956804</v>
      </c>
      <c r="G17" s="173">
        <v>45.54</v>
      </c>
      <c r="H17" s="173">
        <f t="shared" si="10"/>
        <v>48.063683304647157</v>
      </c>
      <c r="I17" s="173">
        <f t="shared" si="0"/>
        <v>2.1599999999999966</v>
      </c>
      <c r="J17" s="173">
        <v>29.54</v>
      </c>
      <c r="K17" s="202">
        <f t="shared" si="11"/>
        <v>40.426770126091178</v>
      </c>
      <c r="L17" s="173">
        <v>52.15</v>
      </c>
      <c r="M17" s="202">
        <f t="shared" si="12"/>
        <v>48.437259430331025</v>
      </c>
      <c r="N17" s="202">
        <f t="shared" si="1"/>
        <v>22.61</v>
      </c>
      <c r="O17" s="173">
        <v>28.65</v>
      </c>
      <c r="P17" s="202">
        <f t="shared" si="13"/>
        <v>46.402985074626869</v>
      </c>
      <c r="Q17" s="173">
        <v>34.229999999999997</v>
      </c>
      <c r="R17" s="202">
        <f t="shared" si="14"/>
        <v>47.544522396114409</v>
      </c>
      <c r="S17" s="202">
        <f t="shared" si="2"/>
        <v>5.5799999999999983</v>
      </c>
      <c r="T17" s="214">
        <v>31.54</v>
      </c>
      <c r="U17" s="202">
        <f t="shared" si="15"/>
        <v>42.578895463510847</v>
      </c>
      <c r="V17" s="173">
        <v>33.85</v>
      </c>
      <c r="W17" s="202">
        <f t="shared" si="16"/>
        <v>44.758149316508941</v>
      </c>
      <c r="X17" s="202">
        <f t="shared" si="3"/>
        <v>2.3100000000000023</v>
      </c>
      <c r="Y17" s="173">
        <v>31.85</v>
      </c>
      <c r="Z17" s="202">
        <f t="shared" si="17"/>
        <v>44.618608549874267</v>
      </c>
      <c r="AA17" s="173">
        <v>42.15</v>
      </c>
      <c r="AB17" s="202">
        <f t="shared" si="18"/>
        <v>47.163067758749065</v>
      </c>
      <c r="AC17" s="202">
        <f t="shared" si="4"/>
        <v>10.299999999999997</v>
      </c>
      <c r="AD17" s="203">
        <v>57.85</v>
      </c>
      <c r="AE17" s="204">
        <f t="shared" si="19"/>
        <v>43.506686478454682</v>
      </c>
      <c r="AF17" s="173">
        <v>54.77</v>
      </c>
      <c r="AG17" s="204">
        <f t="shared" si="20"/>
        <v>48.96188158961882</v>
      </c>
      <c r="AH17" s="202">
        <f t="shared" si="5"/>
        <v>-3.0799999999999983</v>
      </c>
      <c r="AI17" s="173">
        <v>45</v>
      </c>
      <c r="AJ17" s="202">
        <f t="shared" si="21"/>
        <v>46.98358413132695</v>
      </c>
      <c r="AK17" s="173">
        <v>39.619999999999997</v>
      </c>
      <c r="AL17" s="202">
        <f t="shared" si="22"/>
        <v>42.988505747126432</v>
      </c>
      <c r="AM17" s="202">
        <f t="shared" si="6"/>
        <v>-5.3800000000000026</v>
      </c>
      <c r="AN17" s="173">
        <v>51.69</v>
      </c>
      <c r="AO17" s="202">
        <f t="shared" si="23"/>
        <v>46.950796950796949</v>
      </c>
      <c r="AP17" s="173">
        <v>59.08</v>
      </c>
      <c r="AQ17" s="202">
        <f t="shared" si="24"/>
        <v>49.220973782771537</v>
      </c>
      <c r="AR17" s="202">
        <f t="shared" si="7"/>
        <v>7.3900000000000006</v>
      </c>
      <c r="AS17" s="202">
        <f t="shared" si="25"/>
        <v>39.937499999999993</v>
      </c>
      <c r="AT17" s="202">
        <f t="shared" si="25"/>
        <v>44.792072164329809</v>
      </c>
      <c r="AU17" s="201">
        <f t="shared" si="8"/>
        <v>45.173749999999998</v>
      </c>
      <c r="AV17" s="205">
        <f t="shared" si="8"/>
        <v>47.142255415733423</v>
      </c>
      <c r="AW17" s="205">
        <f t="shared" si="26"/>
        <v>5.2362500000000054</v>
      </c>
      <c r="AX17" s="205">
        <f t="shared" si="26"/>
        <v>2.3501832514036138</v>
      </c>
      <c r="AY17" s="206">
        <v>6</v>
      </c>
    </row>
    <row r="18" spans="1:51" ht="18.75">
      <c r="A18" s="181">
        <v>3</v>
      </c>
      <c r="B18" s="199">
        <v>13</v>
      </c>
      <c r="C18" s="207" t="s">
        <v>141</v>
      </c>
      <c r="D18" s="172">
        <v>20</v>
      </c>
      <c r="E18" s="201">
        <v>46.564999999999998</v>
      </c>
      <c r="F18" s="173">
        <f t="shared" si="9"/>
        <v>49.161267098632109</v>
      </c>
      <c r="G18" s="173">
        <v>44.799500000000002</v>
      </c>
      <c r="H18" s="173">
        <f t="shared" si="10"/>
        <v>47.426419965576592</v>
      </c>
      <c r="I18" s="173">
        <f t="shared" si="0"/>
        <v>-1.7654999999999959</v>
      </c>
      <c r="J18" s="201">
        <v>32.284999999999997</v>
      </c>
      <c r="K18" s="202">
        <f t="shared" si="11"/>
        <v>43.089233753637245</v>
      </c>
      <c r="L18" s="173">
        <v>53.3035</v>
      </c>
      <c r="M18" s="202">
        <f t="shared" si="12"/>
        <v>49.325250192455734</v>
      </c>
      <c r="N18" s="202">
        <f t="shared" si="1"/>
        <v>21.018500000000003</v>
      </c>
      <c r="O18" s="201">
        <v>24.045000000000002</v>
      </c>
      <c r="P18" s="202">
        <f t="shared" si="13"/>
        <v>42.966417910447767</v>
      </c>
      <c r="Q18" s="173">
        <v>31.999500000000001</v>
      </c>
      <c r="R18" s="202">
        <f t="shared" si="14"/>
        <v>46.340798704803021</v>
      </c>
      <c r="S18" s="202">
        <f t="shared" si="2"/>
        <v>7.9544999999999995</v>
      </c>
      <c r="T18" s="215">
        <v>36.835000000000001</v>
      </c>
      <c r="U18" s="202">
        <f t="shared" si="15"/>
        <v>45.189842209072978</v>
      </c>
      <c r="V18" s="173">
        <v>37.996500000000005</v>
      </c>
      <c r="W18" s="202">
        <f t="shared" si="16"/>
        <v>46.938222923238698</v>
      </c>
      <c r="X18" s="202">
        <f t="shared" si="3"/>
        <v>1.1615000000000038</v>
      </c>
      <c r="Y18" s="201">
        <v>39.965000000000003</v>
      </c>
      <c r="Z18" s="202">
        <f t="shared" si="17"/>
        <v>51.420787929589274</v>
      </c>
      <c r="AA18" s="173">
        <v>47.499499999999998</v>
      </c>
      <c r="AB18" s="202">
        <f t="shared" si="18"/>
        <v>51.146314221891288</v>
      </c>
      <c r="AC18" s="202">
        <f t="shared" si="4"/>
        <v>7.5344999999999942</v>
      </c>
      <c r="AD18" s="201">
        <v>65.319999999999993</v>
      </c>
      <c r="AE18" s="204">
        <f t="shared" si="19"/>
        <v>49.056463595839517</v>
      </c>
      <c r="AF18" s="173">
        <v>56.1965</v>
      </c>
      <c r="AG18" s="204">
        <f t="shared" si="20"/>
        <v>50.11881589618816</v>
      </c>
      <c r="AH18" s="202">
        <f t="shared" si="5"/>
        <v>-9.1234999999999928</v>
      </c>
      <c r="AI18" s="201">
        <v>53.71</v>
      </c>
      <c r="AJ18" s="202">
        <f t="shared" si="21"/>
        <v>52.941176470588239</v>
      </c>
      <c r="AK18" s="173">
        <v>49.503</v>
      </c>
      <c r="AL18" s="202">
        <f t="shared" si="22"/>
        <v>50.088362068965516</v>
      </c>
      <c r="AM18" s="202">
        <f t="shared" si="6"/>
        <v>-4.2070000000000007</v>
      </c>
      <c r="AN18" s="201">
        <v>54.034999999999997</v>
      </c>
      <c r="AO18" s="202">
        <f t="shared" si="23"/>
        <v>48.575883575883573</v>
      </c>
      <c r="AP18" s="173">
        <v>59.403499999999994</v>
      </c>
      <c r="AQ18" s="202">
        <f t="shared" si="24"/>
        <v>49.463295880149808</v>
      </c>
      <c r="AR18" s="202">
        <f t="shared" si="7"/>
        <v>5.3684999999999974</v>
      </c>
      <c r="AS18" s="202">
        <f t="shared" si="25"/>
        <v>44.094999999999999</v>
      </c>
      <c r="AT18" s="202">
        <f t="shared" si="25"/>
        <v>47.800134067961338</v>
      </c>
      <c r="AU18" s="201">
        <f t="shared" si="8"/>
        <v>47.587687500000001</v>
      </c>
      <c r="AV18" s="205">
        <f t="shared" si="8"/>
        <v>48.855934981658606</v>
      </c>
      <c r="AW18" s="205">
        <f t="shared" si="26"/>
        <v>3.4926875000000024</v>
      </c>
      <c r="AX18" s="205">
        <f t="shared" si="26"/>
        <v>1.0558009136972686</v>
      </c>
      <c r="AY18" s="206">
        <v>5</v>
      </c>
    </row>
    <row r="19" spans="1:51" ht="18.75">
      <c r="A19" s="181">
        <v>2</v>
      </c>
      <c r="B19" s="199">
        <v>14</v>
      </c>
      <c r="C19" s="207" t="s">
        <v>27</v>
      </c>
      <c r="D19" s="172">
        <v>31</v>
      </c>
      <c r="E19" s="173">
        <v>37.18</v>
      </c>
      <c r="F19" s="173">
        <f t="shared" si="9"/>
        <v>42.404607631389489</v>
      </c>
      <c r="G19" s="173">
        <v>46.58</v>
      </c>
      <c r="H19" s="173">
        <f t="shared" si="10"/>
        <v>48.958691910499141</v>
      </c>
      <c r="I19" s="173">
        <f t="shared" si="0"/>
        <v>9.3999999999999986</v>
      </c>
      <c r="J19" s="173">
        <v>32.29</v>
      </c>
      <c r="K19" s="202">
        <f t="shared" si="11"/>
        <v>43.094083414161013</v>
      </c>
      <c r="L19" s="173">
        <v>46.39</v>
      </c>
      <c r="M19" s="202">
        <f t="shared" si="12"/>
        <v>44.003079291762894</v>
      </c>
      <c r="N19" s="202">
        <f t="shared" si="1"/>
        <v>14.100000000000001</v>
      </c>
      <c r="O19" s="173">
        <v>23.46</v>
      </c>
      <c r="P19" s="202">
        <f t="shared" si="13"/>
        <v>42.529850746268657</v>
      </c>
      <c r="Q19" s="173">
        <v>26.21</v>
      </c>
      <c r="R19" s="202">
        <f t="shared" si="14"/>
        <v>43.216405828386399</v>
      </c>
      <c r="S19" s="202">
        <f t="shared" si="2"/>
        <v>2.75</v>
      </c>
      <c r="T19" s="214">
        <v>32.79</v>
      </c>
      <c r="U19" s="202">
        <f t="shared" si="15"/>
        <v>43.19526627218935</v>
      </c>
      <c r="V19" s="173">
        <v>33.06</v>
      </c>
      <c r="W19" s="202">
        <f t="shared" si="16"/>
        <v>44.342797055730813</v>
      </c>
      <c r="X19" s="202">
        <f t="shared" si="3"/>
        <v>0.27000000000000313</v>
      </c>
      <c r="Y19" s="173">
        <v>29.28</v>
      </c>
      <c r="Z19" s="202">
        <f t="shared" si="17"/>
        <v>42.464375523889352</v>
      </c>
      <c r="AA19" s="173">
        <v>36.729999999999997</v>
      </c>
      <c r="AB19" s="202">
        <f t="shared" si="18"/>
        <v>43.127326880119135</v>
      </c>
      <c r="AC19" s="202">
        <f t="shared" si="4"/>
        <v>7.4499999999999957</v>
      </c>
      <c r="AD19" s="203">
        <v>58.47</v>
      </c>
      <c r="AE19" s="204">
        <f t="shared" si="19"/>
        <v>43.96731054977711</v>
      </c>
      <c r="AF19" s="173">
        <v>49.68</v>
      </c>
      <c r="AG19" s="204">
        <f t="shared" si="20"/>
        <v>44.83373884833739</v>
      </c>
      <c r="AH19" s="202">
        <f t="shared" si="5"/>
        <v>-8.7899999999999991</v>
      </c>
      <c r="AI19" s="173">
        <v>40.15</v>
      </c>
      <c r="AJ19" s="202">
        <f t="shared" si="21"/>
        <v>43.666210670314641</v>
      </c>
      <c r="AK19" s="173">
        <v>43.39</v>
      </c>
      <c r="AL19" s="202">
        <f t="shared" si="22"/>
        <v>45.696839080459768</v>
      </c>
      <c r="AM19" s="202">
        <f t="shared" si="6"/>
        <v>3.240000000000002</v>
      </c>
      <c r="AN19" s="173">
        <v>45.53</v>
      </c>
      <c r="AO19" s="202">
        <f t="shared" si="23"/>
        <v>42.681912681912678</v>
      </c>
      <c r="AP19" s="173">
        <v>51.74</v>
      </c>
      <c r="AQ19" s="202">
        <f t="shared" si="24"/>
        <v>43.722846441947567</v>
      </c>
      <c r="AR19" s="202">
        <f t="shared" si="7"/>
        <v>6.2100000000000009</v>
      </c>
      <c r="AS19" s="202">
        <f t="shared" si="25"/>
        <v>37.393749999999997</v>
      </c>
      <c r="AT19" s="202">
        <f t="shared" si="25"/>
        <v>43.00045218623778</v>
      </c>
      <c r="AU19" s="201">
        <f t="shared" si="8"/>
        <v>41.722500000000004</v>
      </c>
      <c r="AV19" s="205">
        <f t="shared" si="8"/>
        <v>44.737715667155392</v>
      </c>
      <c r="AW19" s="205">
        <f t="shared" si="26"/>
        <v>4.3287500000000065</v>
      </c>
      <c r="AX19" s="205">
        <f t="shared" si="26"/>
        <v>1.737263480917612</v>
      </c>
      <c r="AY19" s="206">
        <v>7</v>
      </c>
    </row>
    <row r="20" spans="1:51" ht="18.75">
      <c r="A20" s="181">
        <v>6</v>
      </c>
      <c r="B20" s="199">
        <v>15</v>
      </c>
      <c r="C20" s="207" t="s">
        <v>28</v>
      </c>
      <c r="D20" s="172">
        <v>3</v>
      </c>
      <c r="E20" s="173">
        <v>50.33</v>
      </c>
      <c r="F20" s="173">
        <f t="shared" si="9"/>
        <v>51.871850251979843</v>
      </c>
      <c r="G20" s="173">
        <v>51.33</v>
      </c>
      <c r="H20" s="173">
        <f t="shared" si="10"/>
        <v>53.04647160068847</v>
      </c>
      <c r="I20" s="173">
        <f t="shared" si="0"/>
        <v>1</v>
      </c>
      <c r="J20" s="173">
        <v>41.33</v>
      </c>
      <c r="K20" s="202">
        <f t="shared" si="11"/>
        <v>51.862269641125124</v>
      </c>
      <c r="L20" s="173">
        <v>52.67</v>
      </c>
      <c r="M20" s="202">
        <f t="shared" si="12"/>
        <v>48.837567359507318</v>
      </c>
      <c r="N20" s="202">
        <f t="shared" si="1"/>
        <v>11.340000000000003</v>
      </c>
      <c r="O20" s="173">
        <v>42.5</v>
      </c>
      <c r="P20" s="202">
        <f t="shared" si="13"/>
        <v>56.738805970149258</v>
      </c>
      <c r="Q20" s="173">
        <v>31.67</v>
      </c>
      <c r="R20" s="202">
        <f t="shared" si="14"/>
        <v>46.162978953049112</v>
      </c>
      <c r="S20" s="202">
        <f t="shared" si="2"/>
        <v>-10.829999999999998</v>
      </c>
      <c r="T20" s="214">
        <v>55.83</v>
      </c>
      <c r="U20" s="202">
        <f t="shared" si="15"/>
        <v>54.556213017751475</v>
      </c>
      <c r="V20" s="173">
        <v>40</v>
      </c>
      <c r="W20" s="202">
        <f t="shared" si="16"/>
        <v>47.991587802313354</v>
      </c>
      <c r="X20" s="202">
        <f t="shared" si="3"/>
        <v>-15.829999999999998</v>
      </c>
      <c r="Y20" s="173">
        <v>42.33</v>
      </c>
      <c r="Z20" s="202">
        <f t="shared" si="17"/>
        <v>53.403185247275772</v>
      </c>
      <c r="AA20" s="173">
        <v>56.33</v>
      </c>
      <c r="AB20" s="202">
        <f t="shared" si="18"/>
        <v>57.721518987341767</v>
      </c>
      <c r="AC20" s="202">
        <f t="shared" si="4"/>
        <v>14</v>
      </c>
      <c r="AD20" s="203">
        <v>74</v>
      </c>
      <c r="AE20" s="204">
        <f t="shared" si="19"/>
        <v>55.505200594353639</v>
      </c>
      <c r="AF20" s="173">
        <v>45.33</v>
      </c>
      <c r="AG20" s="204">
        <f t="shared" si="20"/>
        <v>41.305758313057581</v>
      </c>
      <c r="AH20" s="202">
        <f t="shared" si="5"/>
        <v>-28.67</v>
      </c>
      <c r="AI20" s="173">
        <v>53.33</v>
      </c>
      <c r="AJ20" s="202">
        <f t="shared" si="21"/>
        <v>52.681258549931599</v>
      </c>
      <c r="AK20" s="173">
        <v>46.67</v>
      </c>
      <c r="AL20" s="202">
        <f t="shared" si="22"/>
        <v>48.053160919540232</v>
      </c>
      <c r="AM20" s="202">
        <f t="shared" si="6"/>
        <v>-6.6599999999999966</v>
      </c>
      <c r="AN20" s="173">
        <v>59.33</v>
      </c>
      <c r="AO20" s="202">
        <f t="shared" si="23"/>
        <v>52.245322245322242</v>
      </c>
      <c r="AP20" s="173">
        <v>56</v>
      </c>
      <c r="AQ20" s="202">
        <f t="shared" si="24"/>
        <v>46.913857677902627</v>
      </c>
      <c r="AR20" s="202">
        <f t="shared" si="7"/>
        <v>-3.3299999999999983</v>
      </c>
      <c r="AS20" s="202">
        <f t="shared" si="25"/>
        <v>52.372499999999995</v>
      </c>
      <c r="AT20" s="202">
        <f t="shared" si="25"/>
        <v>53.608013189736127</v>
      </c>
      <c r="AU20" s="201">
        <f t="shared" si="8"/>
        <v>47.5</v>
      </c>
      <c r="AV20" s="205">
        <f t="shared" si="8"/>
        <v>48.754112701675055</v>
      </c>
      <c r="AW20" s="205">
        <f t="shared" si="26"/>
        <v>-4.8724999999999952</v>
      </c>
      <c r="AX20" s="205">
        <f t="shared" si="26"/>
        <v>-4.8539004880610719</v>
      </c>
      <c r="AY20" s="206">
        <v>3</v>
      </c>
    </row>
    <row r="21" spans="1:51" ht="18.75">
      <c r="A21" s="181">
        <v>3</v>
      </c>
      <c r="B21" s="199">
        <v>16</v>
      </c>
      <c r="C21" s="207" t="s">
        <v>30</v>
      </c>
      <c r="D21" s="172">
        <v>14</v>
      </c>
      <c r="E21" s="173">
        <v>37.5</v>
      </c>
      <c r="F21" s="173">
        <f t="shared" si="9"/>
        <v>42.634989200863934</v>
      </c>
      <c r="G21" s="173">
        <v>42.86</v>
      </c>
      <c r="H21" s="173">
        <f t="shared" si="10"/>
        <v>45.757314974182442</v>
      </c>
      <c r="I21" s="173">
        <f t="shared" si="0"/>
        <v>5.3599999999999994</v>
      </c>
      <c r="J21" s="173">
        <v>27.6</v>
      </c>
      <c r="K21" s="202">
        <f t="shared" si="11"/>
        <v>38.545101842871006</v>
      </c>
      <c r="L21" s="173">
        <v>50</v>
      </c>
      <c r="M21" s="202">
        <f t="shared" si="12"/>
        <v>46.782140107775213</v>
      </c>
      <c r="N21" s="202">
        <f t="shared" si="1"/>
        <v>22.4</v>
      </c>
      <c r="O21" s="173">
        <v>27.13</v>
      </c>
      <c r="P21" s="202">
        <f t="shared" si="13"/>
        <v>45.268656716417908</v>
      </c>
      <c r="Q21" s="173">
        <v>26.43</v>
      </c>
      <c r="R21" s="202">
        <f t="shared" si="14"/>
        <v>43.335132218024825</v>
      </c>
      <c r="S21" s="202">
        <f t="shared" si="2"/>
        <v>-0.69999999999999929</v>
      </c>
      <c r="T21" s="214">
        <v>26.75</v>
      </c>
      <c r="U21" s="202">
        <f t="shared" si="15"/>
        <v>40.216962524654832</v>
      </c>
      <c r="V21" s="173">
        <v>31.79</v>
      </c>
      <c r="W21" s="202">
        <f t="shared" si="16"/>
        <v>43.67507886435331</v>
      </c>
      <c r="X21" s="202">
        <f t="shared" si="3"/>
        <v>5.0399999999999991</v>
      </c>
      <c r="Y21" s="173">
        <v>26.95</v>
      </c>
      <c r="Z21" s="202">
        <f t="shared" si="17"/>
        <v>40.511316010058671</v>
      </c>
      <c r="AA21" s="173">
        <v>36.39</v>
      </c>
      <c r="AB21" s="202">
        <f t="shared" si="18"/>
        <v>42.874162323157108</v>
      </c>
      <c r="AC21" s="202">
        <f t="shared" si="4"/>
        <v>9.4400000000000013</v>
      </c>
      <c r="AD21" s="203">
        <v>51.2</v>
      </c>
      <c r="AE21" s="204">
        <f t="shared" si="19"/>
        <v>38.566121842496287</v>
      </c>
      <c r="AF21" s="173">
        <v>49.71</v>
      </c>
      <c r="AG21" s="204">
        <f t="shared" si="20"/>
        <v>44.858069748580704</v>
      </c>
      <c r="AH21" s="202">
        <f t="shared" si="5"/>
        <v>-1.490000000000002</v>
      </c>
      <c r="AI21" s="173">
        <v>42.25</v>
      </c>
      <c r="AJ21" s="202">
        <f t="shared" si="21"/>
        <v>45.102599179206571</v>
      </c>
      <c r="AK21" s="173">
        <v>48.93</v>
      </c>
      <c r="AL21" s="202">
        <f t="shared" si="22"/>
        <v>49.676724137931032</v>
      </c>
      <c r="AM21" s="202">
        <f t="shared" si="6"/>
        <v>6.68</v>
      </c>
      <c r="AN21" s="173">
        <v>43</v>
      </c>
      <c r="AO21" s="202">
        <f t="shared" si="23"/>
        <v>40.92862092862093</v>
      </c>
      <c r="AP21" s="173">
        <v>57.71</v>
      </c>
      <c r="AQ21" s="202">
        <f t="shared" si="24"/>
        <v>48.194756554307119</v>
      </c>
      <c r="AR21" s="202">
        <f t="shared" si="7"/>
        <v>14.71</v>
      </c>
      <c r="AS21" s="202">
        <f t="shared" si="25"/>
        <v>35.297499999999999</v>
      </c>
      <c r="AT21" s="202">
        <f t="shared" si="25"/>
        <v>41.471796030648768</v>
      </c>
      <c r="AU21" s="201">
        <f t="shared" si="8"/>
        <v>42.977499999999992</v>
      </c>
      <c r="AV21" s="205">
        <f t="shared" si="8"/>
        <v>45.644172366038966</v>
      </c>
      <c r="AW21" s="205">
        <f t="shared" si="26"/>
        <v>7.6799999999999926</v>
      </c>
      <c r="AX21" s="205">
        <f t="shared" si="26"/>
        <v>4.1723763353901973</v>
      </c>
      <c r="AY21" s="206">
        <v>6</v>
      </c>
    </row>
    <row r="22" spans="1:51" ht="18.75">
      <c r="A22" s="181">
        <v>5</v>
      </c>
      <c r="B22" s="207">
        <v>17</v>
      </c>
      <c r="C22" s="207" t="s">
        <v>32</v>
      </c>
      <c r="D22" s="172">
        <v>4</v>
      </c>
      <c r="E22" s="173">
        <v>41.86</v>
      </c>
      <c r="F22" s="173">
        <f t="shared" si="9"/>
        <v>45.773938084953208</v>
      </c>
      <c r="G22" s="173">
        <v>45.5</v>
      </c>
      <c r="H22" s="173">
        <f t="shared" si="10"/>
        <v>48.029259896729776</v>
      </c>
      <c r="I22" s="173">
        <f t="shared" si="0"/>
        <v>3.6400000000000006</v>
      </c>
      <c r="J22" s="173">
        <v>35.14</v>
      </c>
      <c r="K22" s="202">
        <f t="shared" si="11"/>
        <v>45.858389912706116</v>
      </c>
      <c r="L22" s="173">
        <v>49</v>
      </c>
      <c r="M22" s="202">
        <f t="shared" si="12"/>
        <v>46.012317167051577</v>
      </c>
      <c r="N22" s="202">
        <f t="shared" si="1"/>
        <v>13.86</v>
      </c>
      <c r="O22" s="173">
        <v>29.11</v>
      </c>
      <c r="P22" s="202">
        <f t="shared" si="13"/>
        <v>46.746268656716417</v>
      </c>
      <c r="Q22" s="173">
        <v>40.630000000000003</v>
      </c>
      <c r="R22" s="202">
        <f t="shared" si="14"/>
        <v>50.998381003777659</v>
      </c>
      <c r="S22" s="202">
        <f t="shared" si="2"/>
        <v>11.520000000000003</v>
      </c>
      <c r="T22" s="214">
        <v>40.71</v>
      </c>
      <c r="U22" s="202">
        <f t="shared" si="15"/>
        <v>47.100591715976329</v>
      </c>
      <c r="V22" s="173">
        <v>43.75</v>
      </c>
      <c r="W22" s="202">
        <f t="shared" si="16"/>
        <v>49.963196635120923</v>
      </c>
      <c r="X22" s="202">
        <f t="shared" si="3"/>
        <v>3.0399999999999991</v>
      </c>
      <c r="Y22" s="173">
        <v>32.14</v>
      </c>
      <c r="Z22" s="202">
        <f t="shared" si="17"/>
        <v>44.861693210393966</v>
      </c>
      <c r="AA22" s="173">
        <v>39.880000000000003</v>
      </c>
      <c r="AB22" s="202">
        <f t="shared" si="18"/>
        <v>45.472822040208492</v>
      </c>
      <c r="AC22" s="202">
        <f t="shared" si="4"/>
        <v>7.740000000000002</v>
      </c>
      <c r="AD22" s="203">
        <v>63.14</v>
      </c>
      <c r="AE22" s="204">
        <f t="shared" si="19"/>
        <v>47.436849925705793</v>
      </c>
      <c r="AF22" s="173">
        <v>48</v>
      </c>
      <c r="AG22" s="204">
        <f t="shared" si="20"/>
        <v>43.471208434712089</v>
      </c>
      <c r="AH22" s="202">
        <f t="shared" si="5"/>
        <v>-15.14</v>
      </c>
      <c r="AI22" s="173">
        <v>46.43</v>
      </c>
      <c r="AJ22" s="202">
        <f t="shared" si="21"/>
        <v>47.961696306429552</v>
      </c>
      <c r="AK22" s="173">
        <v>56.25</v>
      </c>
      <c r="AL22" s="202">
        <f t="shared" si="22"/>
        <v>54.935344827586206</v>
      </c>
      <c r="AM22" s="202">
        <f t="shared" si="6"/>
        <v>9.82</v>
      </c>
      <c r="AN22" s="173">
        <v>50</v>
      </c>
      <c r="AO22" s="202">
        <f t="shared" si="23"/>
        <v>45.779625779625775</v>
      </c>
      <c r="AP22" s="173">
        <v>57</v>
      </c>
      <c r="AQ22" s="202">
        <f t="shared" si="24"/>
        <v>47.662921348314612</v>
      </c>
      <c r="AR22" s="202">
        <f t="shared" si="7"/>
        <v>7</v>
      </c>
      <c r="AS22" s="202">
        <f t="shared" si="25"/>
        <v>42.316249999999997</v>
      </c>
      <c r="AT22" s="202">
        <f t="shared" si="25"/>
        <v>46.439881699063392</v>
      </c>
      <c r="AU22" s="201">
        <f t="shared" si="8"/>
        <v>47.501249999999999</v>
      </c>
      <c r="AV22" s="205">
        <f t="shared" si="8"/>
        <v>48.318181419187667</v>
      </c>
      <c r="AW22" s="205">
        <f t="shared" si="26"/>
        <v>5.1850000000000023</v>
      </c>
      <c r="AX22" s="205">
        <f t="shared" si="26"/>
        <v>1.878299720124275</v>
      </c>
      <c r="AY22" s="206">
        <v>7</v>
      </c>
    </row>
    <row r="23" spans="1:51" ht="18.75">
      <c r="A23" s="181">
        <v>5</v>
      </c>
      <c r="B23" s="199">
        <v>18</v>
      </c>
      <c r="C23" s="207" t="s">
        <v>31</v>
      </c>
      <c r="D23" s="172">
        <v>15</v>
      </c>
      <c r="E23" s="173">
        <v>52.45</v>
      </c>
      <c r="F23" s="173">
        <f t="shared" si="9"/>
        <v>53.398128149748025</v>
      </c>
      <c r="G23" s="173">
        <v>52.4</v>
      </c>
      <c r="H23" s="173">
        <f t="shared" si="10"/>
        <v>53.967297762478488</v>
      </c>
      <c r="I23" s="173">
        <f t="shared" si="0"/>
        <v>-5.0000000000004263E-2</v>
      </c>
      <c r="J23" s="173">
        <v>39.729999999999997</v>
      </c>
      <c r="K23" s="202">
        <f t="shared" si="11"/>
        <v>50.310378273520854</v>
      </c>
      <c r="L23" s="173">
        <v>55.73</v>
      </c>
      <c r="M23" s="202">
        <f t="shared" si="12"/>
        <v>51.193225558121632</v>
      </c>
      <c r="N23" s="202">
        <f t="shared" si="1"/>
        <v>16</v>
      </c>
      <c r="O23" s="173">
        <v>33.409999999999997</v>
      </c>
      <c r="P23" s="202">
        <f t="shared" si="13"/>
        <v>49.955223880597011</v>
      </c>
      <c r="Q23" s="173">
        <v>33.33</v>
      </c>
      <c r="R23" s="202">
        <f t="shared" si="14"/>
        <v>47.058823529411761</v>
      </c>
      <c r="S23" s="202">
        <f t="shared" si="2"/>
        <v>-7.9999999999998295E-2</v>
      </c>
      <c r="T23" s="214">
        <v>62.95</v>
      </c>
      <c r="U23" s="202">
        <f t="shared" si="15"/>
        <v>58.067061143984219</v>
      </c>
      <c r="V23" s="173">
        <v>56.33</v>
      </c>
      <c r="W23" s="202">
        <f t="shared" si="16"/>
        <v>56.577287066246058</v>
      </c>
      <c r="X23" s="202">
        <f t="shared" si="3"/>
        <v>-6.6200000000000045</v>
      </c>
      <c r="Y23" s="173">
        <v>36.700000000000003</v>
      </c>
      <c r="Z23" s="202">
        <f t="shared" si="17"/>
        <v>48.683989941324391</v>
      </c>
      <c r="AA23" s="173">
        <v>47.57</v>
      </c>
      <c r="AB23" s="202">
        <f t="shared" si="18"/>
        <v>51.198808637379003</v>
      </c>
      <c r="AC23" s="202">
        <f t="shared" si="4"/>
        <v>10.869999999999997</v>
      </c>
      <c r="AD23" s="203">
        <v>67.64</v>
      </c>
      <c r="AE23" s="204">
        <f t="shared" si="19"/>
        <v>50.780089153046063</v>
      </c>
      <c r="AF23" s="173">
        <v>55.73</v>
      </c>
      <c r="AG23" s="204">
        <f t="shared" si="20"/>
        <v>49.740470397404707</v>
      </c>
      <c r="AH23" s="202">
        <f t="shared" si="5"/>
        <v>-11.910000000000004</v>
      </c>
      <c r="AI23" s="173">
        <v>46.36</v>
      </c>
      <c r="AJ23" s="202">
        <f t="shared" si="21"/>
        <v>47.913816689466486</v>
      </c>
      <c r="AK23" s="173">
        <v>52</v>
      </c>
      <c r="AL23" s="202">
        <f t="shared" si="22"/>
        <v>51.882183908045974</v>
      </c>
      <c r="AM23" s="202">
        <f t="shared" si="6"/>
        <v>5.6400000000000006</v>
      </c>
      <c r="AN23" s="173">
        <v>57.27</v>
      </c>
      <c r="AO23" s="202">
        <f t="shared" si="23"/>
        <v>50.81774081774082</v>
      </c>
      <c r="AP23" s="173">
        <v>63.47</v>
      </c>
      <c r="AQ23" s="202">
        <f t="shared" si="24"/>
        <v>52.509363295880149</v>
      </c>
      <c r="AR23" s="202">
        <f t="shared" si="7"/>
        <v>6.1999999999999957</v>
      </c>
      <c r="AS23" s="202">
        <f t="shared" si="25"/>
        <v>49.563749999999999</v>
      </c>
      <c r="AT23" s="202">
        <f t="shared" si="25"/>
        <v>51.24080350617848</v>
      </c>
      <c r="AU23" s="201">
        <f t="shared" si="25"/>
        <v>52.069999999999993</v>
      </c>
      <c r="AV23" s="205">
        <f t="shared" si="25"/>
        <v>51.765932519370963</v>
      </c>
      <c r="AW23" s="205">
        <f t="shared" si="26"/>
        <v>2.5062499999999943</v>
      </c>
      <c r="AX23" s="205">
        <f t="shared" si="26"/>
        <v>0.52512901319248328</v>
      </c>
      <c r="AY23" s="206">
        <v>4</v>
      </c>
    </row>
    <row r="24" spans="1:51" ht="18.75">
      <c r="A24" s="181">
        <v>3</v>
      </c>
      <c r="B24" s="199">
        <v>19</v>
      </c>
      <c r="C24" s="207" t="s">
        <v>33</v>
      </c>
      <c r="D24" s="172">
        <v>2</v>
      </c>
      <c r="E24" s="173">
        <v>50.5</v>
      </c>
      <c r="F24" s="173">
        <f t="shared" si="9"/>
        <v>51.994240460763145</v>
      </c>
      <c r="G24" s="173">
        <v>42</v>
      </c>
      <c r="H24" s="173">
        <f t="shared" si="10"/>
        <v>45.017211703958694</v>
      </c>
      <c r="I24" s="173">
        <f t="shared" si="0"/>
        <v>-8.5</v>
      </c>
      <c r="J24" s="173">
        <v>43</v>
      </c>
      <c r="K24" s="202">
        <f t="shared" si="11"/>
        <v>53.48205625606208</v>
      </c>
      <c r="L24" s="173">
        <v>49</v>
      </c>
      <c r="M24" s="202">
        <f t="shared" si="12"/>
        <v>46.012317167051577</v>
      </c>
      <c r="N24" s="202">
        <f t="shared" si="1"/>
        <v>6</v>
      </c>
      <c r="O24" s="173">
        <v>31.25</v>
      </c>
      <c r="P24" s="202">
        <f t="shared" si="13"/>
        <v>48.343283582089555</v>
      </c>
      <c r="Q24" s="173">
        <v>32.5</v>
      </c>
      <c r="R24" s="202">
        <f t="shared" si="14"/>
        <v>46.610901241230437</v>
      </c>
      <c r="S24" s="202">
        <f t="shared" si="2"/>
        <v>1.25</v>
      </c>
      <c r="T24" s="214">
        <v>43.75</v>
      </c>
      <c r="U24" s="202">
        <f t="shared" si="15"/>
        <v>48.599605522682445</v>
      </c>
      <c r="V24" s="173">
        <v>45</v>
      </c>
      <c r="W24" s="202">
        <f t="shared" si="16"/>
        <v>50.620399579390117</v>
      </c>
      <c r="X24" s="202">
        <f t="shared" si="3"/>
        <v>1.25</v>
      </c>
      <c r="Y24" s="173">
        <v>41.13</v>
      </c>
      <c r="Z24" s="202">
        <f t="shared" si="17"/>
        <v>52.397317686504607</v>
      </c>
      <c r="AA24" s="173">
        <v>39.5</v>
      </c>
      <c r="AB24" s="202">
        <f t="shared" si="18"/>
        <v>45.189873417721515</v>
      </c>
      <c r="AC24" s="202">
        <f t="shared" si="4"/>
        <v>-1.6300000000000026</v>
      </c>
      <c r="AD24" s="203">
        <v>63</v>
      </c>
      <c r="AE24" s="204">
        <f t="shared" si="19"/>
        <v>47.332838038632985</v>
      </c>
      <c r="AF24" s="173">
        <v>54</v>
      </c>
      <c r="AG24" s="204">
        <f t="shared" si="20"/>
        <v>48.337388483373886</v>
      </c>
      <c r="AH24" s="202">
        <f t="shared" si="5"/>
        <v>-9</v>
      </c>
      <c r="AI24" s="173">
        <v>47.5</v>
      </c>
      <c r="AJ24" s="202">
        <f t="shared" si="21"/>
        <v>48.693570451436393</v>
      </c>
      <c r="AK24" s="173">
        <v>42.5</v>
      </c>
      <c r="AL24" s="202">
        <f t="shared" si="22"/>
        <v>45.057471264367813</v>
      </c>
      <c r="AM24" s="202">
        <f t="shared" si="6"/>
        <v>-5</v>
      </c>
      <c r="AN24" s="173">
        <v>50</v>
      </c>
      <c r="AO24" s="202">
        <f t="shared" si="23"/>
        <v>45.779625779625775</v>
      </c>
      <c r="AP24" s="173">
        <v>68</v>
      </c>
      <c r="AQ24" s="202">
        <f t="shared" si="24"/>
        <v>55.902621722846447</v>
      </c>
      <c r="AR24" s="202">
        <f t="shared" si="7"/>
        <v>18</v>
      </c>
      <c r="AS24" s="202">
        <f t="shared" si="25"/>
        <v>46.266249999999999</v>
      </c>
      <c r="AT24" s="202">
        <f t="shared" si="25"/>
        <v>49.577817222224624</v>
      </c>
      <c r="AU24" s="201">
        <f t="shared" si="25"/>
        <v>46.5625</v>
      </c>
      <c r="AV24" s="205">
        <f t="shared" si="25"/>
        <v>47.843523072492559</v>
      </c>
      <c r="AW24" s="205">
        <f t="shared" si="26"/>
        <v>0.29625000000000057</v>
      </c>
      <c r="AX24" s="205">
        <f t="shared" si="26"/>
        <v>-1.7342941497320652</v>
      </c>
      <c r="AY24" s="206">
        <v>4</v>
      </c>
    </row>
    <row r="25" spans="1:51" ht="18.75">
      <c r="A25" s="181">
        <v>2</v>
      </c>
      <c r="B25" s="199">
        <v>20</v>
      </c>
      <c r="C25" s="207" t="s">
        <v>34</v>
      </c>
      <c r="D25" s="172">
        <v>1</v>
      </c>
      <c r="E25" s="173">
        <v>49.8</v>
      </c>
      <c r="F25" s="173">
        <f t="shared" si="9"/>
        <v>51.490280777537798</v>
      </c>
      <c r="G25" s="173">
        <v>48</v>
      </c>
      <c r="H25" s="173">
        <f t="shared" si="10"/>
        <v>50.180722891566269</v>
      </c>
      <c r="I25" s="173">
        <f t="shared" si="0"/>
        <v>-1.7999999999999972</v>
      </c>
      <c r="J25" s="173">
        <v>37.6</v>
      </c>
      <c r="K25" s="202">
        <f t="shared" si="11"/>
        <v>48.244422890397679</v>
      </c>
      <c r="L25" s="173">
        <v>52</v>
      </c>
      <c r="M25" s="202">
        <f t="shared" si="12"/>
        <v>48.321785989222477</v>
      </c>
      <c r="N25" s="202">
        <f t="shared" si="1"/>
        <v>14.399999999999999</v>
      </c>
      <c r="O25" s="173">
        <v>36.75</v>
      </c>
      <c r="P25" s="202">
        <f t="shared" si="13"/>
        <v>52.447761194029852</v>
      </c>
      <c r="Q25" s="173">
        <v>40</v>
      </c>
      <c r="R25" s="202">
        <f t="shared" si="14"/>
        <v>50.658391797085805</v>
      </c>
      <c r="S25" s="202">
        <f t="shared" si="2"/>
        <v>3.25</v>
      </c>
      <c r="T25" s="214">
        <v>45.5</v>
      </c>
      <c r="U25" s="202">
        <f t="shared" si="15"/>
        <v>49.462524654832343</v>
      </c>
      <c r="V25" s="173">
        <v>40</v>
      </c>
      <c r="W25" s="202">
        <f t="shared" si="16"/>
        <v>47.991587802313354</v>
      </c>
      <c r="X25" s="202">
        <f t="shared" si="3"/>
        <v>-5.5</v>
      </c>
      <c r="Y25" s="173">
        <v>40.25</v>
      </c>
      <c r="Z25" s="202">
        <f t="shared" si="17"/>
        <v>51.659681475272421</v>
      </c>
      <c r="AA25" s="173">
        <v>45</v>
      </c>
      <c r="AB25" s="202">
        <f t="shared" si="18"/>
        <v>49.285182427401338</v>
      </c>
      <c r="AC25" s="202">
        <f t="shared" si="4"/>
        <v>4.75</v>
      </c>
      <c r="AD25" s="203">
        <v>78</v>
      </c>
      <c r="AE25" s="204">
        <f t="shared" si="19"/>
        <v>58.476968796433873</v>
      </c>
      <c r="AF25" s="173">
        <v>44</v>
      </c>
      <c r="AG25" s="204">
        <f t="shared" si="20"/>
        <v>40.227088402270887</v>
      </c>
      <c r="AH25" s="202">
        <f t="shared" si="5"/>
        <v>-34</v>
      </c>
      <c r="AI25" s="173">
        <v>55.5</v>
      </c>
      <c r="AJ25" s="202">
        <f t="shared" si="21"/>
        <v>54.165526675786595</v>
      </c>
      <c r="AK25" s="173">
        <v>55</v>
      </c>
      <c r="AL25" s="202">
        <f t="shared" si="22"/>
        <v>54.037356321839077</v>
      </c>
      <c r="AM25" s="202">
        <f t="shared" si="6"/>
        <v>-0.5</v>
      </c>
      <c r="AN25" s="173">
        <v>61.6</v>
      </c>
      <c r="AO25" s="202">
        <f t="shared" si="23"/>
        <v>53.818433818433817</v>
      </c>
      <c r="AP25" s="173">
        <v>64</v>
      </c>
      <c r="AQ25" s="202">
        <f t="shared" si="24"/>
        <v>52.906367041198507</v>
      </c>
      <c r="AR25" s="202">
        <f t="shared" si="7"/>
        <v>2.3999999999999986</v>
      </c>
      <c r="AS25" s="202">
        <f t="shared" si="25"/>
        <v>50.625</v>
      </c>
      <c r="AT25" s="202">
        <f t="shared" si="25"/>
        <v>52.470700035340556</v>
      </c>
      <c r="AU25" s="201">
        <f t="shared" si="25"/>
        <v>48.5</v>
      </c>
      <c r="AV25" s="205">
        <f t="shared" si="25"/>
        <v>49.201060334112213</v>
      </c>
      <c r="AW25" s="205">
        <f t="shared" si="26"/>
        <v>-2.125</v>
      </c>
      <c r="AX25" s="205">
        <f t="shared" si="26"/>
        <v>-3.2696397012283427</v>
      </c>
      <c r="AY25" s="206">
        <v>4</v>
      </c>
    </row>
    <row r="26" spans="1:51" ht="18.75">
      <c r="A26" s="181">
        <v>1</v>
      </c>
      <c r="B26" s="199">
        <v>21</v>
      </c>
      <c r="C26" s="207" t="s">
        <v>140</v>
      </c>
      <c r="D26" s="172">
        <v>25</v>
      </c>
      <c r="E26" s="201">
        <v>43.176666666666669</v>
      </c>
      <c r="F26" s="173">
        <f t="shared" si="9"/>
        <v>46.721862251019921</v>
      </c>
      <c r="G26" s="173">
        <v>46.881999999999998</v>
      </c>
      <c r="H26" s="173">
        <f t="shared" si="10"/>
        <v>49.218588640275385</v>
      </c>
      <c r="I26" s="173">
        <f t="shared" si="0"/>
        <v>3.7053333333333285</v>
      </c>
      <c r="J26" s="201">
        <v>38.033333333333331</v>
      </c>
      <c r="K26" s="202">
        <f t="shared" si="11"/>
        <v>48.66472680245716</v>
      </c>
      <c r="L26" s="173">
        <v>49.122000000000007</v>
      </c>
      <c r="M26" s="202">
        <f t="shared" si="12"/>
        <v>46.106235565819865</v>
      </c>
      <c r="N26" s="202">
        <f t="shared" si="1"/>
        <v>11.088666666666676</v>
      </c>
      <c r="O26" s="201">
        <v>30.156666666666666</v>
      </c>
      <c r="P26" s="202">
        <f t="shared" si="13"/>
        <v>47.527363184079604</v>
      </c>
      <c r="Q26" s="173">
        <v>29.701999999999998</v>
      </c>
      <c r="R26" s="202">
        <f t="shared" si="14"/>
        <v>45.100917431192656</v>
      </c>
      <c r="S26" s="202">
        <f t="shared" si="2"/>
        <v>-0.45466666666666811</v>
      </c>
      <c r="T26" s="215">
        <v>48.52</v>
      </c>
      <c r="U26" s="202">
        <f t="shared" si="15"/>
        <v>50.951676528599606</v>
      </c>
      <c r="V26" s="173">
        <v>43.597999999999992</v>
      </c>
      <c r="W26" s="202">
        <f t="shared" si="16"/>
        <v>49.883280757097786</v>
      </c>
      <c r="X26" s="202">
        <f t="shared" si="3"/>
        <v>-4.9220000000000113</v>
      </c>
      <c r="Y26" s="201">
        <v>31.78</v>
      </c>
      <c r="Z26" s="202">
        <f t="shared" si="17"/>
        <v>44.559932942162611</v>
      </c>
      <c r="AA26" s="173">
        <v>47.02</v>
      </c>
      <c r="AB26" s="202">
        <f t="shared" si="18"/>
        <v>50.789277736411023</v>
      </c>
      <c r="AC26" s="202">
        <f t="shared" si="4"/>
        <v>15.240000000000002</v>
      </c>
      <c r="AD26" s="201">
        <v>63.81</v>
      </c>
      <c r="AE26" s="204">
        <f t="shared" si="19"/>
        <v>47.934621099554235</v>
      </c>
      <c r="AF26" s="173">
        <v>50.88</v>
      </c>
      <c r="AG26" s="204">
        <f t="shared" si="20"/>
        <v>45.806974858069751</v>
      </c>
      <c r="AH26" s="202">
        <f t="shared" si="5"/>
        <v>-12.93</v>
      </c>
      <c r="AI26" s="201">
        <v>48.386666666666663</v>
      </c>
      <c r="AJ26" s="202">
        <f t="shared" si="21"/>
        <v>49.300045599635204</v>
      </c>
      <c r="AK26" s="173">
        <v>42.2</v>
      </c>
      <c r="AL26" s="202">
        <f t="shared" si="22"/>
        <v>44.841954022988503</v>
      </c>
      <c r="AM26" s="202">
        <f t="shared" si="6"/>
        <v>-6.1866666666666603</v>
      </c>
      <c r="AN26" s="201">
        <v>49.013333333333328</v>
      </c>
      <c r="AO26" s="202">
        <f t="shared" si="23"/>
        <v>45.095865095865094</v>
      </c>
      <c r="AP26" s="173">
        <v>53.758000000000003</v>
      </c>
      <c r="AQ26" s="202">
        <f t="shared" si="24"/>
        <v>45.234456928838952</v>
      </c>
      <c r="AR26" s="202">
        <f t="shared" si="7"/>
        <v>4.7446666666666744</v>
      </c>
      <c r="AS26" s="202">
        <f t="shared" si="25"/>
        <v>44.109583333333333</v>
      </c>
      <c r="AT26" s="202">
        <f t="shared" si="25"/>
        <v>47.594511687921681</v>
      </c>
      <c r="AU26" s="201">
        <f t="shared" si="25"/>
        <v>45.395249999999997</v>
      </c>
      <c r="AV26" s="205">
        <f t="shared" si="25"/>
        <v>47.122710742586733</v>
      </c>
      <c r="AW26" s="205">
        <f t="shared" si="26"/>
        <v>1.2856666666666641</v>
      </c>
      <c r="AX26" s="205">
        <f t="shared" si="26"/>
        <v>-0.4718009453349481</v>
      </c>
      <c r="AY26" s="206">
        <v>4</v>
      </c>
    </row>
    <row r="27" spans="1:51" ht="18.75">
      <c r="A27" s="181">
        <v>2</v>
      </c>
      <c r="B27" s="199">
        <v>23</v>
      </c>
      <c r="C27" s="207" t="s">
        <v>37</v>
      </c>
      <c r="D27" s="172">
        <v>3</v>
      </c>
      <c r="E27" s="173">
        <v>48.15</v>
      </c>
      <c r="F27" s="173">
        <f t="shared" si="9"/>
        <v>50.302375809935207</v>
      </c>
      <c r="G27" s="173">
        <v>44.67</v>
      </c>
      <c r="H27" s="173">
        <f t="shared" si="10"/>
        <v>47.314974182444061</v>
      </c>
      <c r="I27" s="173">
        <f t="shared" si="0"/>
        <v>-3.4799999999999969</v>
      </c>
      <c r="J27" s="173">
        <v>38.31</v>
      </c>
      <c r="K27" s="202">
        <f t="shared" si="11"/>
        <v>48.933074684772073</v>
      </c>
      <c r="L27" s="173">
        <v>46.67</v>
      </c>
      <c r="M27" s="202">
        <f t="shared" si="12"/>
        <v>44.218629715165513</v>
      </c>
      <c r="N27" s="202">
        <f t="shared" si="1"/>
        <v>8.36</v>
      </c>
      <c r="O27" s="173">
        <v>26.54</v>
      </c>
      <c r="P27" s="202">
        <f t="shared" si="13"/>
        <v>44.828358208955223</v>
      </c>
      <c r="Q27" s="173">
        <v>33.33</v>
      </c>
      <c r="R27" s="202">
        <f t="shared" si="14"/>
        <v>47.058823529411761</v>
      </c>
      <c r="S27" s="202">
        <f t="shared" si="2"/>
        <v>6.7899999999999991</v>
      </c>
      <c r="T27" s="214">
        <v>37.31</v>
      </c>
      <c r="U27" s="202">
        <f t="shared" si="15"/>
        <v>45.42406311637081</v>
      </c>
      <c r="V27" s="173">
        <v>53.33</v>
      </c>
      <c r="W27" s="202">
        <f t="shared" si="16"/>
        <v>55</v>
      </c>
      <c r="X27" s="202">
        <f t="shared" si="3"/>
        <v>16.019999999999996</v>
      </c>
      <c r="Y27" s="173">
        <v>35.54</v>
      </c>
      <c r="Z27" s="202">
        <f t="shared" si="17"/>
        <v>47.711651299245595</v>
      </c>
      <c r="AA27" s="173">
        <v>46.33</v>
      </c>
      <c r="AB27" s="202">
        <f t="shared" si="18"/>
        <v>50.275502606105732</v>
      </c>
      <c r="AC27" s="202">
        <f t="shared" si="4"/>
        <v>10.79</v>
      </c>
      <c r="AD27" s="203">
        <v>63.08</v>
      </c>
      <c r="AE27" s="204">
        <f t="shared" si="19"/>
        <v>47.39227340267459</v>
      </c>
      <c r="AF27" s="173">
        <v>44</v>
      </c>
      <c r="AG27" s="204">
        <f t="shared" si="20"/>
        <v>40.227088402270887</v>
      </c>
      <c r="AH27" s="202">
        <f t="shared" si="5"/>
        <v>-19.079999999999998</v>
      </c>
      <c r="AI27" s="173">
        <v>51.54</v>
      </c>
      <c r="AJ27" s="202">
        <f t="shared" si="21"/>
        <v>51.456908344733243</v>
      </c>
      <c r="AK27" s="173">
        <v>48.33</v>
      </c>
      <c r="AL27" s="202">
        <f t="shared" si="22"/>
        <v>49.245689655172413</v>
      </c>
      <c r="AM27" s="202">
        <f t="shared" si="6"/>
        <v>-3.2100000000000009</v>
      </c>
      <c r="AN27" s="173">
        <v>57.23</v>
      </c>
      <c r="AO27" s="202">
        <f t="shared" si="23"/>
        <v>50.790020790020783</v>
      </c>
      <c r="AP27" s="173">
        <v>52</v>
      </c>
      <c r="AQ27" s="202">
        <f t="shared" si="24"/>
        <v>43.917602996254686</v>
      </c>
      <c r="AR27" s="202">
        <f t="shared" si="7"/>
        <v>-5.2299999999999969</v>
      </c>
      <c r="AS27" s="202">
        <f t="shared" si="25"/>
        <v>44.712500000000006</v>
      </c>
      <c r="AT27" s="202">
        <f t="shared" si="25"/>
        <v>48.354840707088435</v>
      </c>
      <c r="AU27" s="201">
        <f t="shared" si="25"/>
        <v>46.082499999999996</v>
      </c>
      <c r="AV27" s="205">
        <f t="shared" si="25"/>
        <v>47.157288885853134</v>
      </c>
      <c r="AW27" s="205">
        <f t="shared" si="26"/>
        <v>1.3699999999999903</v>
      </c>
      <c r="AX27" s="205">
        <f t="shared" si="26"/>
        <v>-1.1975518212353009</v>
      </c>
      <c r="AY27" s="206">
        <v>4</v>
      </c>
    </row>
    <row r="28" spans="1:51" ht="18.75">
      <c r="A28" s="181">
        <v>1</v>
      </c>
      <c r="B28" s="199">
        <v>24</v>
      </c>
      <c r="C28" s="207" t="s">
        <v>38</v>
      </c>
      <c r="D28" s="172">
        <v>25</v>
      </c>
      <c r="E28" s="173">
        <v>50.56</v>
      </c>
      <c r="F28" s="173">
        <f t="shared" si="9"/>
        <v>52.0374370050396</v>
      </c>
      <c r="G28" s="173">
        <v>45.76</v>
      </c>
      <c r="H28" s="173">
        <f t="shared" si="10"/>
        <v>48.253012048192772</v>
      </c>
      <c r="I28" s="173">
        <f t="shared" si="0"/>
        <v>-4.8000000000000043</v>
      </c>
      <c r="J28" s="173">
        <v>38.78</v>
      </c>
      <c r="K28" s="202">
        <f t="shared" si="11"/>
        <v>49.388942774005827</v>
      </c>
      <c r="L28" s="173">
        <v>49.6</v>
      </c>
      <c r="M28" s="202">
        <f t="shared" si="12"/>
        <v>46.474210931485757</v>
      </c>
      <c r="N28" s="202">
        <f t="shared" si="1"/>
        <v>10.82</v>
      </c>
      <c r="O28" s="173">
        <v>34.44</v>
      </c>
      <c r="P28" s="202">
        <f t="shared" si="13"/>
        <v>50.723880597014926</v>
      </c>
      <c r="Q28" s="173">
        <v>31.5</v>
      </c>
      <c r="R28" s="202">
        <f t="shared" si="14"/>
        <v>46.071235833783057</v>
      </c>
      <c r="S28" s="202">
        <f t="shared" si="2"/>
        <v>-2.9399999999999977</v>
      </c>
      <c r="T28" s="214">
        <v>59.72</v>
      </c>
      <c r="U28" s="202">
        <f t="shared" si="15"/>
        <v>56.474358974358971</v>
      </c>
      <c r="V28" s="173">
        <v>44.6</v>
      </c>
      <c r="W28" s="202">
        <f t="shared" si="16"/>
        <v>50.410094637223978</v>
      </c>
      <c r="X28" s="202">
        <f t="shared" si="3"/>
        <v>-15.119999999999997</v>
      </c>
      <c r="Y28" s="173">
        <v>36.75</v>
      </c>
      <c r="Z28" s="202">
        <f t="shared" si="17"/>
        <v>48.725901089689856</v>
      </c>
      <c r="AA28" s="173">
        <v>38.659999999999997</v>
      </c>
      <c r="AB28" s="202">
        <f t="shared" si="18"/>
        <v>44.564408041697689</v>
      </c>
      <c r="AC28" s="202">
        <f t="shared" si="4"/>
        <v>1.9099999999999966</v>
      </c>
      <c r="AD28" s="203">
        <v>76.67</v>
      </c>
      <c r="AE28" s="204">
        <f t="shared" si="19"/>
        <v>57.488855869242201</v>
      </c>
      <c r="AF28" s="173">
        <v>54.56</v>
      </c>
      <c r="AG28" s="204">
        <f t="shared" si="20"/>
        <v>48.79156528791566</v>
      </c>
      <c r="AH28" s="202">
        <f t="shared" si="5"/>
        <v>-22.11</v>
      </c>
      <c r="AI28" s="173">
        <v>52.78</v>
      </c>
      <c r="AJ28" s="202">
        <f t="shared" si="21"/>
        <v>52.305061559507529</v>
      </c>
      <c r="AK28" s="173">
        <v>47.8</v>
      </c>
      <c r="AL28" s="202">
        <f t="shared" si="22"/>
        <v>48.864942528735625</v>
      </c>
      <c r="AM28" s="202">
        <f t="shared" si="6"/>
        <v>-4.980000000000004</v>
      </c>
      <c r="AN28" s="173">
        <v>53.56</v>
      </c>
      <c r="AO28" s="202">
        <f t="shared" si="23"/>
        <v>48.246708246708245</v>
      </c>
      <c r="AP28" s="173">
        <v>57.44</v>
      </c>
      <c r="AQ28" s="202">
        <f t="shared" si="24"/>
        <v>47.992509363295881</v>
      </c>
      <c r="AR28" s="202">
        <f t="shared" si="7"/>
        <v>3.8799999999999955</v>
      </c>
      <c r="AS28" s="202">
        <f t="shared" si="25"/>
        <v>50.407500000000006</v>
      </c>
      <c r="AT28" s="202">
        <f t="shared" si="25"/>
        <v>51.923893264445887</v>
      </c>
      <c r="AU28" s="201">
        <f t="shared" si="25"/>
        <v>46.24</v>
      </c>
      <c r="AV28" s="205">
        <f t="shared" si="25"/>
        <v>47.677747334041307</v>
      </c>
      <c r="AW28" s="205">
        <f t="shared" si="26"/>
        <v>-4.167500000000004</v>
      </c>
      <c r="AX28" s="205">
        <f t="shared" si="26"/>
        <v>-4.2461459304045803</v>
      </c>
      <c r="AY28" s="206">
        <v>3</v>
      </c>
    </row>
    <row r="29" spans="1:51" ht="18.75">
      <c r="A29" s="181">
        <v>1</v>
      </c>
      <c r="B29" s="207">
        <v>25</v>
      </c>
      <c r="C29" s="207" t="s">
        <v>39</v>
      </c>
      <c r="D29" s="172">
        <v>6</v>
      </c>
      <c r="E29" s="173">
        <v>45.8</v>
      </c>
      <c r="F29" s="173">
        <f t="shared" si="9"/>
        <v>48.610511159107268</v>
      </c>
      <c r="G29" s="173">
        <v>44</v>
      </c>
      <c r="H29" s="173">
        <f t="shared" si="10"/>
        <v>46.738382099827881</v>
      </c>
      <c r="I29" s="173">
        <f t="shared" si="0"/>
        <v>-1.7999999999999972</v>
      </c>
      <c r="J29" s="173">
        <v>38.4</v>
      </c>
      <c r="K29" s="202">
        <f t="shared" si="11"/>
        <v>49.020368574199807</v>
      </c>
      <c r="L29" s="173">
        <v>59.33</v>
      </c>
      <c r="M29" s="202">
        <f t="shared" si="12"/>
        <v>53.964588144726712</v>
      </c>
      <c r="N29" s="202">
        <f t="shared" si="1"/>
        <v>20.93</v>
      </c>
      <c r="O29" s="173">
        <v>34</v>
      </c>
      <c r="P29" s="202">
        <f t="shared" si="13"/>
        <v>50.395522388059703</v>
      </c>
      <c r="Q29" s="173">
        <v>36.25</v>
      </c>
      <c r="R29" s="202">
        <f t="shared" si="14"/>
        <v>48.634646519158125</v>
      </c>
      <c r="S29" s="202">
        <f t="shared" si="2"/>
        <v>2.25</v>
      </c>
      <c r="T29" s="214">
        <v>38</v>
      </c>
      <c r="U29" s="202">
        <f t="shared" si="15"/>
        <v>45.764299802761343</v>
      </c>
      <c r="V29" s="173">
        <v>43.33</v>
      </c>
      <c r="W29" s="202">
        <f t="shared" si="16"/>
        <v>49.742376445846475</v>
      </c>
      <c r="X29" s="202">
        <f t="shared" si="3"/>
        <v>5.3299999999999983</v>
      </c>
      <c r="Y29" s="173">
        <v>43.45</v>
      </c>
      <c r="Z29" s="202">
        <f t="shared" si="17"/>
        <v>54.341994970662199</v>
      </c>
      <c r="AA29" s="173">
        <v>51.92</v>
      </c>
      <c r="AB29" s="202">
        <f t="shared" si="18"/>
        <v>54.437825763216679</v>
      </c>
      <c r="AC29" s="202">
        <f t="shared" si="4"/>
        <v>8.4699999999999989</v>
      </c>
      <c r="AD29" s="203">
        <v>64</v>
      </c>
      <c r="AE29" s="204">
        <f t="shared" si="19"/>
        <v>48.075780089153042</v>
      </c>
      <c r="AF29" s="173">
        <v>62.67</v>
      </c>
      <c r="AG29" s="204">
        <f t="shared" si="20"/>
        <v>55.36901865369019</v>
      </c>
      <c r="AH29" s="202">
        <f t="shared" si="5"/>
        <v>-1.3299999999999983</v>
      </c>
      <c r="AI29" s="173">
        <v>43.5</v>
      </c>
      <c r="AJ29" s="202">
        <f t="shared" si="21"/>
        <v>45.957592339261289</v>
      </c>
      <c r="AK29" s="173">
        <v>54.17</v>
      </c>
      <c r="AL29" s="202">
        <f t="shared" si="22"/>
        <v>53.441091954022987</v>
      </c>
      <c r="AM29" s="202">
        <f t="shared" si="6"/>
        <v>10.670000000000002</v>
      </c>
      <c r="AN29" s="173">
        <v>58.4</v>
      </c>
      <c r="AO29" s="202">
        <f t="shared" si="23"/>
        <v>51.600831600831597</v>
      </c>
      <c r="AP29" s="173">
        <v>65.33</v>
      </c>
      <c r="AQ29" s="202">
        <f t="shared" si="24"/>
        <v>53.90262172284644</v>
      </c>
      <c r="AR29" s="202">
        <f t="shared" si="7"/>
        <v>6.93</v>
      </c>
      <c r="AS29" s="202">
        <f t="shared" si="25"/>
        <v>45.693749999999994</v>
      </c>
      <c r="AT29" s="202">
        <f t="shared" si="25"/>
        <v>49.220862615504529</v>
      </c>
      <c r="AU29" s="201">
        <f t="shared" si="25"/>
        <v>52.125</v>
      </c>
      <c r="AV29" s="205">
        <f t="shared" si="25"/>
        <v>52.02881891291694</v>
      </c>
      <c r="AW29" s="205">
        <f t="shared" si="26"/>
        <v>6.4312500000000057</v>
      </c>
      <c r="AX29" s="205">
        <f t="shared" si="26"/>
        <v>2.8079562974124102</v>
      </c>
      <c r="AY29" s="206">
        <v>6</v>
      </c>
    </row>
    <row r="30" spans="1:51" ht="18.75">
      <c r="A30" s="181">
        <v>1</v>
      </c>
      <c r="B30" s="199">
        <v>26</v>
      </c>
      <c r="C30" s="207" t="s">
        <v>139</v>
      </c>
      <c r="D30" s="172">
        <v>20</v>
      </c>
      <c r="E30" s="201">
        <v>44.876666666666665</v>
      </c>
      <c r="F30" s="173">
        <f t="shared" si="9"/>
        <v>47.945764338852896</v>
      </c>
      <c r="G30" s="173">
        <v>45.3</v>
      </c>
      <c r="H30" s="173">
        <f t="shared" si="10"/>
        <v>47.857142857142854</v>
      </c>
      <c r="I30" s="173">
        <f t="shared" si="0"/>
        <v>0.42333333333333201</v>
      </c>
      <c r="J30" s="201">
        <v>36.765000000000001</v>
      </c>
      <c r="K30" s="202">
        <f t="shared" si="11"/>
        <v>47.434529582929201</v>
      </c>
      <c r="L30" s="173">
        <v>54.2</v>
      </c>
      <c r="M30" s="202">
        <f t="shared" si="12"/>
        <v>50.015396458814472</v>
      </c>
      <c r="N30" s="202">
        <f t="shared" si="1"/>
        <v>17.435000000000002</v>
      </c>
      <c r="O30" s="201">
        <v>30.716666666666665</v>
      </c>
      <c r="P30" s="202">
        <f t="shared" si="13"/>
        <v>47.945273631840799</v>
      </c>
      <c r="Q30" s="173">
        <v>31.88</v>
      </c>
      <c r="R30" s="202">
        <f t="shared" si="14"/>
        <v>46.276308688613057</v>
      </c>
      <c r="S30" s="202">
        <f t="shared" si="2"/>
        <v>1.163333333333334</v>
      </c>
      <c r="T30" s="215">
        <v>44.151666666666664</v>
      </c>
      <c r="U30" s="202">
        <f t="shared" si="15"/>
        <v>48.79766600920447</v>
      </c>
      <c r="V30" s="173">
        <v>42.5</v>
      </c>
      <c r="W30" s="202">
        <f t="shared" si="16"/>
        <v>49.305993690851736</v>
      </c>
      <c r="X30" s="202">
        <f t="shared" si="3"/>
        <v>-1.6516666666666637</v>
      </c>
      <c r="Y30" s="201">
        <v>35.541666666666664</v>
      </c>
      <c r="Z30" s="202">
        <f t="shared" si="17"/>
        <v>47.713048337524441</v>
      </c>
      <c r="AA30" s="173">
        <v>47.13</v>
      </c>
      <c r="AB30" s="202">
        <f t="shared" si="18"/>
        <v>50.871183916604615</v>
      </c>
      <c r="AC30" s="202">
        <f t="shared" si="4"/>
        <v>11.588333333333338</v>
      </c>
      <c r="AD30" s="201">
        <v>64.441666666666663</v>
      </c>
      <c r="AE30" s="204">
        <f t="shared" si="19"/>
        <v>48.403912828132732</v>
      </c>
      <c r="AF30" s="173">
        <v>52</v>
      </c>
      <c r="AG30" s="204">
        <f t="shared" si="20"/>
        <v>46.715328467153284</v>
      </c>
      <c r="AH30" s="202">
        <f t="shared" si="5"/>
        <v>-12.441666666666663</v>
      </c>
      <c r="AI30" s="201">
        <v>45.136666666666663</v>
      </c>
      <c r="AJ30" s="202">
        <f t="shared" si="21"/>
        <v>47.077063383492934</v>
      </c>
      <c r="AK30" s="173">
        <v>46.25</v>
      </c>
      <c r="AL30" s="202">
        <f t="shared" si="22"/>
        <v>47.751436781609193</v>
      </c>
      <c r="AM30" s="202">
        <f t="shared" si="6"/>
        <v>1.1133333333333368</v>
      </c>
      <c r="AN30" s="201">
        <v>54.515000000000008</v>
      </c>
      <c r="AO30" s="202">
        <f t="shared" si="23"/>
        <v>48.908523908523911</v>
      </c>
      <c r="AP30" s="173">
        <v>59.4</v>
      </c>
      <c r="AQ30" s="202">
        <f t="shared" si="24"/>
        <v>49.460674157303373</v>
      </c>
      <c r="AR30" s="202">
        <f t="shared" si="7"/>
        <v>4.8849999999999909</v>
      </c>
      <c r="AS30" s="202">
        <f t="shared" si="25"/>
        <v>44.518124999999998</v>
      </c>
      <c r="AT30" s="202">
        <f t="shared" si="25"/>
        <v>48.028222752562677</v>
      </c>
      <c r="AU30" s="201">
        <f t="shared" si="25"/>
        <v>47.332499999999996</v>
      </c>
      <c r="AV30" s="205">
        <f t="shared" si="25"/>
        <v>48.531683127261573</v>
      </c>
      <c r="AW30" s="205">
        <f t="shared" si="26"/>
        <v>2.8143749999999983</v>
      </c>
      <c r="AX30" s="205">
        <f t="shared" si="26"/>
        <v>0.50346037469889637</v>
      </c>
      <c r="AY30" s="206">
        <v>6</v>
      </c>
    </row>
    <row r="31" spans="1:51" ht="18.75">
      <c r="A31" s="181">
        <v>1</v>
      </c>
      <c r="B31" s="199">
        <v>27</v>
      </c>
      <c r="C31" s="207" t="s">
        <v>138</v>
      </c>
      <c r="D31" s="172">
        <v>9</v>
      </c>
      <c r="E31" s="201">
        <v>46.120000000000005</v>
      </c>
      <c r="F31" s="173">
        <f t="shared" si="9"/>
        <v>48.840892728581721</v>
      </c>
      <c r="G31" s="173">
        <v>49.554444444444442</v>
      </c>
      <c r="H31" s="173">
        <f t="shared" si="10"/>
        <v>51.518454771466821</v>
      </c>
      <c r="I31" s="173">
        <f t="shared" si="0"/>
        <v>3.4344444444444377</v>
      </c>
      <c r="J31" s="201">
        <v>40.482500000000002</v>
      </c>
      <c r="K31" s="202">
        <f t="shared" si="11"/>
        <v>51.040252182347238</v>
      </c>
      <c r="L31" s="173">
        <v>59.776666666666671</v>
      </c>
      <c r="M31" s="202">
        <f t="shared" si="12"/>
        <v>54.30844239158327</v>
      </c>
      <c r="N31" s="202">
        <f t="shared" si="1"/>
        <v>19.294166666666669</v>
      </c>
      <c r="O31" s="201">
        <v>36.375</v>
      </c>
      <c r="P31" s="202">
        <f t="shared" si="13"/>
        <v>52.167910447761194</v>
      </c>
      <c r="Q31" s="173">
        <v>45.833333333333336</v>
      </c>
      <c r="R31" s="202">
        <f t="shared" si="14"/>
        <v>53.80644000719554</v>
      </c>
      <c r="S31" s="202">
        <f t="shared" si="2"/>
        <v>9.4583333333333357</v>
      </c>
      <c r="T31" s="215">
        <v>51.594999999999999</v>
      </c>
      <c r="U31" s="202">
        <f t="shared" si="15"/>
        <v>52.467948717948715</v>
      </c>
      <c r="V31" s="173">
        <v>49.443333333333335</v>
      </c>
      <c r="W31" s="202">
        <f t="shared" si="16"/>
        <v>52.956536978618999</v>
      </c>
      <c r="X31" s="202">
        <f t="shared" si="3"/>
        <v>-2.1516666666666637</v>
      </c>
      <c r="Y31" s="201">
        <v>38.47</v>
      </c>
      <c r="Z31" s="202">
        <f t="shared" si="17"/>
        <v>50.167644593461858</v>
      </c>
      <c r="AA31" s="173">
        <v>53.276666666666671</v>
      </c>
      <c r="AB31" s="202">
        <f t="shared" si="18"/>
        <v>55.448001985604371</v>
      </c>
      <c r="AC31" s="202">
        <f t="shared" si="4"/>
        <v>14.806666666666672</v>
      </c>
      <c r="AD31" s="201">
        <v>72.717500000000001</v>
      </c>
      <c r="AE31" s="204">
        <f t="shared" si="19"/>
        <v>54.552377414561661</v>
      </c>
      <c r="AF31" s="173">
        <v>60.445555555555558</v>
      </c>
      <c r="AG31" s="204">
        <f t="shared" si="20"/>
        <v>53.564927457871498</v>
      </c>
      <c r="AH31" s="202">
        <f t="shared" si="5"/>
        <v>-12.271944444444443</v>
      </c>
      <c r="AI31" s="201">
        <v>52.6875</v>
      </c>
      <c r="AJ31" s="202">
        <f t="shared" si="21"/>
        <v>52.241792065663475</v>
      </c>
      <c r="AK31" s="173">
        <v>57.776666666666671</v>
      </c>
      <c r="AL31" s="202">
        <f t="shared" si="22"/>
        <v>56.032088122605366</v>
      </c>
      <c r="AM31" s="202">
        <f t="shared" si="6"/>
        <v>5.0891666666666708</v>
      </c>
      <c r="AN31" s="201">
        <v>62.832499999999996</v>
      </c>
      <c r="AO31" s="202">
        <f t="shared" si="23"/>
        <v>54.67255717255717</v>
      </c>
      <c r="AP31" s="173">
        <v>60.444444444444443</v>
      </c>
      <c r="AQ31" s="202">
        <f t="shared" si="24"/>
        <v>50.243029546400336</v>
      </c>
      <c r="AR31" s="202">
        <f t="shared" si="7"/>
        <v>-2.3880555555555532</v>
      </c>
      <c r="AS31" s="202">
        <f t="shared" si="25"/>
        <v>50.16</v>
      </c>
      <c r="AT31" s="202">
        <f t="shared" si="25"/>
        <v>52.01892191536038</v>
      </c>
      <c r="AU31" s="201">
        <f t="shared" si="25"/>
        <v>54.568888888888893</v>
      </c>
      <c r="AV31" s="205">
        <f t="shared" si="25"/>
        <v>53.484740157668277</v>
      </c>
      <c r="AW31" s="205">
        <f t="shared" si="26"/>
        <v>4.408888888888896</v>
      </c>
      <c r="AX31" s="205">
        <f t="shared" si="26"/>
        <v>1.4658182423078969</v>
      </c>
      <c r="AY31" s="206">
        <v>5</v>
      </c>
    </row>
    <row r="32" spans="1:51" ht="18.75">
      <c r="A32" s="181">
        <v>4</v>
      </c>
      <c r="B32" s="199">
        <v>30</v>
      </c>
      <c r="C32" s="207" t="s">
        <v>47</v>
      </c>
      <c r="D32" s="172">
        <v>22</v>
      </c>
      <c r="E32" s="173">
        <v>43</v>
      </c>
      <c r="F32" s="173">
        <f t="shared" si="9"/>
        <v>46.594672426205904</v>
      </c>
      <c r="G32" s="173">
        <v>48.82</v>
      </c>
      <c r="H32" s="173">
        <f t="shared" si="10"/>
        <v>50.886402753872638</v>
      </c>
      <c r="I32" s="173">
        <f t="shared" si="0"/>
        <v>5.82</v>
      </c>
      <c r="J32" s="173">
        <v>37.67</v>
      </c>
      <c r="K32" s="202">
        <f t="shared" si="11"/>
        <v>48.312318137730365</v>
      </c>
      <c r="L32" s="173">
        <v>51.82</v>
      </c>
      <c r="M32" s="202">
        <f t="shared" si="12"/>
        <v>48.183217859892224</v>
      </c>
      <c r="N32" s="202">
        <f t="shared" si="1"/>
        <v>14.149999999999999</v>
      </c>
      <c r="O32" s="173">
        <v>31.08</v>
      </c>
      <c r="P32" s="202">
        <f t="shared" si="13"/>
        <v>48.21641791044776</v>
      </c>
      <c r="Q32" s="173">
        <v>41.82</v>
      </c>
      <c r="R32" s="202">
        <f t="shared" si="14"/>
        <v>51.640582838640043</v>
      </c>
      <c r="S32" s="202">
        <f t="shared" si="2"/>
        <v>10.740000000000002</v>
      </c>
      <c r="T32" s="214">
        <v>43.33</v>
      </c>
      <c r="U32" s="202">
        <f t="shared" si="15"/>
        <v>48.392504930966467</v>
      </c>
      <c r="V32" s="173">
        <v>41.36</v>
      </c>
      <c r="W32" s="202">
        <f t="shared" si="16"/>
        <v>48.706624605678236</v>
      </c>
      <c r="X32" s="202">
        <f t="shared" si="3"/>
        <v>-1.9699999999999989</v>
      </c>
      <c r="Y32" s="173">
        <v>43.98</v>
      </c>
      <c r="Z32" s="202">
        <f t="shared" si="17"/>
        <v>54.786253143336126</v>
      </c>
      <c r="AA32" s="173">
        <v>51.43</v>
      </c>
      <c r="AB32" s="202">
        <f t="shared" si="18"/>
        <v>54.072970960536111</v>
      </c>
      <c r="AC32" s="202">
        <f t="shared" si="4"/>
        <v>7.4500000000000028</v>
      </c>
      <c r="AD32" s="203">
        <v>58.8</v>
      </c>
      <c r="AE32" s="204">
        <f t="shared" si="19"/>
        <v>44.212481426448733</v>
      </c>
      <c r="AF32" s="173">
        <v>54.36</v>
      </c>
      <c r="AG32" s="204">
        <f t="shared" si="20"/>
        <v>48.629359286293592</v>
      </c>
      <c r="AH32" s="202">
        <f t="shared" si="5"/>
        <v>-4.4399999999999977</v>
      </c>
      <c r="AI32" s="173">
        <v>47</v>
      </c>
      <c r="AJ32" s="202">
        <f t="shared" si="21"/>
        <v>48.351573187414502</v>
      </c>
      <c r="AK32" s="173">
        <v>52.73</v>
      </c>
      <c r="AL32" s="202">
        <f t="shared" si="22"/>
        <v>52.406609195402297</v>
      </c>
      <c r="AM32" s="202">
        <f t="shared" si="6"/>
        <v>5.7299999999999969</v>
      </c>
      <c r="AN32" s="173">
        <v>46.8</v>
      </c>
      <c r="AO32" s="202">
        <f t="shared" si="23"/>
        <v>43.562023562023555</v>
      </c>
      <c r="AP32" s="173">
        <v>57.82</v>
      </c>
      <c r="AQ32" s="202">
        <f t="shared" si="24"/>
        <v>48.27715355805244</v>
      </c>
      <c r="AR32" s="202">
        <f t="shared" si="7"/>
        <v>11.020000000000003</v>
      </c>
      <c r="AS32" s="202">
        <f t="shared" si="25"/>
        <v>43.957499999999996</v>
      </c>
      <c r="AT32" s="202">
        <f t="shared" si="25"/>
        <v>47.803530590571675</v>
      </c>
      <c r="AU32" s="201">
        <f t="shared" si="25"/>
        <v>50.02</v>
      </c>
      <c r="AV32" s="205">
        <f t="shared" si="25"/>
        <v>50.350365132295948</v>
      </c>
      <c r="AW32" s="205">
        <f t="shared" si="26"/>
        <v>6.0625000000000071</v>
      </c>
      <c r="AX32" s="205">
        <f t="shared" si="26"/>
        <v>2.546834541724273</v>
      </c>
      <c r="AY32" s="206">
        <v>6</v>
      </c>
    </row>
    <row r="33" spans="1:51" ht="18.75">
      <c r="A33" s="181">
        <v>4</v>
      </c>
      <c r="B33" s="199">
        <v>31</v>
      </c>
      <c r="C33" s="207" t="s">
        <v>48</v>
      </c>
      <c r="D33" s="172">
        <v>6</v>
      </c>
      <c r="E33" s="173">
        <v>47.85</v>
      </c>
      <c r="F33" s="173">
        <f t="shared" si="9"/>
        <v>50.086393088552917</v>
      </c>
      <c r="G33" s="173">
        <v>47.67</v>
      </c>
      <c r="H33" s="173">
        <f t="shared" si="10"/>
        <v>49.896729776247852</v>
      </c>
      <c r="I33" s="173">
        <f t="shared" si="0"/>
        <v>-0.17999999999999972</v>
      </c>
      <c r="J33" s="173">
        <v>33.229999999999997</v>
      </c>
      <c r="K33" s="202">
        <f t="shared" si="11"/>
        <v>44.005819592628519</v>
      </c>
      <c r="L33" s="173">
        <v>43.33</v>
      </c>
      <c r="M33" s="202">
        <f t="shared" si="12"/>
        <v>41.647421093148573</v>
      </c>
      <c r="N33" s="202">
        <f t="shared" si="1"/>
        <v>10.100000000000001</v>
      </c>
      <c r="O33" s="173">
        <v>32.31</v>
      </c>
      <c r="P33" s="202">
        <f t="shared" si="13"/>
        <v>49.134328358208961</v>
      </c>
      <c r="Q33" s="173">
        <v>37.08</v>
      </c>
      <c r="R33" s="202">
        <f t="shared" si="14"/>
        <v>49.082568807339449</v>
      </c>
      <c r="S33" s="202">
        <f t="shared" si="2"/>
        <v>4.769999999999996</v>
      </c>
      <c r="T33" s="214">
        <v>48.46</v>
      </c>
      <c r="U33" s="202">
        <f t="shared" si="15"/>
        <v>50.922090729783037</v>
      </c>
      <c r="V33" s="173">
        <v>41.67</v>
      </c>
      <c r="W33" s="202">
        <f t="shared" si="16"/>
        <v>48.869610935856997</v>
      </c>
      <c r="X33" s="202">
        <f t="shared" si="3"/>
        <v>-6.7899999999999991</v>
      </c>
      <c r="Y33" s="173">
        <v>36.04</v>
      </c>
      <c r="Z33" s="202">
        <f t="shared" si="17"/>
        <v>48.130762782900248</v>
      </c>
      <c r="AA33" s="173">
        <v>45.42</v>
      </c>
      <c r="AB33" s="202">
        <f t="shared" si="18"/>
        <v>49.597915115413258</v>
      </c>
      <c r="AC33" s="202">
        <f t="shared" si="4"/>
        <v>9.3800000000000026</v>
      </c>
      <c r="AD33" s="203">
        <v>62.15</v>
      </c>
      <c r="AE33" s="204">
        <f t="shared" si="19"/>
        <v>46.701337295690934</v>
      </c>
      <c r="AF33" s="173">
        <v>48.67</v>
      </c>
      <c r="AG33" s="204">
        <f t="shared" si="20"/>
        <v>44.01459854014599</v>
      </c>
      <c r="AH33" s="202">
        <f t="shared" si="5"/>
        <v>-13.479999999999997</v>
      </c>
      <c r="AI33" s="173">
        <v>48.08</v>
      </c>
      <c r="AJ33" s="202">
        <f t="shared" si="21"/>
        <v>49.090287277701776</v>
      </c>
      <c r="AK33" s="173">
        <v>44.17</v>
      </c>
      <c r="AL33" s="202">
        <f t="shared" si="22"/>
        <v>46.257183908045974</v>
      </c>
      <c r="AM33" s="202">
        <f t="shared" si="6"/>
        <v>-3.9099999999999966</v>
      </c>
      <c r="AN33" s="173">
        <v>53.23</v>
      </c>
      <c r="AO33" s="202">
        <f t="shared" si="23"/>
        <v>48.018018018018012</v>
      </c>
      <c r="AP33" s="173">
        <v>50.67</v>
      </c>
      <c r="AQ33" s="202">
        <f t="shared" si="24"/>
        <v>42.921348314606746</v>
      </c>
      <c r="AR33" s="202">
        <f t="shared" si="7"/>
        <v>-2.5599999999999952</v>
      </c>
      <c r="AS33" s="202">
        <f t="shared" si="25"/>
        <v>45.168749999999996</v>
      </c>
      <c r="AT33" s="202">
        <f t="shared" si="25"/>
        <v>48.261129642935543</v>
      </c>
      <c r="AU33" s="201">
        <f t="shared" si="25"/>
        <v>44.835000000000008</v>
      </c>
      <c r="AV33" s="205">
        <f t="shared" si="25"/>
        <v>46.535922061350604</v>
      </c>
      <c r="AW33" s="205">
        <f t="shared" si="26"/>
        <v>-0.33374999999998778</v>
      </c>
      <c r="AX33" s="205">
        <f t="shared" si="26"/>
        <v>-1.7252075815849395</v>
      </c>
      <c r="AY33" s="206">
        <v>3</v>
      </c>
    </row>
    <row r="34" spans="1:51" ht="18.75">
      <c r="A34" s="181">
        <v>3</v>
      </c>
      <c r="B34" s="199">
        <v>32</v>
      </c>
      <c r="C34" s="207" t="s">
        <v>50</v>
      </c>
      <c r="D34" s="172">
        <v>10</v>
      </c>
      <c r="E34" s="173">
        <v>52.22</v>
      </c>
      <c r="F34" s="173">
        <f t="shared" si="9"/>
        <v>53.232541396688269</v>
      </c>
      <c r="G34" s="173">
        <v>50.2</v>
      </c>
      <c r="H34" s="173">
        <f t="shared" si="10"/>
        <v>52.074010327022378</v>
      </c>
      <c r="I34" s="173">
        <f t="shared" si="0"/>
        <v>-2.019999999999996</v>
      </c>
      <c r="J34" s="173">
        <v>46.22</v>
      </c>
      <c r="K34" s="202">
        <f t="shared" si="11"/>
        <v>56.605237633365668</v>
      </c>
      <c r="L34" s="173">
        <v>67.8</v>
      </c>
      <c r="M34" s="202">
        <f t="shared" si="12"/>
        <v>60.484988452655884</v>
      </c>
      <c r="N34" s="202">
        <f t="shared" si="1"/>
        <v>21.58</v>
      </c>
      <c r="O34" s="173">
        <v>31.94</v>
      </c>
      <c r="P34" s="202">
        <f t="shared" si="13"/>
        <v>48.85820895522388</v>
      </c>
      <c r="Q34" s="173">
        <v>32</v>
      </c>
      <c r="R34" s="202">
        <f t="shared" si="14"/>
        <v>46.341068537506743</v>
      </c>
      <c r="S34" s="202">
        <f t="shared" si="2"/>
        <v>5.9999999999998721E-2</v>
      </c>
      <c r="T34" s="214">
        <v>53.89</v>
      </c>
      <c r="U34" s="202">
        <f t="shared" si="15"/>
        <v>53.599605522682445</v>
      </c>
      <c r="V34" s="173">
        <v>37</v>
      </c>
      <c r="W34" s="202">
        <f t="shared" si="16"/>
        <v>46.414300736067297</v>
      </c>
      <c r="X34" s="202">
        <f t="shared" si="3"/>
        <v>-16.89</v>
      </c>
      <c r="Y34" s="173">
        <v>47.44</v>
      </c>
      <c r="Z34" s="202">
        <f t="shared" si="17"/>
        <v>57.686504610226315</v>
      </c>
      <c r="AA34" s="173">
        <v>42.75</v>
      </c>
      <c r="AB34" s="202">
        <f t="shared" si="18"/>
        <v>47.609828741623232</v>
      </c>
      <c r="AC34" s="202">
        <f t="shared" si="4"/>
        <v>-4.6899999999999977</v>
      </c>
      <c r="AD34" s="203">
        <v>72.89</v>
      </c>
      <c r="AE34" s="204">
        <f t="shared" si="19"/>
        <v>54.680534918276372</v>
      </c>
      <c r="AF34" s="173">
        <v>55.2</v>
      </c>
      <c r="AG34" s="204">
        <f t="shared" si="20"/>
        <v>49.310624493106246</v>
      </c>
      <c r="AH34" s="202">
        <f t="shared" si="5"/>
        <v>-17.689999999999998</v>
      </c>
      <c r="AI34" s="173">
        <v>55.56</v>
      </c>
      <c r="AJ34" s="202">
        <f t="shared" si="21"/>
        <v>54.206566347469227</v>
      </c>
      <c r="AK34" s="173">
        <v>47</v>
      </c>
      <c r="AL34" s="202">
        <f t="shared" si="22"/>
        <v>48.290229885057471</v>
      </c>
      <c r="AM34" s="202">
        <f t="shared" si="6"/>
        <v>-8.5600000000000023</v>
      </c>
      <c r="AN34" s="173">
        <v>66.67</v>
      </c>
      <c r="AO34" s="202">
        <f t="shared" si="23"/>
        <v>57.331947331947333</v>
      </c>
      <c r="AP34" s="173">
        <v>63.6</v>
      </c>
      <c r="AQ34" s="202">
        <f t="shared" si="24"/>
        <v>52.606741573033709</v>
      </c>
      <c r="AR34" s="202">
        <f t="shared" si="7"/>
        <v>-3.0700000000000003</v>
      </c>
      <c r="AS34" s="202">
        <f t="shared" si="25"/>
        <v>53.353749999999998</v>
      </c>
      <c r="AT34" s="202">
        <f t="shared" si="25"/>
        <v>54.525143339484934</v>
      </c>
      <c r="AU34" s="201">
        <f t="shared" si="25"/>
        <v>49.443750000000001</v>
      </c>
      <c r="AV34" s="205">
        <f t="shared" si="25"/>
        <v>50.391474093259127</v>
      </c>
      <c r="AW34" s="205">
        <f t="shared" si="26"/>
        <v>-3.9099999999999966</v>
      </c>
      <c r="AX34" s="205">
        <f t="shared" si="26"/>
        <v>-4.1336692462258071</v>
      </c>
      <c r="AY34" s="206">
        <v>2</v>
      </c>
    </row>
    <row r="35" spans="1:51" ht="18.75">
      <c r="A35" s="181">
        <v>5</v>
      </c>
      <c r="B35" s="199">
        <v>33</v>
      </c>
      <c r="C35" s="207" t="s">
        <v>51</v>
      </c>
      <c r="D35" s="172">
        <v>8</v>
      </c>
      <c r="E35" s="173">
        <v>55.78</v>
      </c>
      <c r="F35" s="173">
        <f t="shared" si="9"/>
        <v>55.795536357091436</v>
      </c>
      <c r="G35" s="173">
        <v>49.75</v>
      </c>
      <c r="H35" s="173">
        <f t="shared" si="10"/>
        <v>51.686746987951807</v>
      </c>
      <c r="I35" s="173">
        <f t="shared" si="0"/>
        <v>-6.0300000000000011</v>
      </c>
      <c r="J35" s="173">
        <v>38</v>
      </c>
      <c r="K35" s="202">
        <f t="shared" si="11"/>
        <v>48.63239573229874</v>
      </c>
      <c r="L35" s="173">
        <v>58</v>
      </c>
      <c r="M35" s="202">
        <f t="shared" si="12"/>
        <v>52.940723633564282</v>
      </c>
      <c r="N35" s="202">
        <f t="shared" si="1"/>
        <v>20</v>
      </c>
      <c r="O35" s="173">
        <v>28.61</v>
      </c>
      <c r="P35" s="202">
        <f t="shared" si="13"/>
        <v>46.373134328358212</v>
      </c>
      <c r="Q35" s="173">
        <v>40.94</v>
      </c>
      <c r="R35" s="202">
        <f t="shared" si="14"/>
        <v>51.165677280086342</v>
      </c>
      <c r="S35" s="202">
        <f t="shared" si="2"/>
        <v>12.329999999999998</v>
      </c>
      <c r="T35" s="214">
        <v>41.11</v>
      </c>
      <c r="U35" s="202">
        <f t="shared" si="15"/>
        <v>47.297830374753453</v>
      </c>
      <c r="V35" s="173">
        <v>35.630000000000003</v>
      </c>
      <c r="W35" s="202">
        <f t="shared" si="16"/>
        <v>45.694006309148264</v>
      </c>
      <c r="X35" s="202">
        <f t="shared" si="3"/>
        <v>-5.4799999999999969</v>
      </c>
      <c r="Y35" s="173">
        <v>38.39</v>
      </c>
      <c r="Z35" s="202">
        <f t="shared" si="17"/>
        <v>50.100586756077114</v>
      </c>
      <c r="AA35" s="173">
        <v>46.38</v>
      </c>
      <c r="AB35" s="202">
        <f t="shared" si="18"/>
        <v>50.312732688011913</v>
      </c>
      <c r="AC35" s="202">
        <f t="shared" si="4"/>
        <v>7.990000000000002</v>
      </c>
      <c r="AD35" s="203">
        <v>64.89</v>
      </c>
      <c r="AE35" s="204">
        <f t="shared" si="19"/>
        <v>48.736998514115896</v>
      </c>
      <c r="AF35" s="173">
        <v>56.5</v>
      </c>
      <c r="AG35" s="204">
        <f t="shared" si="20"/>
        <v>50.364963503649641</v>
      </c>
      <c r="AH35" s="202">
        <f t="shared" si="5"/>
        <v>-8.39</v>
      </c>
      <c r="AI35" s="173">
        <v>45</v>
      </c>
      <c r="AJ35" s="202">
        <f t="shared" si="21"/>
        <v>46.98358413132695</v>
      </c>
      <c r="AK35" s="173">
        <v>52.5</v>
      </c>
      <c r="AL35" s="202">
        <f t="shared" si="22"/>
        <v>52.241379310344826</v>
      </c>
      <c r="AM35" s="202">
        <f t="shared" si="6"/>
        <v>7.5</v>
      </c>
      <c r="AN35" s="173">
        <v>59.56</v>
      </c>
      <c r="AO35" s="202">
        <f t="shared" si="23"/>
        <v>52.404712404712406</v>
      </c>
      <c r="AP35" s="173">
        <v>65.5</v>
      </c>
      <c r="AQ35" s="202">
        <f t="shared" si="24"/>
        <v>54.029962546816478</v>
      </c>
      <c r="AR35" s="202">
        <f t="shared" si="7"/>
        <v>5.9399999999999977</v>
      </c>
      <c r="AS35" s="202">
        <f t="shared" si="25"/>
        <v>46.417499999999997</v>
      </c>
      <c r="AT35" s="202">
        <f t="shared" si="25"/>
        <v>49.540597324841777</v>
      </c>
      <c r="AU35" s="201">
        <f t="shared" si="25"/>
        <v>50.65</v>
      </c>
      <c r="AV35" s="205">
        <f t="shared" si="25"/>
        <v>51.054524032446693</v>
      </c>
      <c r="AW35" s="205">
        <f t="shared" si="26"/>
        <v>4.2325000000000017</v>
      </c>
      <c r="AX35" s="205">
        <f t="shared" si="26"/>
        <v>1.5139267076049165</v>
      </c>
      <c r="AY35" s="206">
        <v>5</v>
      </c>
    </row>
    <row r="36" spans="1:51" ht="18.75">
      <c r="A36" s="181">
        <v>4</v>
      </c>
      <c r="B36" s="207">
        <v>34</v>
      </c>
      <c r="C36" s="207" t="s">
        <v>52</v>
      </c>
      <c r="D36" s="172">
        <v>4</v>
      </c>
      <c r="E36" s="173">
        <v>38.799999999999997</v>
      </c>
      <c r="F36" s="173">
        <f t="shared" si="9"/>
        <v>43.570914326853853</v>
      </c>
      <c r="G36" s="173">
        <v>51</v>
      </c>
      <c r="H36" s="173">
        <f t="shared" si="10"/>
        <v>52.762478485370053</v>
      </c>
      <c r="I36" s="173">
        <f t="shared" si="0"/>
        <v>12.200000000000003</v>
      </c>
      <c r="J36" s="173">
        <v>32.799999999999997</v>
      </c>
      <c r="K36" s="202">
        <f t="shared" si="11"/>
        <v>43.588748787584869</v>
      </c>
      <c r="L36" s="173">
        <v>53</v>
      </c>
      <c r="M36" s="202">
        <f t="shared" si="12"/>
        <v>49.091608929946112</v>
      </c>
      <c r="N36" s="202">
        <f t="shared" si="1"/>
        <v>20.200000000000003</v>
      </c>
      <c r="O36" s="173">
        <v>38</v>
      </c>
      <c r="P36" s="202">
        <f t="shared" si="13"/>
        <v>53.380597014925371</v>
      </c>
      <c r="Q36" s="173">
        <v>34.380000000000003</v>
      </c>
      <c r="R36" s="202">
        <f t="shared" si="14"/>
        <v>47.625472207231518</v>
      </c>
      <c r="S36" s="202">
        <f t="shared" si="2"/>
        <v>-3.6199999999999974</v>
      </c>
      <c r="T36" s="214">
        <v>38</v>
      </c>
      <c r="U36" s="202">
        <f t="shared" si="15"/>
        <v>45.764299802761343</v>
      </c>
      <c r="V36" s="173">
        <v>43.75</v>
      </c>
      <c r="W36" s="202">
        <f t="shared" si="16"/>
        <v>49.963196635120923</v>
      </c>
      <c r="X36" s="202">
        <f t="shared" si="3"/>
        <v>5.75</v>
      </c>
      <c r="Y36" s="173">
        <v>36.799999999999997</v>
      </c>
      <c r="Z36" s="202">
        <f t="shared" si="17"/>
        <v>48.767812238055321</v>
      </c>
      <c r="AA36" s="173">
        <v>56</v>
      </c>
      <c r="AB36" s="202">
        <f t="shared" si="18"/>
        <v>57.475800446760985</v>
      </c>
      <c r="AC36" s="202">
        <f t="shared" si="4"/>
        <v>19.200000000000003</v>
      </c>
      <c r="AD36" s="203">
        <v>63.2</v>
      </c>
      <c r="AE36" s="204">
        <f t="shared" si="19"/>
        <v>47.481426448736997</v>
      </c>
      <c r="AF36" s="173">
        <v>52</v>
      </c>
      <c r="AG36" s="204">
        <f t="shared" si="20"/>
        <v>46.715328467153284</v>
      </c>
      <c r="AH36" s="202">
        <f t="shared" si="5"/>
        <v>-11.200000000000003</v>
      </c>
      <c r="AI36" s="173">
        <v>40</v>
      </c>
      <c r="AJ36" s="202">
        <f t="shared" si="21"/>
        <v>43.563611491108077</v>
      </c>
      <c r="AK36" s="173">
        <v>42.5</v>
      </c>
      <c r="AL36" s="202">
        <f t="shared" si="22"/>
        <v>45.057471264367813</v>
      </c>
      <c r="AM36" s="202">
        <f t="shared" si="6"/>
        <v>2.5</v>
      </c>
      <c r="AN36" s="173">
        <v>47.2</v>
      </c>
      <c r="AO36" s="202">
        <f t="shared" si="23"/>
        <v>43.839223839223841</v>
      </c>
      <c r="AP36" s="173">
        <v>65</v>
      </c>
      <c r="AQ36" s="202">
        <f t="shared" si="24"/>
        <v>53.655430711610492</v>
      </c>
      <c r="AR36" s="202">
        <f t="shared" si="7"/>
        <v>17.799999999999997</v>
      </c>
      <c r="AS36" s="202">
        <f t="shared" si="25"/>
        <v>41.849999999999994</v>
      </c>
      <c r="AT36" s="202">
        <f t="shared" si="25"/>
        <v>46.244579243656212</v>
      </c>
      <c r="AU36" s="201">
        <f t="shared" si="25"/>
        <v>49.703749999999999</v>
      </c>
      <c r="AV36" s="205">
        <f t="shared" si="25"/>
        <v>50.293348393445157</v>
      </c>
      <c r="AW36" s="205">
        <f t="shared" si="26"/>
        <v>7.8537500000000051</v>
      </c>
      <c r="AX36" s="205">
        <f t="shared" si="26"/>
        <v>4.0487691497889458</v>
      </c>
      <c r="AY36" s="206">
        <v>6</v>
      </c>
    </row>
    <row r="37" spans="1:51" ht="18.75">
      <c r="A37" s="181">
        <v>3</v>
      </c>
      <c r="B37" s="199">
        <v>35</v>
      </c>
      <c r="C37" s="207" t="s">
        <v>53</v>
      </c>
      <c r="D37" s="172">
        <v>5</v>
      </c>
      <c r="E37" s="173">
        <v>50.83</v>
      </c>
      <c r="F37" s="173">
        <f t="shared" si="9"/>
        <v>52.231821454283661</v>
      </c>
      <c r="G37" s="173">
        <v>38</v>
      </c>
      <c r="H37" s="173">
        <f t="shared" si="10"/>
        <v>41.574870912220305</v>
      </c>
      <c r="I37" s="173">
        <f t="shared" si="0"/>
        <v>-12.829999999999998</v>
      </c>
      <c r="J37" s="173">
        <v>47.17</v>
      </c>
      <c r="K37" s="202">
        <f t="shared" si="11"/>
        <v>57.526673132880703</v>
      </c>
      <c r="L37" s="173">
        <v>49.6</v>
      </c>
      <c r="M37" s="202">
        <f t="shared" si="12"/>
        <v>46.474210931485757</v>
      </c>
      <c r="N37" s="202">
        <f t="shared" si="1"/>
        <v>2.4299999999999997</v>
      </c>
      <c r="O37" s="173">
        <v>28.96</v>
      </c>
      <c r="P37" s="202">
        <f t="shared" si="13"/>
        <v>46.634328358208954</v>
      </c>
      <c r="Q37" s="173">
        <v>27</v>
      </c>
      <c r="R37" s="202">
        <f t="shared" si="14"/>
        <v>43.642741500269835</v>
      </c>
      <c r="S37" s="202">
        <f t="shared" si="2"/>
        <v>-1.9600000000000009</v>
      </c>
      <c r="T37" s="214">
        <v>36.67</v>
      </c>
      <c r="U37" s="202">
        <f t="shared" si="15"/>
        <v>45.108481262327416</v>
      </c>
      <c r="V37" s="173">
        <v>36</v>
      </c>
      <c r="W37" s="202">
        <f t="shared" si="16"/>
        <v>45.888538380651944</v>
      </c>
      <c r="X37" s="202">
        <f t="shared" si="3"/>
        <v>-0.67000000000000171</v>
      </c>
      <c r="Y37" s="173">
        <v>42.96</v>
      </c>
      <c r="Z37" s="202">
        <f t="shared" si="17"/>
        <v>53.931265716680635</v>
      </c>
      <c r="AA37" s="173">
        <v>39.799999999999997</v>
      </c>
      <c r="AB37" s="202">
        <f t="shared" si="18"/>
        <v>45.413253909158598</v>
      </c>
      <c r="AC37" s="202">
        <f t="shared" si="4"/>
        <v>-3.1600000000000037</v>
      </c>
      <c r="AD37" s="203">
        <v>68</v>
      </c>
      <c r="AE37" s="204">
        <f t="shared" si="19"/>
        <v>51.047548291233284</v>
      </c>
      <c r="AF37" s="173">
        <v>52.8</v>
      </c>
      <c r="AG37" s="204">
        <f t="shared" si="20"/>
        <v>47.364152473641525</v>
      </c>
      <c r="AH37" s="202">
        <f t="shared" si="5"/>
        <v>-15.200000000000003</v>
      </c>
      <c r="AI37" s="173">
        <v>53.33</v>
      </c>
      <c r="AJ37" s="202">
        <f t="shared" si="21"/>
        <v>52.681258549931599</v>
      </c>
      <c r="AK37" s="173">
        <v>44</v>
      </c>
      <c r="AL37" s="202">
        <f t="shared" si="22"/>
        <v>46.135057471264368</v>
      </c>
      <c r="AM37" s="202">
        <f t="shared" si="6"/>
        <v>-9.3299999999999983</v>
      </c>
      <c r="AN37" s="173">
        <v>58.33</v>
      </c>
      <c r="AO37" s="202">
        <f t="shared" si="23"/>
        <v>51.552321552321551</v>
      </c>
      <c r="AP37" s="173">
        <v>56.8</v>
      </c>
      <c r="AQ37" s="202">
        <f t="shared" si="24"/>
        <v>47.513108614232209</v>
      </c>
      <c r="AR37" s="202">
        <f t="shared" si="7"/>
        <v>-1.5300000000000011</v>
      </c>
      <c r="AS37" s="202">
        <f t="shared" si="25"/>
        <v>48.28125</v>
      </c>
      <c r="AT37" s="202">
        <f t="shared" si="25"/>
        <v>51.339212289733474</v>
      </c>
      <c r="AU37" s="201">
        <f t="shared" si="25"/>
        <v>43</v>
      </c>
      <c r="AV37" s="205">
        <f t="shared" si="25"/>
        <v>45.500741774115568</v>
      </c>
      <c r="AW37" s="205">
        <f t="shared" si="26"/>
        <v>-5.28125</v>
      </c>
      <c r="AX37" s="205">
        <f t="shared" si="26"/>
        <v>-5.8384705156179066</v>
      </c>
      <c r="AY37" s="206">
        <v>1</v>
      </c>
    </row>
    <row r="38" spans="1:51" ht="18.75">
      <c r="A38" s="208">
        <v>4</v>
      </c>
      <c r="B38" s="199">
        <v>37</v>
      </c>
      <c r="C38" s="209" t="s">
        <v>55</v>
      </c>
      <c r="D38" s="208">
        <v>8</v>
      </c>
      <c r="E38" s="210">
        <v>38.75</v>
      </c>
      <c r="F38" s="173">
        <f t="shared" si="9"/>
        <v>43.534917206623476</v>
      </c>
      <c r="G38" s="173">
        <v>43.25</v>
      </c>
      <c r="H38" s="173">
        <f t="shared" si="10"/>
        <v>46.09294320137694</v>
      </c>
      <c r="I38" s="173">
        <f t="shared" si="0"/>
        <v>4.5</v>
      </c>
      <c r="J38" s="210">
        <v>31.75</v>
      </c>
      <c r="K38" s="202">
        <f t="shared" si="11"/>
        <v>42.570320077594573</v>
      </c>
      <c r="L38" s="173">
        <v>46.5</v>
      </c>
      <c r="M38" s="202">
        <f t="shared" si="12"/>
        <v>44.087759815242492</v>
      </c>
      <c r="N38" s="202">
        <f t="shared" si="1"/>
        <v>14.75</v>
      </c>
      <c r="O38" s="210">
        <v>26.88</v>
      </c>
      <c r="P38" s="202">
        <f t="shared" si="13"/>
        <v>45.082089552238806</v>
      </c>
      <c r="Q38" s="173">
        <v>33.44</v>
      </c>
      <c r="R38" s="202">
        <f t="shared" si="14"/>
        <v>47.118186724230974</v>
      </c>
      <c r="S38" s="202">
        <f t="shared" si="2"/>
        <v>6.5599999999999987</v>
      </c>
      <c r="T38" s="216">
        <v>41.88</v>
      </c>
      <c r="U38" s="202">
        <f t="shared" si="15"/>
        <v>47.677514792899409</v>
      </c>
      <c r="V38" s="173">
        <v>28.75</v>
      </c>
      <c r="W38" s="202">
        <f t="shared" si="16"/>
        <v>42.076761303890642</v>
      </c>
      <c r="X38" s="202">
        <f t="shared" si="3"/>
        <v>-13.130000000000003</v>
      </c>
      <c r="Y38" s="210">
        <v>27.31</v>
      </c>
      <c r="Z38" s="202">
        <f t="shared" si="17"/>
        <v>40.813076278290019</v>
      </c>
      <c r="AA38" s="173">
        <v>39.630000000000003</v>
      </c>
      <c r="AB38" s="202">
        <f t="shared" si="18"/>
        <v>45.286671630677588</v>
      </c>
      <c r="AC38" s="202">
        <f t="shared" si="4"/>
        <v>12.320000000000004</v>
      </c>
      <c r="AD38" s="211">
        <v>60</v>
      </c>
      <c r="AE38" s="204">
        <f t="shared" si="19"/>
        <v>45.104011887072808</v>
      </c>
      <c r="AF38" s="173">
        <v>49.5</v>
      </c>
      <c r="AG38" s="204">
        <f t="shared" si="20"/>
        <v>44.687753446877537</v>
      </c>
      <c r="AH38" s="202">
        <f t="shared" si="5"/>
        <v>-10.5</v>
      </c>
      <c r="AI38" s="210">
        <v>49.38</v>
      </c>
      <c r="AJ38" s="202">
        <f t="shared" si="21"/>
        <v>49.979480164158694</v>
      </c>
      <c r="AK38" s="173">
        <v>39.380000000000003</v>
      </c>
      <c r="AL38" s="202">
        <f t="shared" si="22"/>
        <v>42.816091954022987</v>
      </c>
      <c r="AM38" s="202">
        <f t="shared" si="6"/>
        <v>-10</v>
      </c>
      <c r="AN38" s="210">
        <v>50.5</v>
      </c>
      <c r="AO38" s="202">
        <f t="shared" si="23"/>
        <v>46.126126126126124</v>
      </c>
      <c r="AP38" s="173">
        <v>43.5</v>
      </c>
      <c r="AQ38" s="202">
        <f t="shared" si="24"/>
        <v>37.550561797752806</v>
      </c>
      <c r="AR38" s="202">
        <f t="shared" si="7"/>
        <v>-7</v>
      </c>
      <c r="AS38" s="202">
        <f t="shared" si="25"/>
        <v>40.806249999999999</v>
      </c>
      <c r="AT38" s="202">
        <f t="shared" si="25"/>
        <v>45.110942010625493</v>
      </c>
      <c r="AU38" s="201">
        <f t="shared" si="25"/>
        <v>40.493749999999999</v>
      </c>
      <c r="AV38" s="205">
        <f t="shared" si="25"/>
        <v>43.71459123425899</v>
      </c>
      <c r="AW38" s="205">
        <f t="shared" si="26"/>
        <v>-0.3125</v>
      </c>
      <c r="AX38" s="205">
        <f t="shared" si="26"/>
        <v>-1.3963507763665035</v>
      </c>
      <c r="AY38" s="206">
        <v>4</v>
      </c>
    </row>
    <row r="39" spans="1:51" ht="18.75">
      <c r="A39" s="181">
        <v>1</v>
      </c>
      <c r="B39" s="199">
        <v>38</v>
      </c>
      <c r="C39" s="207" t="s">
        <v>56</v>
      </c>
      <c r="D39" s="172">
        <v>14</v>
      </c>
      <c r="E39" s="173">
        <v>51.25</v>
      </c>
      <c r="F39" s="173">
        <f t="shared" si="9"/>
        <v>52.534197264218868</v>
      </c>
      <c r="G39" s="173">
        <v>50</v>
      </c>
      <c r="H39" s="173">
        <f t="shared" si="10"/>
        <v>51.901893287435456</v>
      </c>
      <c r="I39" s="173">
        <f t="shared" si="0"/>
        <v>-1.25</v>
      </c>
      <c r="J39" s="173">
        <v>37.5</v>
      </c>
      <c r="K39" s="202">
        <f t="shared" si="11"/>
        <v>48.147429679922411</v>
      </c>
      <c r="L39" s="173">
        <v>53.43</v>
      </c>
      <c r="M39" s="202">
        <f t="shared" si="12"/>
        <v>49.422632794457272</v>
      </c>
      <c r="N39" s="202">
        <f t="shared" si="1"/>
        <v>15.93</v>
      </c>
      <c r="O39" s="173">
        <v>29.38</v>
      </c>
      <c r="P39" s="202">
        <f t="shared" si="13"/>
        <v>46.947761194029852</v>
      </c>
      <c r="Q39" s="173">
        <v>28.75</v>
      </c>
      <c r="R39" s="202">
        <f t="shared" si="14"/>
        <v>44.587155963302749</v>
      </c>
      <c r="S39" s="202">
        <f t="shared" si="2"/>
        <v>-0.62999999999999901</v>
      </c>
      <c r="T39" s="214">
        <v>45.63</v>
      </c>
      <c r="U39" s="202">
        <f t="shared" si="15"/>
        <v>49.526627218934912</v>
      </c>
      <c r="V39" s="173">
        <v>45.71</v>
      </c>
      <c r="W39" s="202">
        <f t="shared" si="16"/>
        <v>50.993690851735018</v>
      </c>
      <c r="X39" s="202">
        <f t="shared" si="3"/>
        <v>7.9999999999998295E-2</v>
      </c>
      <c r="Y39" s="173">
        <v>33.56</v>
      </c>
      <c r="Z39" s="202">
        <f t="shared" si="17"/>
        <v>46.051969823973174</v>
      </c>
      <c r="AA39" s="173">
        <v>52.89</v>
      </c>
      <c r="AB39" s="202">
        <f t="shared" si="18"/>
        <v>55.160089352196579</v>
      </c>
      <c r="AC39" s="202">
        <f t="shared" si="4"/>
        <v>19.329999999999998</v>
      </c>
      <c r="AD39" s="203">
        <v>68</v>
      </c>
      <c r="AE39" s="204">
        <f t="shared" si="19"/>
        <v>51.047548291233284</v>
      </c>
      <c r="AF39" s="173">
        <v>57.43</v>
      </c>
      <c r="AG39" s="204">
        <f t="shared" si="20"/>
        <v>51.119221411192214</v>
      </c>
      <c r="AH39" s="202">
        <f t="shared" si="5"/>
        <v>-10.57</v>
      </c>
      <c r="AI39" s="173">
        <v>48.75</v>
      </c>
      <c r="AJ39" s="202">
        <f t="shared" si="21"/>
        <v>49.548563611491112</v>
      </c>
      <c r="AK39" s="173">
        <v>57.14</v>
      </c>
      <c r="AL39" s="202">
        <f t="shared" si="22"/>
        <v>55.574712643678161</v>
      </c>
      <c r="AM39" s="202">
        <f t="shared" si="6"/>
        <v>8.39</v>
      </c>
      <c r="AN39" s="173">
        <v>58</v>
      </c>
      <c r="AO39" s="202">
        <f t="shared" si="23"/>
        <v>51.323631323631318</v>
      </c>
      <c r="AP39" s="173">
        <v>61.71</v>
      </c>
      <c r="AQ39" s="202">
        <f t="shared" si="24"/>
        <v>51.19101123595506</v>
      </c>
      <c r="AR39" s="202">
        <f t="shared" si="7"/>
        <v>3.7100000000000009</v>
      </c>
      <c r="AS39" s="202">
        <f t="shared" si="25"/>
        <v>46.508749999999999</v>
      </c>
      <c r="AT39" s="202">
        <f t="shared" si="25"/>
        <v>49.390966050929364</v>
      </c>
      <c r="AU39" s="201">
        <f t="shared" si="25"/>
        <v>50.8825</v>
      </c>
      <c r="AV39" s="205">
        <f t="shared" si="25"/>
        <v>51.243800942494055</v>
      </c>
      <c r="AW39" s="205">
        <f t="shared" si="26"/>
        <v>4.3737500000000011</v>
      </c>
      <c r="AX39" s="205">
        <f t="shared" si="26"/>
        <v>1.8528348915646902</v>
      </c>
      <c r="AY39" s="206">
        <v>5</v>
      </c>
    </row>
    <row r="40" spans="1:51" ht="18.75">
      <c r="A40" s="181">
        <v>4</v>
      </c>
      <c r="B40" s="199">
        <v>39</v>
      </c>
      <c r="C40" s="207" t="s">
        <v>57</v>
      </c>
      <c r="D40" s="172">
        <v>5</v>
      </c>
      <c r="E40" s="173">
        <v>35.56</v>
      </c>
      <c r="F40" s="173">
        <f t="shared" si="9"/>
        <v>41.238300935925132</v>
      </c>
      <c r="G40" s="173">
        <v>37.6</v>
      </c>
      <c r="H40" s="173">
        <f t="shared" si="10"/>
        <v>41.230636833046475</v>
      </c>
      <c r="I40" s="173">
        <f t="shared" si="0"/>
        <v>2.0399999999999991</v>
      </c>
      <c r="J40" s="173">
        <v>32</v>
      </c>
      <c r="K40" s="202">
        <f t="shared" si="11"/>
        <v>42.812803103782741</v>
      </c>
      <c r="L40" s="173">
        <v>44</v>
      </c>
      <c r="M40" s="202">
        <f t="shared" si="12"/>
        <v>42.163202463433407</v>
      </c>
      <c r="N40" s="202">
        <f t="shared" si="1"/>
        <v>12</v>
      </c>
      <c r="O40" s="173">
        <v>31.39</v>
      </c>
      <c r="P40" s="202">
        <f t="shared" si="13"/>
        <v>48.447761194029852</v>
      </c>
      <c r="Q40" s="173">
        <v>25</v>
      </c>
      <c r="R40" s="202">
        <f t="shared" si="14"/>
        <v>42.563410685375068</v>
      </c>
      <c r="S40" s="202">
        <f t="shared" si="2"/>
        <v>-6.3900000000000006</v>
      </c>
      <c r="T40" s="214">
        <v>30.56</v>
      </c>
      <c r="U40" s="202">
        <f t="shared" si="15"/>
        <v>42.095660749506905</v>
      </c>
      <c r="V40" s="173">
        <v>38</v>
      </c>
      <c r="W40" s="202">
        <f t="shared" si="16"/>
        <v>46.940063091482649</v>
      </c>
      <c r="X40" s="202">
        <f t="shared" si="3"/>
        <v>7.4400000000000013</v>
      </c>
      <c r="Y40" s="173">
        <v>25.5</v>
      </c>
      <c r="Z40" s="202">
        <f t="shared" si="17"/>
        <v>39.295892707460183</v>
      </c>
      <c r="AA40" s="173">
        <v>39</v>
      </c>
      <c r="AB40" s="202">
        <f t="shared" si="18"/>
        <v>44.817572598659716</v>
      </c>
      <c r="AC40" s="202">
        <f t="shared" si="4"/>
        <v>13.5</v>
      </c>
      <c r="AD40" s="203">
        <v>55.11</v>
      </c>
      <c r="AE40" s="204">
        <f t="shared" si="19"/>
        <v>41.47102526002972</v>
      </c>
      <c r="AF40" s="173">
        <v>48.8</v>
      </c>
      <c r="AG40" s="204">
        <f t="shared" si="20"/>
        <v>44.120032441200323</v>
      </c>
      <c r="AH40" s="202">
        <f t="shared" si="5"/>
        <v>-6.3100000000000023</v>
      </c>
      <c r="AI40" s="173">
        <v>37.78</v>
      </c>
      <c r="AJ40" s="202">
        <f t="shared" si="21"/>
        <v>42.045143638850888</v>
      </c>
      <c r="AK40" s="173">
        <v>30</v>
      </c>
      <c r="AL40" s="202">
        <f t="shared" si="22"/>
        <v>36.077586206896548</v>
      </c>
      <c r="AM40" s="202">
        <f t="shared" si="6"/>
        <v>-7.7800000000000011</v>
      </c>
      <c r="AN40" s="173">
        <v>49.78</v>
      </c>
      <c r="AO40" s="202">
        <f t="shared" si="23"/>
        <v>45.627165627165624</v>
      </c>
      <c r="AP40" s="173">
        <v>53.6</v>
      </c>
      <c r="AQ40" s="202">
        <f t="shared" si="24"/>
        <v>45.116104868913858</v>
      </c>
      <c r="AR40" s="202">
        <f t="shared" si="7"/>
        <v>3.8200000000000003</v>
      </c>
      <c r="AS40" s="202">
        <f t="shared" ref="AS40:AV70" si="27">(E40+J40+O40+T40+Y40+AD40+AI40+AN40)/8</f>
        <v>37.21</v>
      </c>
      <c r="AT40" s="202">
        <f t="shared" si="27"/>
        <v>42.879219152093881</v>
      </c>
      <c r="AU40" s="201">
        <f t="shared" si="27"/>
        <v>39.5</v>
      </c>
      <c r="AV40" s="205">
        <f t="shared" si="27"/>
        <v>42.87857614862601</v>
      </c>
      <c r="AW40" s="205">
        <f t="shared" si="26"/>
        <v>2.2899999999999991</v>
      </c>
      <c r="AX40" s="205">
        <f t="shared" si="26"/>
        <v>-6.4300346787149465E-4</v>
      </c>
      <c r="AY40" s="206">
        <v>5</v>
      </c>
    </row>
    <row r="41" spans="1:51" ht="18.75">
      <c r="A41" s="181">
        <v>4</v>
      </c>
      <c r="B41" s="199">
        <v>40</v>
      </c>
      <c r="C41" s="207" t="s">
        <v>58</v>
      </c>
      <c r="D41" s="172">
        <v>3</v>
      </c>
      <c r="E41" s="173">
        <v>40.799999999999997</v>
      </c>
      <c r="F41" s="173">
        <f t="shared" si="9"/>
        <v>45.010799136069117</v>
      </c>
      <c r="G41" s="173">
        <v>34.67</v>
      </c>
      <c r="H41" s="173">
        <f t="shared" si="10"/>
        <v>38.709122203098104</v>
      </c>
      <c r="I41" s="173">
        <f t="shared" si="0"/>
        <v>-6.1299999999999955</v>
      </c>
      <c r="J41" s="173">
        <v>29.6</v>
      </c>
      <c r="K41" s="202">
        <f t="shared" si="11"/>
        <v>40.484966052376336</v>
      </c>
      <c r="L41" s="173">
        <v>28.67</v>
      </c>
      <c r="M41" s="202">
        <f t="shared" si="12"/>
        <v>30.36181678214011</v>
      </c>
      <c r="N41" s="202">
        <f t="shared" si="1"/>
        <v>-0.92999999999999972</v>
      </c>
      <c r="O41" s="173">
        <v>33</v>
      </c>
      <c r="P41" s="202">
        <f t="shared" si="13"/>
        <v>49.649253731343286</v>
      </c>
      <c r="Q41" s="173">
        <v>21.67</v>
      </c>
      <c r="R41" s="202">
        <f t="shared" si="14"/>
        <v>40.766324878575283</v>
      </c>
      <c r="S41" s="202">
        <f t="shared" si="2"/>
        <v>-11.329999999999998</v>
      </c>
      <c r="T41" s="214">
        <v>33</v>
      </c>
      <c r="U41" s="202">
        <f t="shared" si="15"/>
        <v>43.298816568047336</v>
      </c>
      <c r="V41" s="173">
        <v>35</v>
      </c>
      <c r="W41" s="202">
        <f t="shared" si="16"/>
        <v>45.362776025236592</v>
      </c>
      <c r="X41" s="202">
        <f t="shared" si="3"/>
        <v>2</v>
      </c>
      <c r="Y41" s="173">
        <v>36.1</v>
      </c>
      <c r="Z41" s="202">
        <f t="shared" si="17"/>
        <v>48.181056160938809</v>
      </c>
      <c r="AA41" s="173">
        <v>30.67</v>
      </c>
      <c r="AB41" s="202">
        <f t="shared" si="18"/>
        <v>38.615040953090094</v>
      </c>
      <c r="AC41" s="202">
        <f t="shared" si="4"/>
        <v>-5.43</v>
      </c>
      <c r="AD41" s="203">
        <v>57.6</v>
      </c>
      <c r="AE41" s="204">
        <f t="shared" si="19"/>
        <v>43.320950965824665</v>
      </c>
      <c r="AF41" s="173">
        <v>46.67</v>
      </c>
      <c r="AG41" s="204">
        <f t="shared" si="20"/>
        <v>42.392538523925388</v>
      </c>
      <c r="AH41" s="202">
        <f t="shared" si="5"/>
        <v>-10.93</v>
      </c>
      <c r="AI41" s="173">
        <v>36</v>
      </c>
      <c r="AJ41" s="202">
        <f t="shared" si="21"/>
        <v>40.827633378932973</v>
      </c>
      <c r="AK41" s="173">
        <v>41.67</v>
      </c>
      <c r="AL41" s="202">
        <f t="shared" si="22"/>
        <v>44.461206896551722</v>
      </c>
      <c r="AM41" s="202">
        <f t="shared" si="6"/>
        <v>5.6700000000000017</v>
      </c>
      <c r="AN41" s="173">
        <v>49.6</v>
      </c>
      <c r="AO41" s="202">
        <f t="shared" si="23"/>
        <v>45.502425502425503</v>
      </c>
      <c r="AP41" s="173">
        <v>52</v>
      </c>
      <c r="AQ41" s="202">
        <f t="shared" si="24"/>
        <v>43.917602996254686</v>
      </c>
      <c r="AR41" s="202">
        <f t="shared" si="7"/>
        <v>2.3999999999999986</v>
      </c>
      <c r="AS41" s="202">
        <f t="shared" si="27"/>
        <v>39.462500000000006</v>
      </c>
      <c r="AT41" s="202">
        <f t="shared" si="27"/>
        <v>44.534487686994758</v>
      </c>
      <c r="AU41" s="201">
        <f t="shared" si="27"/>
        <v>36.377500000000005</v>
      </c>
      <c r="AV41" s="205">
        <f t="shared" si="27"/>
        <v>40.573303657358998</v>
      </c>
      <c r="AW41" s="205">
        <f t="shared" si="26"/>
        <v>-3.0850000000000009</v>
      </c>
      <c r="AX41" s="205">
        <f t="shared" si="26"/>
        <v>-3.9611840296357599</v>
      </c>
      <c r="AY41" s="206">
        <v>3</v>
      </c>
    </row>
    <row r="42" spans="1:51" ht="18.75">
      <c r="A42" s="181">
        <v>5</v>
      </c>
      <c r="B42" s="199">
        <v>41</v>
      </c>
      <c r="C42" s="207" t="s">
        <v>60</v>
      </c>
      <c r="D42" s="172">
        <v>10</v>
      </c>
      <c r="E42" s="173">
        <v>54.33</v>
      </c>
      <c r="F42" s="173">
        <f t="shared" si="9"/>
        <v>54.751619870410366</v>
      </c>
      <c r="G42" s="173">
        <v>49.4</v>
      </c>
      <c r="H42" s="173">
        <f t="shared" si="10"/>
        <v>51.385542168674696</v>
      </c>
      <c r="I42" s="173">
        <f t="shared" si="0"/>
        <v>-4.93</v>
      </c>
      <c r="J42" s="173">
        <v>40</v>
      </c>
      <c r="K42" s="202">
        <f t="shared" si="11"/>
        <v>50.572259941804077</v>
      </c>
      <c r="L42" s="173">
        <v>63</v>
      </c>
      <c r="M42" s="202">
        <f t="shared" si="12"/>
        <v>56.789838337182445</v>
      </c>
      <c r="N42" s="202">
        <f t="shared" si="1"/>
        <v>23</v>
      </c>
      <c r="O42" s="173">
        <v>34.17</v>
      </c>
      <c r="P42" s="202">
        <f t="shared" si="13"/>
        <v>50.522388059701498</v>
      </c>
      <c r="Q42" s="173">
        <v>42.25</v>
      </c>
      <c r="R42" s="202">
        <f t="shared" si="14"/>
        <v>51.872638963842419</v>
      </c>
      <c r="S42" s="202">
        <f t="shared" si="2"/>
        <v>8.0799999999999983</v>
      </c>
      <c r="T42" s="214">
        <v>63.33</v>
      </c>
      <c r="U42" s="202">
        <f t="shared" si="15"/>
        <v>58.254437869822482</v>
      </c>
      <c r="V42" s="173">
        <v>59.5</v>
      </c>
      <c r="W42" s="202">
        <f t="shared" si="16"/>
        <v>58.243953732912722</v>
      </c>
      <c r="X42" s="202">
        <f t="shared" si="3"/>
        <v>-3.8299999999999983</v>
      </c>
      <c r="Y42" s="173">
        <v>46.83</v>
      </c>
      <c r="Z42" s="202">
        <f t="shared" si="17"/>
        <v>57.175188600167644</v>
      </c>
      <c r="AA42" s="173">
        <v>51.95</v>
      </c>
      <c r="AB42" s="202">
        <f t="shared" si="18"/>
        <v>54.460163812360392</v>
      </c>
      <c r="AC42" s="202">
        <f t="shared" si="4"/>
        <v>5.1200000000000045</v>
      </c>
      <c r="AD42" s="203">
        <v>70</v>
      </c>
      <c r="AE42" s="204">
        <f t="shared" si="19"/>
        <v>52.533432392273397</v>
      </c>
      <c r="AF42" s="173">
        <v>61.6</v>
      </c>
      <c r="AG42" s="204">
        <f t="shared" si="20"/>
        <v>54.50121654501217</v>
      </c>
      <c r="AH42" s="202">
        <f t="shared" si="5"/>
        <v>-8.3999999999999986</v>
      </c>
      <c r="AI42" s="173">
        <v>48.33</v>
      </c>
      <c r="AJ42" s="202">
        <f t="shared" si="21"/>
        <v>49.261285909712726</v>
      </c>
      <c r="AK42" s="173">
        <v>49.5</v>
      </c>
      <c r="AL42" s="202">
        <f t="shared" si="22"/>
        <v>50.086206896551722</v>
      </c>
      <c r="AM42" s="202">
        <f t="shared" si="6"/>
        <v>1.1700000000000017</v>
      </c>
      <c r="AN42" s="173">
        <v>58</v>
      </c>
      <c r="AO42" s="202">
        <f t="shared" si="23"/>
        <v>51.323631323631318</v>
      </c>
      <c r="AP42" s="173">
        <v>66</v>
      </c>
      <c r="AQ42" s="202">
        <f t="shared" si="24"/>
        <v>54.404494382022477</v>
      </c>
      <c r="AR42" s="202">
        <f t="shared" si="7"/>
        <v>8</v>
      </c>
      <c r="AS42" s="202">
        <f t="shared" si="27"/>
        <v>51.873749999999994</v>
      </c>
      <c r="AT42" s="202">
        <f t="shared" si="27"/>
        <v>53.049280495940437</v>
      </c>
      <c r="AU42" s="201">
        <f t="shared" si="27"/>
        <v>55.400000000000006</v>
      </c>
      <c r="AV42" s="205">
        <f t="shared" si="27"/>
        <v>53.968006854819876</v>
      </c>
      <c r="AW42" s="205">
        <f t="shared" si="26"/>
        <v>3.5262500000000117</v>
      </c>
      <c r="AX42" s="205">
        <f t="shared" si="26"/>
        <v>0.91872635887943943</v>
      </c>
      <c r="AY42" s="206">
        <v>5</v>
      </c>
    </row>
    <row r="43" spans="1:51" ht="18.75">
      <c r="A43" s="181">
        <v>5</v>
      </c>
      <c r="B43" s="207">
        <v>42</v>
      </c>
      <c r="C43" s="207" t="s">
        <v>61</v>
      </c>
      <c r="D43" s="172">
        <v>11</v>
      </c>
      <c r="E43" s="173">
        <v>52.67</v>
      </c>
      <c r="F43" s="173">
        <f t="shared" si="9"/>
        <v>53.556515478761703</v>
      </c>
      <c r="G43" s="173">
        <v>50.18</v>
      </c>
      <c r="H43" s="173">
        <f t="shared" si="10"/>
        <v>52.056798623063685</v>
      </c>
      <c r="I43" s="173">
        <f t="shared" si="0"/>
        <v>-2.490000000000002</v>
      </c>
      <c r="J43" s="173">
        <v>39.11</v>
      </c>
      <c r="K43" s="202">
        <f t="shared" si="11"/>
        <v>49.709020368574201</v>
      </c>
      <c r="L43" s="173">
        <v>61.27</v>
      </c>
      <c r="M43" s="202">
        <f t="shared" si="12"/>
        <v>55.458044649730567</v>
      </c>
      <c r="N43" s="202">
        <f t="shared" si="1"/>
        <v>22.160000000000004</v>
      </c>
      <c r="O43" s="173">
        <v>34.72</v>
      </c>
      <c r="P43" s="202">
        <f t="shared" si="13"/>
        <v>50.932835820895519</v>
      </c>
      <c r="Q43" s="173">
        <v>46.14</v>
      </c>
      <c r="R43" s="202">
        <f t="shared" si="14"/>
        <v>53.971937398812734</v>
      </c>
      <c r="S43" s="202">
        <f t="shared" si="2"/>
        <v>11.420000000000002</v>
      </c>
      <c r="T43" s="214">
        <v>42.78</v>
      </c>
      <c r="U43" s="202">
        <f t="shared" si="15"/>
        <v>48.121301775147927</v>
      </c>
      <c r="V43" s="173">
        <v>39.549999999999997</v>
      </c>
      <c r="W43" s="202">
        <f t="shared" si="16"/>
        <v>47.754994742376446</v>
      </c>
      <c r="X43" s="202">
        <f t="shared" si="3"/>
        <v>-3.230000000000004</v>
      </c>
      <c r="Y43" s="173">
        <v>44.67</v>
      </c>
      <c r="Z43" s="202">
        <f t="shared" si="17"/>
        <v>55.364626990779549</v>
      </c>
      <c r="AA43" s="173">
        <v>47.73</v>
      </c>
      <c r="AB43" s="202">
        <f t="shared" si="18"/>
        <v>51.317944899478775</v>
      </c>
      <c r="AC43" s="202">
        <f t="shared" si="4"/>
        <v>3.0599999999999952</v>
      </c>
      <c r="AD43" s="203">
        <v>68.44</v>
      </c>
      <c r="AE43" s="204">
        <f t="shared" si="19"/>
        <v>51.374442793462109</v>
      </c>
      <c r="AF43" s="173">
        <v>60.73</v>
      </c>
      <c r="AG43" s="204">
        <f t="shared" si="20"/>
        <v>53.795620437956202</v>
      </c>
      <c r="AH43" s="202">
        <f t="shared" si="5"/>
        <v>-7.7100000000000009</v>
      </c>
      <c r="AI43" s="173">
        <v>52.22</v>
      </c>
      <c r="AJ43" s="202">
        <f t="shared" si="21"/>
        <v>51.922024623803011</v>
      </c>
      <c r="AK43" s="173">
        <v>56.36</v>
      </c>
      <c r="AL43" s="202">
        <f t="shared" si="22"/>
        <v>55.014367816091948</v>
      </c>
      <c r="AM43" s="202">
        <f t="shared" si="6"/>
        <v>4.1400000000000006</v>
      </c>
      <c r="AN43" s="173">
        <v>60.89</v>
      </c>
      <c r="AO43" s="202">
        <f t="shared" si="23"/>
        <v>53.326403326403323</v>
      </c>
      <c r="AP43" s="173">
        <v>63.64</v>
      </c>
      <c r="AQ43" s="202">
        <f t="shared" si="24"/>
        <v>52.636704119850187</v>
      </c>
      <c r="AR43" s="202">
        <f t="shared" si="7"/>
        <v>2.75</v>
      </c>
      <c r="AS43" s="202">
        <f t="shared" si="27"/>
        <v>49.4375</v>
      </c>
      <c r="AT43" s="202">
        <f t="shared" si="27"/>
        <v>51.788396397228411</v>
      </c>
      <c r="AU43" s="201">
        <f t="shared" si="27"/>
        <v>53.199999999999996</v>
      </c>
      <c r="AV43" s="205">
        <f t="shared" si="27"/>
        <v>52.750801585920065</v>
      </c>
      <c r="AW43" s="205">
        <f t="shared" si="26"/>
        <v>3.7624999999999957</v>
      </c>
      <c r="AX43" s="205">
        <f t="shared" si="26"/>
        <v>0.9624051886916547</v>
      </c>
      <c r="AY43" s="206">
        <v>5</v>
      </c>
    </row>
    <row r="44" spans="1:51" ht="18.75">
      <c r="A44" s="181">
        <v>5</v>
      </c>
      <c r="B44" s="199">
        <v>43</v>
      </c>
      <c r="C44" s="207" t="s">
        <v>62</v>
      </c>
      <c r="D44" s="172">
        <v>12</v>
      </c>
      <c r="E44" s="173">
        <v>38.799999999999997</v>
      </c>
      <c r="F44" s="173">
        <f t="shared" si="9"/>
        <v>43.570914326853853</v>
      </c>
      <c r="G44" s="173">
        <v>46.5</v>
      </c>
      <c r="H44" s="173">
        <f t="shared" si="10"/>
        <v>48.889845094664373</v>
      </c>
      <c r="I44" s="173">
        <f t="shared" si="0"/>
        <v>7.7000000000000028</v>
      </c>
      <c r="J44" s="173">
        <v>30.8</v>
      </c>
      <c r="K44" s="202">
        <f t="shared" si="11"/>
        <v>41.648884578079539</v>
      </c>
      <c r="L44" s="173">
        <v>49</v>
      </c>
      <c r="M44" s="202">
        <f t="shared" si="12"/>
        <v>46.012317167051577</v>
      </c>
      <c r="N44" s="202">
        <f t="shared" si="1"/>
        <v>18.2</v>
      </c>
      <c r="O44" s="173">
        <v>29</v>
      </c>
      <c r="P44" s="202">
        <f t="shared" si="13"/>
        <v>46.664179104477611</v>
      </c>
      <c r="Q44" s="173">
        <v>32.29</v>
      </c>
      <c r="R44" s="202">
        <f t="shared" si="14"/>
        <v>46.497571505666485</v>
      </c>
      <c r="S44" s="202">
        <f t="shared" si="2"/>
        <v>3.2899999999999991</v>
      </c>
      <c r="T44" s="214">
        <v>31</v>
      </c>
      <c r="U44" s="202">
        <f t="shared" si="15"/>
        <v>42.312623274161737</v>
      </c>
      <c r="V44" s="173">
        <v>32.5</v>
      </c>
      <c r="W44" s="202">
        <f t="shared" si="16"/>
        <v>44.04837013669821</v>
      </c>
      <c r="X44" s="202">
        <f t="shared" si="3"/>
        <v>1.5</v>
      </c>
      <c r="Y44" s="173">
        <v>31.1</v>
      </c>
      <c r="Z44" s="202">
        <f t="shared" si="17"/>
        <v>43.989941324392284</v>
      </c>
      <c r="AA44" s="173">
        <v>43.29</v>
      </c>
      <c r="AB44" s="202">
        <f t="shared" si="18"/>
        <v>48.011913626209974</v>
      </c>
      <c r="AC44" s="202">
        <f t="shared" si="4"/>
        <v>12.189999999999998</v>
      </c>
      <c r="AD44" s="203">
        <v>49.6</v>
      </c>
      <c r="AE44" s="204">
        <f t="shared" si="19"/>
        <v>37.377414561664189</v>
      </c>
      <c r="AF44" s="173">
        <v>54.33</v>
      </c>
      <c r="AG44" s="204">
        <f t="shared" si="20"/>
        <v>48.605028386050286</v>
      </c>
      <c r="AH44" s="202">
        <f t="shared" si="5"/>
        <v>4.7299999999999969</v>
      </c>
      <c r="AI44" s="173">
        <v>40</v>
      </c>
      <c r="AJ44" s="202">
        <f t="shared" si="21"/>
        <v>43.563611491108077</v>
      </c>
      <c r="AK44" s="173">
        <v>49.17</v>
      </c>
      <c r="AL44" s="202">
        <f t="shared" si="22"/>
        <v>49.849137931034484</v>
      </c>
      <c r="AM44" s="202">
        <f t="shared" si="6"/>
        <v>9.1700000000000017</v>
      </c>
      <c r="AN44" s="173">
        <v>41.6</v>
      </c>
      <c r="AO44" s="202">
        <f t="shared" si="23"/>
        <v>39.95841995841996</v>
      </c>
      <c r="AP44" s="173">
        <v>56.33</v>
      </c>
      <c r="AQ44" s="202">
        <f t="shared" si="24"/>
        <v>47.161048689138575</v>
      </c>
      <c r="AR44" s="202">
        <f t="shared" si="7"/>
        <v>14.729999999999997</v>
      </c>
      <c r="AS44" s="202">
        <f t="shared" si="27"/>
        <v>36.487499999999997</v>
      </c>
      <c r="AT44" s="202">
        <f t="shared" si="27"/>
        <v>42.385748577394658</v>
      </c>
      <c r="AU44" s="201">
        <f t="shared" si="27"/>
        <v>45.426249999999996</v>
      </c>
      <c r="AV44" s="205">
        <f t="shared" si="27"/>
        <v>47.384404067064246</v>
      </c>
      <c r="AW44" s="205">
        <f t="shared" si="26"/>
        <v>8.9387499999999989</v>
      </c>
      <c r="AX44" s="205">
        <f t="shared" si="26"/>
        <v>4.9986554896695878</v>
      </c>
      <c r="AY44" s="206">
        <v>8</v>
      </c>
    </row>
    <row r="45" spans="1:51" ht="18.75">
      <c r="A45" s="181">
        <v>5</v>
      </c>
      <c r="B45" s="199">
        <v>44</v>
      </c>
      <c r="C45" s="207" t="s">
        <v>63</v>
      </c>
      <c r="D45" s="172">
        <v>10</v>
      </c>
      <c r="E45" s="173">
        <v>54</v>
      </c>
      <c r="F45" s="173">
        <f t="shared" si="9"/>
        <v>54.514038876889849</v>
      </c>
      <c r="G45" s="173">
        <v>49.2</v>
      </c>
      <c r="H45" s="173">
        <f t="shared" si="10"/>
        <v>51.213425129087781</v>
      </c>
      <c r="I45" s="173">
        <f t="shared" si="0"/>
        <v>-4.7999999999999972</v>
      </c>
      <c r="J45" s="173">
        <v>40.5</v>
      </c>
      <c r="K45" s="202">
        <f t="shared" si="11"/>
        <v>51.057225994180413</v>
      </c>
      <c r="L45" s="173">
        <v>58</v>
      </c>
      <c r="M45" s="202">
        <f t="shared" si="12"/>
        <v>52.940723633564282</v>
      </c>
      <c r="N45" s="202">
        <f t="shared" si="1"/>
        <v>17.5</v>
      </c>
      <c r="O45" s="173">
        <v>34.69</v>
      </c>
      <c r="P45" s="202">
        <f t="shared" si="13"/>
        <v>50.910447761194028</v>
      </c>
      <c r="Q45" s="173">
        <v>44.25</v>
      </c>
      <c r="R45" s="202">
        <f t="shared" si="14"/>
        <v>52.95196977873718</v>
      </c>
      <c r="S45" s="202">
        <f t="shared" si="2"/>
        <v>9.5600000000000023</v>
      </c>
      <c r="T45" s="214">
        <v>43.75</v>
      </c>
      <c r="U45" s="202">
        <f t="shared" si="15"/>
        <v>48.599605522682445</v>
      </c>
      <c r="V45" s="173">
        <v>47.5</v>
      </c>
      <c r="W45" s="202">
        <f t="shared" si="16"/>
        <v>51.934805467928499</v>
      </c>
      <c r="X45" s="202">
        <f t="shared" si="3"/>
        <v>3.75</v>
      </c>
      <c r="Y45" s="173">
        <v>49.13</v>
      </c>
      <c r="Z45" s="202">
        <f t="shared" si="17"/>
        <v>59.103101424979045</v>
      </c>
      <c r="AA45" s="173">
        <v>44.35</v>
      </c>
      <c r="AB45" s="202">
        <f t="shared" si="18"/>
        <v>48.801191362620997</v>
      </c>
      <c r="AC45" s="202">
        <f t="shared" si="4"/>
        <v>-4.7800000000000011</v>
      </c>
      <c r="AD45" s="203">
        <v>80.5</v>
      </c>
      <c r="AE45" s="204">
        <f t="shared" si="19"/>
        <v>60.334323922734022</v>
      </c>
      <c r="AF45" s="173">
        <v>61.2</v>
      </c>
      <c r="AG45" s="204">
        <f t="shared" si="20"/>
        <v>54.17680454176805</v>
      </c>
      <c r="AH45" s="202">
        <f t="shared" si="5"/>
        <v>-19.299999999999997</v>
      </c>
      <c r="AI45" s="173">
        <v>53.13</v>
      </c>
      <c r="AJ45" s="202">
        <f t="shared" si="21"/>
        <v>52.544459644322849</v>
      </c>
      <c r="AK45" s="173">
        <v>50</v>
      </c>
      <c r="AL45" s="202">
        <f t="shared" si="22"/>
        <v>50.445402298850574</v>
      </c>
      <c r="AM45" s="202">
        <f t="shared" si="6"/>
        <v>-3.1300000000000026</v>
      </c>
      <c r="AN45" s="173">
        <v>60.5</v>
      </c>
      <c r="AO45" s="202">
        <f t="shared" si="23"/>
        <v>53.056133056133056</v>
      </c>
      <c r="AP45" s="173">
        <v>63.6</v>
      </c>
      <c r="AQ45" s="202">
        <f t="shared" si="24"/>
        <v>52.606741573033709</v>
      </c>
      <c r="AR45" s="202">
        <f t="shared" si="7"/>
        <v>3.1000000000000014</v>
      </c>
      <c r="AS45" s="202">
        <f t="shared" si="27"/>
        <v>52.024999999999999</v>
      </c>
      <c r="AT45" s="202">
        <f t="shared" si="27"/>
        <v>53.764917025389465</v>
      </c>
      <c r="AU45" s="201">
        <f t="shared" si="27"/>
        <v>52.262500000000003</v>
      </c>
      <c r="AV45" s="205">
        <f t="shared" si="27"/>
        <v>51.883882973198887</v>
      </c>
      <c r="AW45" s="205">
        <f t="shared" si="26"/>
        <v>0.23750000000000426</v>
      </c>
      <c r="AX45" s="205">
        <f t="shared" si="26"/>
        <v>-1.8810340521905786</v>
      </c>
      <c r="AY45" s="206">
        <v>4</v>
      </c>
    </row>
    <row r="46" spans="1:51" ht="18.75">
      <c r="A46" s="181">
        <v>4</v>
      </c>
      <c r="B46" s="199">
        <v>45</v>
      </c>
      <c r="C46" s="207" t="s">
        <v>64</v>
      </c>
      <c r="D46" s="172">
        <v>12</v>
      </c>
      <c r="E46" s="173">
        <v>43.9</v>
      </c>
      <c r="F46" s="173">
        <f t="shared" si="9"/>
        <v>47.242620590352772</v>
      </c>
      <c r="G46" s="173">
        <v>44.67</v>
      </c>
      <c r="H46" s="173">
        <f t="shared" si="10"/>
        <v>47.314974182444061</v>
      </c>
      <c r="I46" s="173">
        <f t="shared" si="0"/>
        <v>0.77000000000000313</v>
      </c>
      <c r="J46" s="173">
        <v>33.1</v>
      </c>
      <c r="K46" s="202">
        <f t="shared" si="11"/>
        <v>43.879728419010675</v>
      </c>
      <c r="L46" s="173">
        <v>48.17</v>
      </c>
      <c r="M46" s="202">
        <f t="shared" si="12"/>
        <v>45.373364126250962</v>
      </c>
      <c r="N46" s="202">
        <f t="shared" si="1"/>
        <v>15.07</v>
      </c>
      <c r="O46" s="173">
        <v>33.880000000000003</v>
      </c>
      <c r="P46" s="202">
        <f t="shared" si="13"/>
        <v>50.305970149253731</v>
      </c>
      <c r="Q46" s="173">
        <v>32.29</v>
      </c>
      <c r="R46" s="202">
        <f t="shared" si="14"/>
        <v>46.497571505666485</v>
      </c>
      <c r="S46" s="202">
        <f t="shared" si="2"/>
        <v>-1.5900000000000034</v>
      </c>
      <c r="T46" s="214">
        <v>37.5</v>
      </c>
      <c r="U46" s="202">
        <f t="shared" si="15"/>
        <v>45.517751479289942</v>
      </c>
      <c r="V46" s="173">
        <v>30.83</v>
      </c>
      <c r="W46" s="202">
        <f t="shared" si="16"/>
        <v>43.170347003154575</v>
      </c>
      <c r="X46" s="202">
        <f t="shared" si="3"/>
        <v>-6.6700000000000017</v>
      </c>
      <c r="Y46" s="173">
        <v>36.53</v>
      </c>
      <c r="Z46" s="202">
        <f t="shared" si="17"/>
        <v>48.541492036881806</v>
      </c>
      <c r="AA46" s="173">
        <v>36.46</v>
      </c>
      <c r="AB46" s="202">
        <f t="shared" si="18"/>
        <v>42.926284437825764</v>
      </c>
      <c r="AC46" s="202">
        <f t="shared" si="4"/>
        <v>-7.0000000000000284E-2</v>
      </c>
      <c r="AD46" s="203">
        <v>61.6</v>
      </c>
      <c r="AE46" s="204">
        <f t="shared" si="19"/>
        <v>46.292719167904906</v>
      </c>
      <c r="AF46" s="173">
        <v>47.67</v>
      </c>
      <c r="AG46" s="204">
        <f t="shared" si="20"/>
        <v>43.203568532035689</v>
      </c>
      <c r="AH46" s="202">
        <f t="shared" si="5"/>
        <v>-13.93</v>
      </c>
      <c r="AI46" s="173">
        <v>42</v>
      </c>
      <c r="AJ46" s="202">
        <f t="shared" si="21"/>
        <v>44.931600547195629</v>
      </c>
      <c r="AK46" s="173">
        <v>47.92</v>
      </c>
      <c r="AL46" s="202">
        <f t="shared" si="22"/>
        <v>48.951149425287355</v>
      </c>
      <c r="AM46" s="202">
        <f t="shared" si="6"/>
        <v>5.9200000000000017</v>
      </c>
      <c r="AN46" s="173">
        <v>51.8</v>
      </c>
      <c r="AO46" s="202">
        <f t="shared" si="23"/>
        <v>47.027027027027025</v>
      </c>
      <c r="AP46" s="173">
        <v>53.33</v>
      </c>
      <c r="AQ46" s="202">
        <f t="shared" si="24"/>
        <v>44.91385767790262</v>
      </c>
      <c r="AR46" s="202">
        <f t="shared" si="7"/>
        <v>1.5300000000000011</v>
      </c>
      <c r="AS46" s="202">
        <f t="shared" si="27"/>
        <v>42.53875</v>
      </c>
      <c r="AT46" s="202">
        <f t="shared" si="27"/>
        <v>46.717363677114555</v>
      </c>
      <c r="AU46" s="201">
        <f t="shared" si="27"/>
        <v>42.667499999999997</v>
      </c>
      <c r="AV46" s="205">
        <f t="shared" si="27"/>
        <v>45.293889611320942</v>
      </c>
      <c r="AW46" s="205">
        <f t="shared" si="26"/>
        <v>0.12874999999999659</v>
      </c>
      <c r="AX46" s="205">
        <f t="shared" si="26"/>
        <v>-1.4234740657936129</v>
      </c>
      <c r="AY46" s="206">
        <v>4</v>
      </c>
    </row>
    <row r="47" spans="1:51" ht="18.75">
      <c r="A47" s="181">
        <v>4</v>
      </c>
      <c r="B47" s="199">
        <v>46</v>
      </c>
      <c r="C47" s="207" t="s">
        <v>65</v>
      </c>
      <c r="D47" s="172">
        <v>6</v>
      </c>
      <c r="E47" s="173">
        <v>44</v>
      </c>
      <c r="F47" s="173">
        <f t="shared" si="9"/>
        <v>47.314614830813539</v>
      </c>
      <c r="G47" s="173">
        <v>51</v>
      </c>
      <c r="H47" s="173">
        <f t="shared" si="10"/>
        <v>52.762478485370053</v>
      </c>
      <c r="I47" s="173">
        <f t="shared" si="0"/>
        <v>7</v>
      </c>
      <c r="J47" s="173">
        <v>31</v>
      </c>
      <c r="K47" s="202">
        <f t="shared" si="11"/>
        <v>41.842870999030069</v>
      </c>
      <c r="L47" s="173">
        <v>50.33</v>
      </c>
      <c r="M47" s="202">
        <f t="shared" si="12"/>
        <v>47.036181678214007</v>
      </c>
      <c r="N47" s="202">
        <f t="shared" si="1"/>
        <v>19.329999999999998</v>
      </c>
      <c r="O47" s="173">
        <v>20</v>
      </c>
      <c r="P47" s="202">
        <f t="shared" si="13"/>
        <v>39.947761194029852</v>
      </c>
      <c r="Q47" s="173">
        <v>25.42</v>
      </c>
      <c r="R47" s="202">
        <f t="shared" si="14"/>
        <v>42.790070156502971</v>
      </c>
      <c r="S47" s="202">
        <f t="shared" si="2"/>
        <v>5.4200000000000017</v>
      </c>
      <c r="T47" s="214">
        <v>22.5</v>
      </c>
      <c r="U47" s="202">
        <f t="shared" si="15"/>
        <v>38.121301775147927</v>
      </c>
      <c r="V47" s="173">
        <v>32.5</v>
      </c>
      <c r="W47" s="202">
        <f t="shared" si="16"/>
        <v>44.04837013669821</v>
      </c>
      <c r="X47" s="202">
        <f t="shared" si="3"/>
        <v>10</v>
      </c>
      <c r="Y47" s="173">
        <v>37</v>
      </c>
      <c r="Z47" s="202">
        <f t="shared" si="17"/>
        <v>48.935456831517179</v>
      </c>
      <c r="AA47" s="173">
        <v>43.25</v>
      </c>
      <c r="AB47" s="202">
        <f t="shared" si="18"/>
        <v>47.982129560685031</v>
      </c>
      <c r="AC47" s="202">
        <f t="shared" si="4"/>
        <v>6.25</v>
      </c>
      <c r="AD47" s="203">
        <v>60</v>
      </c>
      <c r="AE47" s="204">
        <f t="shared" si="19"/>
        <v>45.104011887072808</v>
      </c>
      <c r="AF47" s="173">
        <v>46.67</v>
      </c>
      <c r="AG47" s="204">
        <f t="shared" si="20"/>
        <v>42.392538523925388</v>
      </c>
      <c r="AH47" s="202">
        <f t="shared" si="5"/>
        <v>-13.329999999999998</v>
      </c>
      <c r="AI47" s="173">
        <v>45</v>
      </c>
      <c r="AJ47" s="202">
        <f t="shared" si="21"/>
        <v>46.98358413132695</v>
      </c>
      <c r="AK47" s="173">
        <v>45</v>
      </c>
      <c r="AL47" s="202">
        <f t="shared" si="22"/>
        <v>46.853448275862064</v>
      </c>
      <c r="AM47" s="202">
        <f t="shared" si="6"/>
        <v>0</v>
      </c>
      <c r="AN47" s="173">
        <v>68</v>
      </c>
      <c r="AO47" s="202">
        <f t="shared" si="23"/>
        <v>58.25363825363825</v>
      </c>
      <c r="AP47" s="173">
        <v>58.67</v>
      </c>
      <c r="AQ47" s="202">
        <f t="shared" si="24"/>
        <v>48.913857677902627</v>
      </c>
      <c r="AR47" s="202">
        <f t="shared" si="7"/>
        <v>-9.3299999999999983</v>
      </c>
      <c r="AS47" s="202">
        <f t="shared" si="27"/>
        <v>40.9375</v>
      </c>
      <c r="AT47" s="202">
        <f t="shared" si="27"/>
        <v>45.812904987822073</v>
      </c>
      <c r="AU47" s="201">
        <f t="shared" si="27"/>
        <v>44.105000000000004</v>
      </c>
      <c r="AV47" s="205">
        <f t="shared" si="27"/>
        <v>46.597384311895034</v>
      </c>
      <c r="AW47" s="205">
        <f t="shared" si="26"/>
        <v>3.167500000000004</v>
      </c>
      <c r="AX47" s="205">
        <f t="shared" si="26"/>
        <v>0.7844793240729615</v>
      </c>
      <c r="AY47" s="206">
        <v>6</v>
      </c>
    </row>
    <row r="48" spans="1:51" ht="18.75">
      <c r="A48" s="181">
        <v>1</v>
      </c>
      <c r="B48" s="199">
        <v>47</v>
      </c>
      <c r="C48" s="207" t="s">
        <v>66</v>
      </c>
      <c r="D48" s="172">
        <v>8</v>
      </c>
      <c r="E48" s="173">
        <v>50.5</v>
      </c>
      <c r="F48" s="173">
        <f t="shared" si="9"/>
        <v>51.994240460763145</v>
      </c>
      <c r="G48" s="173">
        <v>44</v>
      </c>
      <c r="H48" s="173">
        <f t="shared" si="10"/>
        <v>46.738382099827881</v>
      </c>
      <c r="I48" s="173">
        <f t="shared" si="0"/>
        <v>-6.5</v>
      </c>
      <c r="J48" s="173">
        <v>44.5</v>
      </c>
      <c r="K48" s="202">
        <f t="shared" si="11"/>
        <v>54.936954413191081</v>
      </c>
      <c r="L48" s="173">
        <v>53.5</v>
      </c>
      <c r="M48" s="202">
        <f t="shared" si="12"/>
        <v>49.476520400307926</v>
      </c>
      <c r="N48" s="202">
        <f t="shared" si="1"/>
        <v>9</v>
      </c>
      <c r="O48" s="173">
        <v>42.5</v>
      </c>
      <c r="P48" s="202">
        <f t="shared" si="13"/>
        <v>56.738805970149258</v>
      </c>
      <c r="Q48" s="173">
        <v>50</v>
      </c>
      <c r="R48" s="202">
        <f t="shared" si="14"/>
        <v>56.055045871559635</v>
      </c>
      <c r="S48" s="202">
        <f t="shared" si="2"/>
        <v>7.5</v>
      </c>
      <c r="T48" s="214">
        <v>67.5</v>
      </c>
      <c r="U48" s="202">
        <f t="shared" si="15"/>
        <v>60.310650887573964</v>
      </c>
      <c r="V48" s="173">
        <v>46.88</v>
      </c>
      <c r="W48" s="202">
        <f t="shared" si="16"/>
        <v>51.608832807570977</v>
      </c>
      <c r="X48" s="202">
        <f t="shared" si="3"/>
        <v>-20.619999999999997</v>
      </c>
      <c r="Y48" s="173">
        <v>43.5</v>
      </c>
      <c r="Z48" s="202">
        <f t="shared" si="17"/>
        <v>54.383906119027657</v>
      </c>
      <c r="AA48" s="173">
        <v>50.38</v>
      </c>
      <c r="AB48" s="202">
        <f t="shared" si="18"/>
        <v>53.291139240506332</v>
      </c>
      <c r="AC48" s="202">
        <f t="shared" si="4"/>
        <v>6.8800000000000026</v>
      </c>
      <c r="AD48" s="203">
        <v>71</v>
      </c>
      <c r="AE48" s="204">
        <f t="shared" si="19"/>
        <v>53.276374442793461</v>
      </c>
      <c r="AF48" s="173">
        <v>52.5</v>
      </c>
      <c r="AG48" s="204">
        <f t="shared" si="20"/>
        <v>47.120843471208438</v>
      </c>
      <c r="AH48" s="202">
        <f t="shared" si="5"/>
        <v>-18.5</v>
      </c>
      <c r="AI48" s="173">
        <v>53.75</v>
      </c>
      <c r="AJ48" s="202">
        <f t="shared" si="21"/>
        <v>52.968536251709992</v>
      </c>
      <c r="AK48" s="173">
        <v>46.88</v>
      </c>
      <c r="AL48" s="202">
        <f t="shared" si="22"/>
        <v>48.204022988505749</v>
      </c>
      <c r="AM48" s="202">
        <f t="shared" si="6"/>
        <v>-6.8699999999999974</v>
      </c>
      <c r="AN48" s="173">
        <v>61</v>
      </c>
      <c r="AO48" s="202">
        <f t="shared" si="23"/>
        <v>53.402633402633398</v>
      </c>
      <c r="AP48" s="173">
        <v>64</v>
      </c>
      <c r="AQ48" s="202">
        <f t="shared" si="24"/>
        <v>52.906367041198507</v>
      </c>
      <c r="AR48" s="202">
        <f t="shared" si="7"/>
        <v>3</v>
      </c>
      <c r="AS48" s="202">
        <f t="shared" si="27"/>
        <v>54.28125</v>
      </c>
      <c r="AT48" s="202">
        <f t="shared" si="27"/>
        <v>54.751512743480241</v>
      </c>
      <c r="AU48" s="201">
        <f t="shared" si="27"/>
        <v>51.017499999999998</v>
      </c>
      <c r="AV48" s="205">
        <f t="shared" si="27"/>
        <v>50.675144240085679</v>
      </c>
      <c r="AW48" s="205">
        <f t="shared" si="26"/>
        <v>-3.2637500000000017</v>
      </c>
      <c r="AX48" s="205">
        <f t="shared" si="26"/>
        <v>-4.076368503394562</v>
      </c>
      <c r="AY48" s="206">
        <v>4</v>
      </c>
    </row>
    <row r="49" spans="1:51" ht="18.75">
      <c r="A49" s="181">
        <v>4</v>
      </c>
      <c r="B49" s="199">
        <v>48</v>
      </c>
      <c r="C49" s="207" t="s">
        <v>137</v>
      </c>
      <c r="D49" s="172">
        <v>4</v>
      </c>
      <c r="E49" s="201">
        <v>48</v>
      </c>
      <c r="F49" s="173">
        <f t="shared" si="9"/>
        <v>50.194384449244062</v>
      </c>
      <c r="G49" s="173">
        <v>48.5</v>
      </c>
      <c r="H49" s="173">
        <f t="shared" si="10"/>
        <v>50.611015490533561</v>
      </c>
      <c r="I49" s="173">
        <f t="shared" si="0"/>
        <v>0.5</v>
      </c>
      <c r="J49" s="201">
        <v>37.5</v>
      </c>
      <c r="K49" s="202">
        <f t="shared" si="11"/>
        <v>48.147429679922411</v>
      </c>
      <c r="L49" s="173">
        <v>55</v>
      </c>
      <c r="M49" s="202">
        <f t="shared" si="12"/>
        <v>50.631254811393383</v>
      </c>
      <c r="N49" s="202">
        <f t="shared" si="1"/>
        <v>17.5</v>
      </c>
      <c r="O49" s="201">
        <v>27.5</v>
      </c>
      <c r="P49" s="202">
        <f t="shared" si="13"/>
        <v>45.544776119402982</v>
      </c>
      <c r="Q49" s="173">
        <v>36.25</v>
      </c>
      <c r="R49" s="202">
        <f t="shared" si="14"/>
        <v>48.634646519158125</v>
      </c>
      <c r="S49" s="202">
        <f t="shared" si="2"/>
        <v>8.75</v>
      </c>
      <c r="T49" s="215">
        <v>55.625</v>
      </c>
      <c r="U49" s="202">
        <f t="shared" si="15"/>
        <v>54.455128205128204</v>
      </c>
      <c r="V49" s="173">
        <v>45</v>
      </c>
      <c r="W49" s="202">
        <f t="shared" si="16"/>
        <v>50.620399579390117</v>
      </c>
      <c r="X49" s="202">
        <f t="shared" si="3"/>
        <v>-10.625</v>
      </c>
      <c r="Y49" s="201">
        <v>48.25</v>
      </c>
      <c r="Z49" s="202">
        <f t="shared" si="17"/>
        <v>58.365465213746859</v>
      </c>
      <c r="AA49" s="173">
        <v>55.38</v>
      </c>
      <c r="AB49" s="202">
        <f t="shared" si="18"/>
        <v>57.01414743112435</v>
      </c>
      <c r="AC49" s="202">
        <f t="shared" si="4"/>
        <v>7.1300000000000026</v>
      </c>
      <c r="AD49" s="201">
        <v>68.5</v>
      </c>
      <c r="AE49" s="204">
        <f t="shared" si="19"/>
        <v>51.419019316493312</v>
      </c>
      <c r="AF49" s="173">
        <v>56</v>
      </c>
      <c r="AG49" s="204">
        <f t="shared" si="20"/>
        <v>49.959448499594487</v>
      </c>
      <c r="AH49" s="202">
        <f t="shared" si="5"/>
        <v>-12.5</v>
      </c>
      <c r="AI49" s="201">
        <v>54.375</v>
      </c>
      <c r="AJ49" s="202">
        <f t="shared" si="21"/>
        <v>53.396032831737351</v>
      </c>
      <c r="AK49" s="173">
        <v>53.75</v>
      </c>
      <c r="AL49" s="202">
        <f t="shared" si="22"/>
        <v>53.139367816091955</v>
      </c>
      <c r="AM49" s="202">
        <f t="shared" si="6"/>
        <v>-0.625</v>
      </c>
      <c r="AN49" s="201">
        <v>57</v>
      </c>
      <c r="AO49" s="202">
        <f t="shared" si="23"/>
        <v>50.630630630630627</v>
      </c>
      <c r="AP49" s="173">
        <v>70</v>
      </c>
      <c r="AQ49" s="202">
        <f t="shared" si="24"/>
        <v>57.400749063670418</v>
      </c>
      <c r="AR49" s="202">
        <f t="shared" si="7"/>
        <v>13</v>
      </c>
      <c r="AS49" s="202">
        <f t="shared" si="27"/>
        <v>49.59375</v>
      </c>
      <c r="AT49" s="202">
        <f t="shared" si="27"/>
        <v>51.519108305788215</v>
      </c>
      <c r="AU49" s="201">
        <f t="shared" si="27"/>
        <v>52.484999999999999</v>
      </c>
      <c r="AV49" s="205">
        <f t="shared" si="27"/>
        <v>52.251378651369549</v>
      </c>
      <c r="AW49" s="205">
        <f t="shared" si="26"/>
        <v>2.8912499999999994</v>
      </c>
      <c r="AX49" s="205">
        <f t="shared" si="26"/>
        <v>0.73227034558133397</v>
      </c>
      <c r="AY49" s="206">
        <v>5</v>
      </c>
    </row>
    <row r="50" spans="1:51" ht="18.75">
      <c r="A50" s="181">
        <v>1</v>
      </c>
      <c r="B50" s="207">
        <v>49</v>
      </c>
      <c r="C50" s="207" t="s">
        <v>69</v>
      </c>
      <c r="D50" s="172">
        <v>16</v>
      </c>
      <c r="E50" s="173">
        <v>43.43</v>
      </c>
      <c r="F50" s="173">
        <f t="shared" si="9"/>
        <v>46.904247660187188</v>
      </c>
      <c r="G50" s="173">
        <v>42.13</v>
      </c>
      <c r="H50" s="173">
        <f t="shared" si="10"/>
        <v>45.129087779690195</v>
      </c>
      <c r="I50" s="173">
        <f t="shared" si="0"/>
        <v>-1.2999999999999972</v>
      </c>
      <c r="J50" s="173">
        <v>39.14</v>
      </c>
      <c r="K50" s="202">
        <f t="shared" si="11"/>
        <v>49.738118331716784</v>
      </c>
      <c r="L50" s="173">
        <v>45.25</v>
      </c>
      <c r="M50" s="202">
        <f t="shared" si="12"/>
        <v>43.12548113933795</v>
      </c>
      <c r="N50" s="202">
        <f t="shared" si="1"/>
        <v>6.1099999999999994</v>
      </c>
      <c r="O50" s="173">
        <v>26.79</v>
      </c>
      <c r="P50" s="202">
        <f t="shared" si="13"/>
        <v>45.014925373134332</v>
      </c>
      <c r="Q50" s="173">
        <v>27.81</v>
      </c>
      <c r="R50" s="202">
        <f t="shared" si="14"/>
        <v>44.079870480302212</v>
      </c>
      <c r="S50" s="202">
        <f t="shared" si="2"/>
        <v>1.0199999999999996</v>
      </c>
      <c r="T50" s="214">
        <v>33.57</v>
      </c>
      <c r="U50" s="202">
        <f t="shared" si="15"/>
        <v>43.57988165680473</v>
      </c>
      <c r="V50" s="173">
        <v>32.19</v>
      </c>
      <c r="W50" s="202">
        <f t="shared" si="16"/>
        <v>43.885383806519449</v>
      </c>
      <c r="X50" s="202">
        <f t="shared" si="3"/>
        <v>-1.3800000000000026</v>
      </c>
      <c r="Y50" s="173">
        <v>30.89</v>
      </c>
      <c r="Z50" s="202">
        <f t="shared" si="17"/>
        <v>43.813914501257329</v>
      </c>
      <c r="AA50" s="173">
        <v>36.409999999999997</v>
      </c>
      <c r="AB50" s="202">
        <f t="shared" si="18"/>
        <v>42.889054355919576</v>
      </c>
      <c r="AC50" s="202">
        <f t="shared" si="4"/>
        <v>5.519999999999996</v>
      </c>
      <c r="AD50" s="203">
        <v>62.29</v>
      </c>
      <c r="AE50" s="204">
        <f t="shared" si="19"/>
        <v>46.805349182763742</v>
      </c>
      <c r="AF50" s="173">
        <v>48</v>
      </c>
      <c r="AG50" s="204">
        <f t="shared" si="20"/>
        <v>43.471208434712089</v>
      </c>
      <c r="AH50" s="202">
        <f t="shared" si="5"/>
        <v>-14.29</v>
      </c>
      <c r="AI50" s="173">
        <v>42.14</v>
      </c>
      <c r="AJ50" s="202">
        <f t="shared" si="21"/>
        <v>45.027359781121753</v>
      </c>
      <c r="AK50" s="173">
        <v>40.31</v>
      </c>
      <c r="AL50" s="202">
        <f t="shared" si="22"/>
        <v>43.484195402298852</v>
      </c>
      <c r="AM50" s="202">
        <f t="shared" si="6"/>
        <v>-1.8299999999999983</v>
      </c>
      <c r="AN50" s="173">
        <v>57.14</v>
      </c>
      <c r="AO50" s="202">
        <f t="shared" si="23"/>
        <v>50.727650727650726</v>
      </c>
      <c r="AP50" s="173">
        <v>56</v>
      </c>
      <c r="AQ50" s="202">
        <f t="shared" si="24"/>
        <v>46.913857677902627</v>
      </c>
      <c r="AR50" s="202">
        <f t="shared" si="7"/>
        <v>-1.1400000000000006</v>
      </c>
      <c r="AS50" s="202">
        <f t="shared" si="27"/>
        <v>41.923749999999998</v>
      </c>
      <c r="AT50" s="202">
        <f t="shared" si="27"/>
        <v>46.451430901829568</v>
      </c>
      <c r="AU50" s="201">
        <f t="shared" si="27"/>
        <v>41.012500000000003</v>
      </c>
      <c r="AV50" s="205">
        <f t="shared" si="27"/>
        <v>44.122267384585371</v>
      </c>
      <c r="AW50" s="205">
        <f t="shared" si="26"/>
        <v>-0.91124999999999545</v>
      </c>
      <c r="AX50" s="205">
        <f t="shared" si="26"/>
        <v>-2.3291635172441971</v>
      </c>
      <c r="AY50" s="206">
        <v>3</v>
      </c>
    </row>
    <row r="51" spans="1:51" ht="18.75">
      <c r="A51" s="181">
        <v>6</v>
      </c>
      <c r="B51" s="199">
        <v>50</v>
      </c>
      <c r="C51" s="207" t="s">
        <v>70</v>
      </c>
      <c r="D51" s="172">
        <v>4</v>
      </c>
      <c r="E51" s="173">
        <v>56.67</v>
      </c>
      <c r="F51" s="173">
        <f t="shared" si="9"/>
        <v>56.436285097192226</v>
      </c>
      <c r="G51" s="173">
        <v>41</v>
      </c>
      <c r="H51" s="173">
        <f t="shared" si="10"/>
        <v>44.156626506024097</v>
      </c>
      <c r="I51" s="173">
        <f t="shared" si="0"/>
        <v>-15.670000000000002</v>
      </c>
      <c r="J51" s="173">
        <v>40.67</v>
      </c>
      <c r="K51" s="202">
        <f t="shared" si="11"/>
        <v>51.222114451988368</v>
      </c>
      <c r="L51" s="173">
        <v>49.5</v>
      </c>
      <c r="M51" s="202">
        <f t="shared" si="12"/>
        <v>46.397228637413392</v>
      </c>
      <c r="N51" s="202">
        <f t="shared" si="1"/>
        <v>8.8299999999999983</v>
      </c>
      <c r="O51" s="173">
        <v>36.25</v>
      </c>
      <c r="P51" s="202">
        <f t="shared" si="13"/>
        <v>52.07462686567164</v>
      </c>
      <c r="Q51" s="173">
        <v>31.25</v>
      </c>
      <c r="R51" s="202">
        <f t="shared" si="14"/>
        <v>45.93631948192121</v>
      </c>
      <c r="S51" s="202">
        <f t="shared" si="2"/>
        <v>-5</v>
      </c>
      <c r="T51" s="214">
        <v>54.17</v>
      </c>
      <c r="U51" s="202">
        <f t="shared" si="15"/>
        <v>53.737672583826431</v>
      </c>
      <c r="V51" s="173">
        <v>45</v>
      </c>
      <c r="W51" s="202">
        <f t="shared" si="16"/>
        <v>50.620399579390117</v>
      </c>
      <c r="X51" s="202">
        <f t="shared" si="3"/>
        <v>-9.1700000000000017</v>
      </c>
      <c r="Y51" s="173">
        <v>42.67</v>
      </c>
      <c r="Z51" s="202">
        <f t="shared" si="17"/>
        <v>53.688181056160936</v>
      </c>
      <c r="AA51" s="173">
        <v>37.75</v>
      </c>
      <c r="AB51" s="202">
        <f t="shared" si="18"/>
        <v>43.886820551005215</v>
      </c>
      <c r="AC51" s="202">
        <f t="shared" si="4"/>
        <v>-4.9200000000000017</v>
      </c>
      <c r="AD51" s="203">
        <v>71.33</v>
      </c>
      <c r="AE51" s="204">
        <f t="shared" si="19"/>
        <v>53.521545319465076</v>
      </c>
      <c r="AF51" s="173">
        <v>42</v>
      </c>
      <c r="AG51" s="204">
        <f t="shared" si="20"/>
        <v>38.605028386050286</v>
      </c>
      <c r="AH51" s="202">
        <f t="shared" si="5"/>
        <v>-29.33</v>
      </c>
      <c r="AI51" s="173">
        <v>56.67</v>
      </c>
      <c r="AJ51" s="202">
        <f t="shared" si="21"/>
        <v>54.965800273597814</v>
      </c>
      <c r="AK51" s="173">
        <v>37.5</v>
      </c>
      <c r="AL51" s="202">
        <f t="shared" si="22"/>
        <v>41.46551724137931</v>
      </c>
      <c r="AM51" s="202">
        <f t="shared" si="6"/>
        <v>-19.170000000000002</v>
      </c>
      <c r="AN51" s="173">
        <v>70.67</v>
      </c>
      <c r="AO51" s="202">
        <f t="shared" si="23"/>
        <v>60.103950103950105</v>
      </c>
      <c r="AP51" s="173">
        <v>56</v>
      </c>
      <c r="AQ51" s="202">
        <f t="shared" si="24"/>
        <v>46.913857677902627</v>
      </c>
      <c r="AR51" s="202">
        <f t="shared" si="7"/>
        <v>-14.670000000000002</v>
      </c>
      <c r="AS51" s="202">
        <f t="shared" si="27"/>
        <v>53.637500000000003</v>
      </c>
      <c r="AT51" s="202">
        <f t="shared" si="27"/>
        <v>54.468771968981578</v>
      </c>
      <c r="AU51" s="201">
        <f t="shared" si="27"/>
        <v>42.5</v>
      </c>
      <c r="AV51" s="205">
        <f t="shared" si="27"/>
        <v>44.74772475763578</v>
      </c>
      <c r="AW51" s="205">
        <f t="shared" si="26"/>
        <v>-11.137500000000003</v>
      </c>
      <c r="AX51" s="205">
        <f t="shared" si="26"/>
        <v>-9.7210472113457982</v>
      </c>
      <c r="AY51" s="206">
        <v>1</v>
      </c>
    </row>
    <row r="52" spans="1:51" ht="18.75">
      <c r="A52" s="181">
        <v>2</v>
      </c>
      <c r="B52" s="199">
        <v>51</v>
      </c>
      <c r="C52" s="207" t="s">
        <v>71</v>
      </c>
      <c r="D52" s="172">
        <v>11</v>
      </c>
      <c r="E52" s="173">
        <v>38.555</v>
      </c>
      <c r="F52" s="173">
        <f t="shared" si="9"/>
        <v>43.394528437724986</v>
      </c>
      <c r="G52" s="173">
        <v>48.542727272727276</v>
      </c>
      <c r="H52" s="173">
        <f t="shared" si="10"/>
        <v>50.647785948990773</v>
      </c>
      <c r="I52" s="173">
        <f t="shared" si="0"/>
        <v>9.9877272727272768</v>
      </c>
      <c r="J52" s="173">
        <v>37.15392857142858</v>
      </c>
      <c r="K52" s="202">
        <f t="shared" si="11"/>
        <v>47.811763890813367</v>
      </c>
      <c r="L52" s="173">
        <v>54.366363636363637</v>
      </c>
      <c r="M52" s="202">
        <f t="shared" si="12"/>
        <v>50.143467002589404</v>
      </c>
      <c r="N52" s="202">
        <f t="shared" si="1"/>
        <v>17.212435064935057</v>
      </c>
      <c r="O52" s="173">
        <v>28.04</v>
      </c>
      <c r="P52" s="202">
        <f t="shared" si="13"/>
        <v>45.947761194029852</v>
      </c>
      <c r="Q52" s="173">
        <v>27.5</v>
      </c>
      <c r="R52" s="202">
        <f t="shared" si="14"/>
        <v>43.912574203993522</v>
      </c>
      <c r="S52" s="202">
        <f t="shared" si="2"/>
        <v>-0.53999999999999915</v>
      </c>
      <c r="T52" s="214">
        <v>30.689999999999998</v>
      </c>
      <c r="U52" s="202">
        <f t="shared" si="15"/>
        <v>42.159763313609467</v>
      </c>
      <c r="V52" s="173">
        <v>30.452727272727273</v>
      </c>
      <c r="W52" s="202">
        <f t="shared" si="16"/>
        <v>42.971991205429688</v>
      </c>
      <c r="X52" s="202">
        <f t="shared" si="3"/>
        <v>-0.23727272727272464</v>
      </c>
      <c r="Y52" s="173">
        <v>34.519999999999996</v>
      </c>
      <c r="Z52" s="202">
        <f t="shared" si="17"/>
        <v>46.856663872590104</v>
      </c>
      <c r="AA52" s="173">
        <v>46.55</v>
      </c>
      <c r="AB52" s="202">
        <f t="shared" si="18"/>
        <v>50.439314966492923</v>
      </c>
      <c r="AC52" s="202">
        <f t="shared" si="4"/>
        <v>12.030000000000001</v>
      </c>
      <c r="AD52" s="203">
        <v>57.57</v>
      </c>
      <c r="AE52" s="204">
        <f t="shared" si="19"/>
        <v>43.298662704309059</v>
      </c>
      <c r="AF52" s="173">
        <v>50.906363636363636</v>
      </c>
      <c r="AG52" s="204">
        <f t="shared" si="20"/>
        <v>45.828356558283566</v>
      </c>
      <c r="AH52" s="202">
        <f t="shared" si="5"/>
        <v>-6.663636363636364</v>
      </c>
      <c r="AI52" s="173">
        <v>41.075000000000003</v>
      </c>
      <c r="AJ52" s="202">
        <f t="shared" si="21"/>
        <v>44.298905608755135</v>
      </c>
      <c r="AK52" s="173">
        <v>46.81727272727273</v>
      </c>
      <c r="AL52" s="202">
        <f t="shared" si="22"/>
        <v>48.158960292580986</v>
      </c>
      <c r="AM52" s="202">
        <f t="shared" si="6"/>
        <v>5.7422727272727272</v>
      </c>
      <c r="AN52" s="173">
        <v>46.555</v>
      </c>
      <c r="AO52" s="202">
        <f t="shared" si="23"/>
        <v>43.39223839223839</v>
      </c>
      <c r="AP52" s="173">
        <v>60.360909090909097</v>
      </c>
      <c r="AQ52" s="202">
        <f t="shared" si="24"/>
        <v>50.180456247871987</v>
      </c>
      <c r="AR52" s="202">
        <f t="shared" si="7"/>
        <v>13.805909090909097</v>
      </c>
      <c r="AS52" s="202">
        <f t="shared" si="27"/>
        <v>39.269866071428567</v>
      </c>
      <c r="AT52" s="202">
        <f t="shared" si="27"/>
        <v>44.645035926758794</v>
      </c>
      <c r="AU52" s="201">
        <f t="shared" si="27"/>
        <v>45.687045454545462</v>
      </c>
      <c r="AV52" s="205">
        <f t="shared" si="27"/>
        <v>47.785363303279105</v>
      </c>
      <c r="AW52" s="205">
        <f t="shared" si="26"/>
        <v>6.4171793831168955</v>
      </c>
      <c r="AX52" s="205">
        <f t="shared" si="26"/>
        <v>3.140327376520311</v>
      </c>
      <c r="AY52" s="206">
        <v>5</v>
      </c>
    </row>
    <row r="53" spans="1:51" ht="18.75">
      <c r="A53" s="181">
        <v>5</v>
      </c>
      <c r="B53" s="199">
        <v>53</v>
      </c>
      <c r="C53" s="207" t="s">
        <v>72</v>
      </c>
      <c r="D53" s="172">
        <v>10</v>
      </c>
      <c r="E53" s="173">
        <v>57.56</v>
      </c>
      <c r="F53" s="173">
        <f t="shared" si="9"/>
        <v>57.077033837293023</v>
      </c>
      <c r="G53" s="173">
        <v>51.8</v>
      </c>
      <c r="H53" s="173">
        <f t="shared" si="10"/>
        <v>53.450946643717728</v>
      </c>
      <c r="I53" s="173">
        <f t="shared" si="0"/>
        <v>-5.7600000000000051</v>
      </c>
      <c r="J53" s="173">
        <v>49.11</v>
      </c>
      <c r="K53" s="202">
        <f t="shared" si="11"/>
        <v>59.408341416100875</v>
      </c>
      <c r="L53" s="173">
        <v>60.6</v>
      </c>
      <c r="M53" s="202">
        <f t="shared" si="12"/>
        <v>54.942263279445726</v>
      </c>
      <c r="N53" s="202">
        <f t="shared" si="1"/>
        <v>11.490000000000002</v>
      </c>
      <c r="O53" s="173">
        <v>49.44</v>
      </c>
      <c r="P53" s="202">
        <f t="shared" si="13"/>
        <v>61.917910447761194</v>
      </c>
      <c r="Q53" s="173">
        <v>40</v>
      </c>
      <c r="R53" s="202">
        <f t="shared" si="14"/>
        <v>50.658391797085805</v>
      </c>
      <c r="S53" s="202">
        <f t="shared" si="2"/>
        <v>-9.4399999999999977</v>
      </c>
      <c r="T53" s="214">
        <v>63.89</v>
      </c>
      <c r="U53" s="202">
        <f t="shared" si="15"/>
        <v>58.530571992110453</v>
      </c>
      <c r="V53" s="173">
        <v>42.5</v>
      </c>
      <c r="W53" s="202">
        <f t="shared" si="16"/>
        <v>49.305993690851736</v>
      </c>
      <c r="X53" s="202">
        <f t="shared" si="3"/>
        <v>-21.39</v>
      </c>
      <c r="Y53" s="173">
        <v>57.22</v>
      </c>
      <c r="Z53" s="202">
        <f t="shared" si="17"/>
        <v>65.884325230511308</v>
      </c>
      <c r="AA53" s="173">
        <v>51.1</v>
      </c>
      <c r="AB53" s="202">
        <f t="shared" si="18"/>
        <v>53.827252419955322</v>
      </c>
      <c r="AC53" s="202">
        <f t="shared" si="4"/>
        <v>-6.1199999999999974</v>
      </c>
      <c r="AD53" s="203">
        <v>69.78</v>
      </c>
      <c r="AE53" s="204">
        <f t="shared" si="19"/>
        <v>52.369985141158985</v>
      </c>
      <c r="AF53" s="173">
        <v>57.2</v>
      </c>
      <c r="AG53" s="204">
        <f t="shared" si="20"/>
        <v>50.932684509326847</v>
      </c>
      <c r="AH53" s="202">
        <f t="shared" si="5"/>
        <v>-12.579999999999998</v>
      </c>
      <c r="AI53" s="173">
        <v>62.78</v>
      </c>
      <c r="AJ53" s="202">
        <f t="shared" si="21"/>
        <v>59.145006839945282</v>
      </c>
      <c r="AK53" s="173">
        <v>55.5</v>
      </c>
      <c r="AL53" s="202">
        <f t="shared" si="22"/>
        <v>54.396551724137929</v>
      </c>
      <c r="AM53" s="202">
        <f t="shared" si="6"/>
        <v>-7.2800000000000011</v>
      </c>
      <c r="AN53" s="173">
        <v>67.11</v>
      </c>
      <c r="AO53" s="202">
        <f t="shared" si="23"/>
        <v>57.636867636867635</v>
      </c>
      <c r="AP53" s="173">
        <v>59.2</v>
      </c>
      <c r="AQ53" s="202">
        <f t="shared" si="24"/>
        <v>49.310861423220977</v>
      </c>
      <c r="AR53" s="202">
        <f t="shared" si="7"/>
        <v>-7.9099999999999966</v>
      </c>
      <c r="AS53" s="202">
        <f t="shared" si="27"/>
        <v>59.611249999999998</v>
      </c>
      <c r="AT53" s="202">
        <f t="shared" si="27"/>
        <v>58.996255317718585</v>
      </c>
      <c r="AU53" s="201">
        <f t="shared" si="27"/>
        <v>52.237499999999997</v>
      </c>
      <c r="AV53" s="205">
        <f t="shared" si="27"/>
        <v>52.103118185967752</v>
      </c>
      <c r="AW53" s="205">
        <f t="shared" si="26"/>
        <v>-7.3737500000000011</v>
      </c>
      <c r="AX53" s="205">
        <f t="shared" si="26"/>
        <v>-6.8931371317508336</v>
      </c>
      <c r="AY53" s="206">
        <v>1</v>
      </c>
    </row>
    <row r="54" spans="1:51" ht="18.75">
      <c r="A54" s="181">
        <v>5</v>
      </c>
      <c r="B54" s="199">
        <v>54</v>
      </c>
      <c r="C54" s="207" t="s">
        <v>73</v>
      </c>
      <c r="D54" s="172">
        <v>5</v>
      </c>
      <c r="E54" s="173">
        <v>55.75</v>
      </c>
      <c r="F54" s="173">
        <f t="shared" si="9"/>
        <v>55.773938084953208</v>
      </c>
      <c r="G54" s="173">
        <v>42.4</v>
      </c>
      <c r="H54" s="173">
        <f t="shared" si="10"/>
        <v>45.361445783132531</v>
      </c>
      <c r="I54" s="173">
        <f t="shared" si="0"/>
        <v>-13.350000000000001</v>
      </c>
      <c r="J54" s="173">
        <v>50.25</v>
      </c>
      <c r="K54" s="202">
        <f t="shared" si="11"/>
        <v>60.514064015518912</v>
      </c>
      <c r="L54" s="173">
        <v>58.8</v>
      </c>
      <c r="M54" s="202">
        <f t="shared" si="12"/>
        <v>53.556581986143186</v>
      </c>
      <c r="N54" s="202">
        <f t="shared" si="1"/>
        <v>8.5499999999999972</v>
      </c>
      <c r="O54" s="173">
        <v>34.380000000000003</v>
      </c>
      <c r="P54" s="202">
        <f t="shared" si="13"/>
        <v>50.679104477611943</v>
      </c>
      <c r="Q54" s="173">
        <v>35</v>
      </c>
      <c r="R54" s="202">
        <f t="shared" si="14"/>
        <v>47.960064759848891</v>
      </c>
      <c r="S54" s="202">
        <f t="shared" si="2"/>
        <v>0.61999999999999744</v>
      </c>
      <c r="T54" s="214">
        <v>71.88</v>
      </c>
      <c r="U54" s="202">
        <f t="shared" si="15"/>
        <v>62.470414201183431</v>
      </c>
      <c r="V54" s="173">
        <v>36</v>
      </c>
      <c r="W54" s="202">
        <f t="shared" si="16"/>
        <v>45.888538380651944</v>
      </c>
      <c r="X54" s="202">
        <f t="shared" si="3"/>
        <v>-35.879999999999995</v>
      </c>
      <c r="Y54" s="173">
        <v>50.75</v>
      </c>
      <c r="Z54" s="202">
        <f t="shared" si="17"/>
        <v>60.461022632020118</v>
      </c>
      <c r="AA54" s="173">
        <v>44.1</v>
      </c>
      <c r="AB54" s="202">
        <f t="shared" si="18"/>
        <v>48.615040953090094</v>
      </c>
      <c r="AC54" s="202">
        <f t="shared" si="4"/>
        <v>-6.6499999999999986</v>
      </c>
      <c r="AD54" s="203">
        <v>72</v>
      </c>
      <c r="AE54" s="204">
        <f t="shared" si="19"/>
        <v>54.019316493313518</v>
      </c>
      <c r="AF54" s="173">
        <v>64</v>
      </c>
      <c r="AG54" s="204">
        <f t="shared" si="20"/>
        <v>56.447688564476891</v>
      </c>
      <c r="AH54" s="202">
        <f t="shared" si="5"/>
        <v>-8</v>
      </c>
      <c r="AI54" s="173">
        <v>59.38</v>
      </c>
      <c r="AJ54" s="202">
        <f t="shared" si="21"/>
        <v>56.819425444596448</v>
      </c>
      <c r="AK54" s="173">
        <v>49</v>
      </c>
      <c r="AL54" s="202">
        <f t="shared" si="22"/>
        <v>49.727011494252871</v>
      </c>
      <c r="AM54" s="202">
        <f t="shared" si="6"/>
        <v>-10.380000000000003</v>
      </c>
      <c r="AN54" s="173">
        <v>68.5</v>
      </c>
      <c r="AO54" s="202">
        <f t="shared" si="23"/>
        <v>58.6001386001386</v>
      </c>
      <c r="AP54" s="173">
        <v>56.8</v>
      </c>
      <c r="AQ54" s="202">
        <f t="shared" si="24"/>
        <v>47.513108614232209</v>
      </c>
      <c r="AR54" s="202">
        <f t="shared" si="7"/>
        <v>-11.700000000000003</v>
      </c>
      <c r="AS54" s="202">
        <f t="shared" si="27"/>
        <v>57.861249999999998</v>
      </c>
      <c r="AT54" s="202">
        <f t="shared" si="27"/>
        <v>57.417177993667018</v>
      </c>
      <c r="AU54" s="201">
        <f t="shared" si="27"/>
        <v>48.262499999999996</v>
      </c>
      <c r="AV54" s="205">
        <f t="shared" si="27"/>
        <v>49.383685066978572</v>
      </c>
      <c r="AW54" s="205">
        <f t="shared" si="26"/>
        <v>-9.5987500000000026</v>
      </c>
      <c r="AX54" s="205">
        <f t="shared" si="26"/>
        <v>-8.0334929266884458</v>
      </c>
      <c r="AY54" s="206">
        <v>2</v>
      </c>
    </row>
    <row r="55" spans="1:51" ht="18.75">
      <c r="A55" s="181">
        <v>5</v>
      </c>
      <c r="B55" s="199">
        <v>55</v>
      </c>
      <c r="C55" s="207" t="s">
        <v>74</v>
      </c>
      <c r="D55" s="172">
        <v>15</v>
      </c>
      <c r="E55" s="173">
        <v>52.12</v>
      </c>
      <c r="F55" s="173">
        <f t="shared" si="9"/>
        <v>53.160547156227501</v>
      </c>
      <c r="G55" s="173">
        <v>46.53</v>
      </c>
      <c r="H55" s="173">
        <f t="shared" si="10"/>
        <v>48.915662650602414</v>
      </c>
      <c r="I55" s="173">
        <f t="shared" si="0"/>
        <v>-5.5899999999999963</v>
      </c>
      <c r="J55" s="173">
        <v>40</v>
      </c>
      <c r="K55" s="202">
        <f t="shared" si="11"/>
        <v>50.572259941804077</v>
      </c>
      <c r="L55" s="173">
        <v>50.93</v>
      </c>
      <c r="M55" s="202">
        <f t="shared" si="12"/>
        <v>47.498075442648194</v>
      </c>
      <c r="N55" s="202">
        <f t="shared" si="1"/>
        <v>10.93</v>
      </c>
      <c r="O55" s="173">
        <v>32.79</v>
      </c>
      <c r="P55" s="202">
        <f t="shared" si="13"/>
        <v>49.492537313432834</v>
      </c>
      <c r="Q55" s="173">
        <v>30.83</v>
      </c>
      <c r="R55" s="202">
        <f t="shared" si="14"/>
        <v>45.709660010793307</v>
      </c>
      <c r="S55" s="202">
        <f t="shared" si="2"/>
        <v>-1.9600000000000009</v>
      </c>
      <c r="T55" s="214">
        <v>52.94</v>
      </c>
      <c r="U55" s="202">
        <f t="shared" si="15"/>
        <v>53.131163708086781</v>
      </c>
      <c r="V55" s="173">
        <v>42</v>
      </c>
      <c r="W55" s="202">
        <f t="shared" si="16"/>
        <v>49.04311251314406</v>
      </c>
      <c r="X55" s="202">
        <f t="shared" si="3"/>
        <v>-10.939999999999998</v>
      </c>
      <c r="Y55" s="173">
        <v>42.94</v>
      </c>
      <c r="Z55" s="202">
        <f t="shared" si="17"/>
        <v>53.91450125733445</v>
      </c>
      <c r="AA55" s="173">
        <v>46.3</v>
      </c>
      <c r="AB55" s="202">
        <f t="shared" si="18"/>
        <v>50.25316455696202</v>
      </c>
      <c r="AC55" s="202">
        <f t="shared" si="4"/>
        <v>3.3599999999999994</v>
      </c>
      <c r="AD55" s="203">
        <v>68</v>
      </c>
      <c r="AE55" s="204">
        <f t="shared" si="19"/>
        <v>51.047548291233284</v>
      </c>
      <c r="AF55" s="173">
        <v>60.53</v>
      </c>
      <c r="AG55" s="204">
        <f t="shared" si="20"/>
        <v>53.633414436334149</v>
      </c>
      <c r="AH55" s="202">
        <f t="shared" si="5"/>
        <v>-7.4699999999999989</v>
      </c>
      <c r="AI55" s="173">
        <v>55.29</v>
      </c>
      <c r="AJ55" s="202">
        <f t="shared" si="21"/>
        <v>54.021887824897405</v>
      </c>
      <c r="AK55" s="173">
        <v>49</v>
      </c>
      <c r="AL55" s="202">
        <f t="shared" si="22"/>
        <v>49.727011494252871</v>
      </c>
      <c r="AM55" s="202">
        <f t="shared" si="6"/>
        <v>-6.2899999999999991</v>
      </c>
      <c r="AN55" s="173">
        <v>55.76</v>
      </c>
      <c r="AO55" s="202">
        <f t="shared" si="23"/>
        <v>49.771309771309767</v>
      </c>
      <c r="AP55" s="173">
        <v>60.27</v>
      </c>
      <c r="AQ55" s="202">
        <f t="shared" si="24"/>
        <v>50.112359550561806</v>
      </c>
      <c r="AR55" s="202">
        <f t="shared" si="7"/>
        <v>4.5100000000000051</v>
      </c>
      <c r="AS55" s="202">
        <f t="shared" si="27"/>
        <v>49.98</v>
      </c>
      <c r="AT55" s="202">
        <f t="shared" si="27"/>
        <v>51.888969408040758</v>
      </c>
      <c r="AU55" s="201">
        <f t="shared" si="27"/>
        <v>48.298749999999998</v>
      </c>
      <c r="AV55" s="205">
        <f t="shared" si="27"/>
        <v>49.361557581912344</v>
      </c>
      <c r="AW55" s="205">
        <f t="shared" si="26"/>
        <v>-1.6812499999999986</v>
      </c>
      <c r="AX55" s="205">
        <f t="shared" si="26"/>
        <v>-2.5274118261284144</v>
      </c>
      <c r="AY55" s="206">
        <v>3</v>
      </c>
    </row>
    <row r="56" spans="1:51" ht="18.75">
      <c r="A56" s="181">
        <v>2</v>
      </c>
      <c r="B56" s="199">
        <v>56</v>
      </c>
      <c r="C56" s="207" t="s">
        <v>75</v>
      </c>
      <c r="D56" s="172">
        <v>3</v>
      </c>
      <c r="E56" s="173">
        <v>44.25</v>
      </c>
      <c r="F56" s="173">
        <f t="shared" si="9"/>
        <v>47.494600431965445</v>
      </c>
      <c r="G56" s="173">
        <v>45.33</v>
      </c>
      <c r="H56" s="173">
        <f t="shared" si="10"/>
        <v>47.882960413080895</v>
      </c>
      <c r="I56" s="173">
        <f t="shared" si="0"/>
        <v>1.0799999999999983</v>
      </c>
      <c r="J56" s="173">
        <v>35.75</v>
      </c>
      <c r="K56" s="202">
        <f t="shared" si="11"/>
        <v>46.450048496605241</v>
      </c>
      <c r="L56" s="173">
        <v>52.67</v>
      </c>
      <c r="M56" s="202">
        <f t="shared" si="12"/>
        <v>48.837567359507318</v>
      </c>
      <c r="N56" s="202">
        <f t="shared" si="1"/>
        <v>16.920000000000002</v>
      </c>
      <c r="O56" s="173">
        <v>35.94</v>
      </c>
      <c r="P56" s="202">
        <f t="shared" si="13"/>
        <v>51.843283582089555</v>
      </c>
      <c r="Q56" s="173">
        <v>44.17</v>
      </c>
      <c r="R56" s="202">
        <f t="shared" si="14"/>
        <v>52.908796546141389</v>
      </c>
      <c r="S56" s="202">
        <f t="shared" si="2"/>
        <v>8.230000000000004</v>
      </c>
      <c r="T56" s="214">
        <v>29.38</v>
      </c>
      <c r="U56" s="202">
        <f t="shared" si="15"/>
        <v>41.513806706114394</v>
      </c>
      <c r="V56" s="173">
        <v>26.67</v>
      </c>
      <c r="W56" s="202">
        <f t="shared" si="16"/>
        <v>40.983175604626709</v>
      </c>
      <c r="X56" s="202">
        <f t="shared" si="3"/>
        <v>-2.7099999999999973</v>
      </c>
      <c r="Y56" s="173">
        <v>29.31</v>
      </c>
      <c r="Z56" s="202">
        <f t="shared" si="17"/>
        <v>42.489522212908632</v>
      </c>
      <c r="AA56" s="173">
        <v>44.17</v>
      </c>
      <c r="AB56" s="202">
        <f t="shared" si="18"/>
        <v>48.66716306775875</v>
      </c>
      <c r="AC56" s="202">
        <f t="shared" si="4"/>
        <v>14.860000000000003</v>
      </c>
      <c r="AD56" s="203">
        <v>64</v>
      </c>
      <c r="AE56" s="204">
        <f t="shared" si="19"/>
        <v>48.075780089153042</v>
      </c>
      <c r="AF56" s="173">
        <v>53.33</v>
      </c>
      <c r="AG56" s="204">
        <f t="shared" si="20"/>
        <v>47.793998377939985</v>
      </c>
      <c r="AH56" s="202">
        <f t="shared" si="5"/>
        <v>-10.670000000000002</v>
      </c>
      <c r="AI56" s="173">
        <v>43.75</v>
      </c>
      <c r="AJ56" s="202">
        <f t="shared" si="21"/>
        <v>46.128590971272232</v>
      </c>
      <c r="AK56" s="173">
        <v>56.67</v>
      </c>
      <c r="AL56" s="202">
        <f t="shared" si="22"/>
        <v>55.237068965517238</v>
      </c>
      <c r="AM56" s="202">
        <f t="shared" si="6"/>
        <v>12.920000000000002</v>
      </c>
      <c r="AN56" s="173">
        <v>50</v>
      </c>
      <c r="AO56" s="202">
        <f t="shared" si="23"/>
        <v>45.779625779625775</v>
      </c>
      <c r="AP56" s="173">
        <v>56</v>
      </c>
      <c r="AQ56" s="202">
        <f t="shared" si="24"/>
        <v>46.913857677902627</v>
      </c>
      <c r="AR56" s="202">
        <f t="shared" si="7"/>
        <v>6</v>
      </c>
      <c r="AS56" s="202">
        <f t="shared" si="27"/>
        <v>41.547499999999999</v>
      </c>
      <c r="AT56" s="202">
        <f t="shared" si="27"/>
        <v>46.221907283716789</v>
      </c>
      <c r="AU56" s="201">
        <f t="shared" si="27"/>
        <v>47.376250000000006</v>
      </c>
      <c r="AV56" s="205">
        <f t="shared" si="27"/>
        <v>48.653073501559369</v>
      </c>
      <c r="AW56" s="205">
        <f t="shared" si="26"/>
        <v>5.8287500000000065</v>
      </c>
      <c r="AX56" s="205">
        <f t="shared" si="26"/>
        <v>2.4311662178425806</v>
      </c>
      <c r="AY56" s="206">
        <v>6</v>
      </c>
    </row>
    <row r="57" spans="1:51" ht="18.75">
      <c r="A57" s="181">
        <v>2</v>
      </c>
      <c r="B57" s="207">
        <v>57</v>
      </c>
      <c r="C57" s="207" t="s">
        <v>76</v>
      </c>
      <c r="D57" s="172">
        <v>6</v>
      </c>
      <c r="E57" s="173">
        <v>48.57</v>
      </c>
      <c r="F57" s="173">
        <f t="shared" si="9"/>
        <v>50.604751619870413</v>
      </c>
      <c r="G57" s="173">
        <v>49.67</v>
      </c>
      <c r="H57" s="173">
        <f t="shared" si="10"/>
        <v>51.617900172117039</v>
      </c>
      <c r="I57" s="173">
        <f t="shared" si="0"/>
        <v>1.1000000000000014</v>
      </c>
      <c r="J57" s="173">
        <v>45.14</v>
      </c>
      <c r="K57" s="202">
        <f t="shared" si="11"/>
        <v>55.557710960232789</v>
      </c>
      <c r="L57" s="173">
        <v>44.67</v>
      </c>
      <c r="M57" s="202">
        <f t="shared" si="12"/>
        <v>42.678983833718249</v>
      </c>
      <c r="N57" s="202">
        <f t="shared" si="1"/>
        <v>-0.46999999999999886</v>
      </c>
      <c r="O57" s="173">
        <v>47.86</v>
      </c>
      <c r="P57" s="202">
        <f t="shared" si="13"/>
        <v>60.738805970149258</v>
      </c>
      <c r="Q57" s="173">
        <v>42.5</v>
      </c>
      <c r="R57" s="202">
        <f t="shared" si="14"/>
        <v>52.007555315704266</v>
      </c>
      <c r="S57" s="202">
        <f t="shared" si="2"/>
        <v>-5.3599999999999994</v>
      </c>
      <c r="T57" s="214">
        <v>57.86</v>
      </c>
      <c r="U57" s="202">
        <f t="shared" si="15"/>
        <v>55.557199211045365</v>
      </c>
      <c r="V57" s="173">
        <v>44.17</v>
      </c>
      <c r="W57" s="202">
        <f t="shared" si="16"/>
        <v>50.184016824395371</v>
      </c>
      <c r="X57" s="202">
        <f t="shared" si="3"/>
        <v>-13.689999999999998</v>
      </c>
      <c r="Y57" s="173">
        <v>32.86</v>
      </c>
      <c r="Z57" s="202">
        <f t="shared" si="17"/>
        <v>45.465213746856662</v>
      </c>
      <c r="AA57" s="173">
        <v>39.83</v>
      </c>
      <c r="AB57" s="202">
        <f t="shared" si="18"/>
        <v>45.435591958302304</v>
      </c>
      <c r="AC57" s="202">
        <f t="shared" si="4"/>
        <v>6.9699999999999989</v>
      </c>
      <c r="AD57" s="203">
        <v>64</v>
      </c>
      <c r="AE57" s="204">
        <f t="shared" si="19"/>
        <v>48.075780089153042</v>
      </c>
      <c r="AF57" s="173">
        <v>43.33</v>
      </c>
      <c r="AG57" s="204">
        <f t="shared" si="20"/>
        <v>39.683698296836987</v>
      </c>
      <c r="AH57" s="202">
        <f t="shared" si="5"/>
        <v>-20.67</v>
      </c>
      <c r="AI57" s="173">
        <v>48.57</v>
      </c>
      <c r="AJ57" s="202">
        <f t="shared" si="21"/>
        <v>49.425444596443228</v>
      </c>
      <c r="AK57" s="173">
        <v>45.83</v>
      </c>
      <c r="AL57" s="202">
        <f t="shared" si="22"/>
        <v>47.449712643678154</v>
      </c>
      <c r="AM57" s="202">
        <f t="shared" si="6"/>
        <v>-2.740000000000002</v>
      </c>
      <c r="AN57" s="173">
        <v>53.71</v>
      </c>
      <c r="AO57" s="202">
        <f t="shared" si="23"/>
        <v>48.35065835065835</v>
      </c>
      <c r="AP57" s="173">
        <v>50</v>
      </c>
      <c r="AQ57" s="202">
        <f t="shared" si="24"/>
        <v>42.419475655430716</v>
      </c>
      <c r="AR57" s="202">
        <f t="shared" si="7"/>
        <v>-3.7100000000000009</v>
      </c>
      <c r="AS57" s="202">
        <f t="shared" si="27"/>
        <v>49.821249999999999</v>
      </c>
      <c r="AT57" s="202">
        <f t="shared" si="27"/>
        <v>51.721945568051147</v>
      </c>
      <c r="AU57" s="201">
        <f t="shared" si="27"/>
        <v>44.999999999999993</v>
      </c>
      <c r="AV57" s="205">
        <f t="shared" si="27"/>
        <v>46.434616837522881</v>
      </c>
      <c r="AW57" s="205">
        <f t="shared" si="26"/>
        <v>-4.8212500000000063</v>
      </c>
      <c r="AX57" s="205">
        <f t="shared" si="26"/>
        <v>-5.2873287305282659</v>
      </c>
      <c r="AY57" s="206">
        <v>2</v>
      </c>
    </row>
    <row r="58" spans="1:51" ht="18.75">
      <c r="A58" s="181">
        <v>2</v>
      </c>
      <c r="B58" s="199">
        <v>58</v>
      </c>
      <c r="C58" s="207" t="s">
        <v>77</v>
      </c>
      <c r="D58" s="172">
        <v>6</v>
      </c>
      <c r="E58" s="173">
        <v>48.17</v>
      </c>
      <c r="F58" s="173">
        <f t="shared" si="9"/>
        <v>50.316774658027363</v>
      </c>
      <c r="G58" s="173">
        <v>47</v>
      </c>
      <c r="H58" s="173">
        <f t="shared" si="10"/>
        <v>49.320137693631672</v>
      </c>
      <c r="I58" s="173">
        <f t="shared" si="0"/>
        <v>-1.1700000000000017</v>
      </c>
      <c r="J58" s="173">
        <v>34.5</v>
      </c>
      <c r="K58" s="202">
        <f t="shared" si="11"/>
        <v>45.237633365664408</v>
      </c>
      <c r="L58" s="173">
        <v>46.33</v>
      </c>
      <c r="M58" s="202">
        <f t="shared" si="12"/>
        <v>43.956889915319479</v>
      </c>
      <c r="N58" s="202">
        <f t="shared" si="1"/>
        <v>11.829999999999998</v>
      </c>
      <c r="O58" s="173">
        <v>30.42</v>
      </c>
      <c r="P58" s="202">
        <f t="shared" si="13"/>
        <v>47.723880597014926</v>
      </c>
      <c r="Q58" s="173">
        <v>37.5</v>
      </c>
      <c r="R58" s="202">
        <f t="shared" si="14"/>
        <v>49.309228278467351</v>
      </c>
      <c r="S58" s="202">
        <f t="shared" si="2"/>
        <v>7.0799999999999983</v>
      </c>
      <c r="T58" s="214">
        <v>37.5</v>
      </c>
      <c r="U58" s="202">
        <f t="shared" si="15"/>
        <v>45.517751479289942</v>
      </c>
      <c r="V58" s="173">
        <v>38.33</v>
      </c>
      <c r="W58" s="202">
        <f t="shared" si="16"/>
        <v>47.113564668769712</v>
      </c>
      <c r="X58" s="202">
        <f t="shared" si="3"/>
        <v>0.82999999999999829</v>
      </c>
      <c r="Y58" s="173">
        <v>31.83</v>
      </c>
      <c r="Z58" s="202">
        <f t="shared" si="17"/>
        <v>44.601844090528076</v>
      </c>
      <c r="AA58" s="173">
        <v>37.92</v>
      </c>
      <c r="AB58" s="202">
        <f t="shared" si="18"/>
        <v>44.013402829486225</v>
      </c>
      <c r="AC58" s="202">
        <f t="shared" si="4"/>
        <v>6.0900000000000034</v>
      </c>
      <c r="AD58" s="203">
        <v>68</v>
      </c>
      <c r="AE58" s="204">
        <f t="shared" si="19"/>
        <v>51.047548291233284</v>
      </c>
      <c r="AF58" s="173">
        <v>55.33</v>
      </c>
      <c r="AG58" s="204">
        <f t="shared" si="20"/>
        <v>49.416058394160586</v>
      </c>
      <c r="AH58" s="202">
        <f t="shared" si="5"/>
        <v>-12.670000000000002</v>
      </c>
      <c r="AI58" s="173">
        <v>45.83</v>
      </c>
      <c r="AJ58" s="202">
        <f t="shared" si="21"/>
        <v>47.551299589603282</v>
      </c>
      <c r="AK58" s="173">
        <v>48.33</v>
      </c>
      <c r="AL58" s="202">
        <f t="shared" si="22"/>
        <v>49.245689655172413</v>
      </c>
      <c r="AM58" s="202">
        <f t="shared" si="6"/>
        <v>2.5</v>
      </c>
      <c r="AN58" s="173">
        <v>51</v>
      </c>
      <c r="AO58" s="202">
        <f t="shared" si="23"/>
        <v>46.472626472626473</v>
      </c>
      <c r="AP58" s="173">
        <v>48</v>
      </c>
      <c r="AQ58" s="202">
        <f t="shared" si="24"/>
        <v>40.921348314606746</v>
      </c>
      <c r="AR58" s="202">
        <f t="shared" si="7"/>
        <v>-3</v>
      </c>
      <c r="AS58" s="202">
        <f t="shared" si="27"/>
        <v>43.40625</v>
      </c>
      <c r="AT58" s="202">
        <f t="shared" si="27"/>
        <v>47.308669817998464</v>
      </c>
      <c r="AU58" s="201">
        <f t="shared" si="27"/>
        <v>44.842499999999994</v>
      </c>
      <c r="AV58" s="205">
        <f t="shared" si="27"/>
        <v>46.66203996870177</v>
      </c>
      <c r="AW58" s="205">
        <f t="shared" si="26"/>
        <v>1.436249999999994</v>
      </c>
      <c r="AX58" s="205">
        <f t="shared" si="26"/>
        <v>-0.6466298492966942</v>
      </c>
      <c r="AY58" s="206">
        <v>5</v>
      </c>
    </row>
    <row r="59" spans="1:51" ht="18.75">
      <c r="A59" s="181">
        <v>4</v>
      </c>
      <c r="B59" s="199">
        <v>59</v>
      </c>
      <c r="C59" s="207" t="s">
        <v>79</v>
      </c>
      <c r="D59" s="172">
        <v>4</v>
      </c>
      <c r="E59" s="173">
        <v>45.5</v>
      </c>
      <c r="F59" s="173">
        <f t="shared" si="9"/>
        <v>48.394528437724986</v>
      </c>
      <c r="G59" s="173">
        <v>45.5</v>
      </c>
      <c r="H59" s="173">
        <f t="shared" si="10"/>
        <v>48.029259896729776</v>
      </c>
      <c r="I59" s="173">
        <f t="shared" si="0"/>
        <v>0</v>
      </c>
      <c r="J59" s="173">
        <v>38</v>
      </c>
      <c r="K59" s="202">
        <f t="shared" si="11"/>
        <v>48.63239573229874</v>
      </c>
      <c r="L59" s="173">
        <v>46</v>
      </c>
      <c r="M59" s="202">
        <f t="shared" si="12"/>
        <v>43.702848344880678</v>
      </c>
      <c r="N59" s="202">
        <f t="shared" si="1"/>
        <v>8</v>
      </c>
      <c r="O59" s="173">
        <v>27.5</v>
      </c>
      <c r="P59" s="202">
        <f t="shared" si="13"/>
        <v>45.544776119402982</v>
      </c>
      <c r="Q59" s="173">
        <v>24.38</v>
      </c>
      <c r="R59" s="202">
        <f t="shared" si="14"/>
        <v>42.228818132757688</v>
      </c>
      <c r="S59" s="202">
        <f t="shared" si="2"/>
        <v>-3.120000000000001</v>
      </c>
      <c r="T59" s="214">
        <v>51.25</v>
      </c>
      <c r="U59" s="202">
        <f t="shared" si="15"/>
        <v>52.297830374753453</v>
      </c>
      <c r="V59" s="173">
        <v>41.25</v>
      </c>
      <c r="W59" s="202">
        <f t="shared" si="16"/>
        <v>48.648790746582542</v>
      </c>
      <c r="X59" s="202">
        <f t="shared" si="3"/>
        <v>-10</v>
      </c>
      <c r="Y59" s="173">
        <v>43.13</v>
      </c>
      <c r="Z59" s="202">
        <f t="shared" si="17"/>
        <v>54.07376362112322</v>
      </c>
      <c r="AA59" s="173">
        <v>42.25</v>
      </c>
      <c r="AB59" s="202">
        <f t="shared" si="18"/>
        <v>47.237527922561426</v>
      </c>
      <c r="AC59" s="202">
        <f t="shared" si="4"/>
        <v>-0.88000000000000256</v>
      </c>
      <c r="AD59" s="203">
        <v>62</v>
      </c>
      <c r="AE59" s="204">
        <f t="shared" si="19"/>
        <v>46.589895988112929</v>
      </c>
      <c r="AF59" s="173">
        <v>47</v>
      </c>
      <c r="AG59" s="204">
        <f t="shared" si="20"/>
        <v>42.660178426601789</v>
      </c>
      <c r="AH59" s="202">
        <f t="shared" si="5"/>
        <v>-15</v>
      </c>
      <c r="AI59" s="173">
        <v>48.75</v>
      </c>
      <c r="AJ59" s="202">
        <f t="shared" si="21"/>
        <v>49.548563611491112</v>
      </c>
      <c r="AK59" s="173">
        <v>36.25</v>
      </c>
      <c r="AL59" s="202">
        <f t="shared" si="22"/>
        <v>40.56752873563218</v>
      </c>
      <c r="AM59" s="202">
        <f t="shared" si="6"/>
        <v>-12.5</v>
      </c>
      <c r="AN59" s="173">
        <v>47</v>
      </c>
      <c r="AO59" s="202">
        <f t="shared" si="23"/>
        <v>43.700623700623701</v>
      </c>
      <c r="AP59" s="173">
        <v>71</v>
      </c>
      <c r="AQ59" s="202">
        <f t="shared" si="24"/>
        <v>58.149812734082403</v>
      </c>
      <c r="AR59" s="202">
        <f t="shared" si="7"/>
        <v>24</v>
      </c>
      <c r="AS59" s="202">
        <f t="shared" si="27"/>
        <v>45.391249999999999</v>
      </c>
      <c r="AT59" s="202">
        <f t="shared" si="27"/>
        <v>48.597797198191387</v>
      </c>
      <c r="AU59" s="201">
        <f t="shared" si="27"/>
        <v>44.203749999999999</v>
      </c>
      <c r="AV59" s="205">
        <f t="shared" si="27"/>
        <v>46.403095617478556</v>
      </c>
      <c r="AW59" s="205">
        <f t="shared" si="26"/>
        <v>-1.1875</v>
      </c>
      <c r="AX59" s="205">
        <f t="shared" si="26"/>
        <v>-2.1947015807128309</v>
      </c>
      <c r="AY59" s="206">
        <v>3</v>
      </c>
    </row>
    <row r="60" spans="1:51" ht="18.75">
      <c r="A60" s="181">
        <v>6</v>
      </c>
      <c r="B60" s="199">
        <v>60</v>
      </c>
      <c r="C60" s="207" t="s">
        <v>80</v>
      </c>
      <c r="D60" s="172">
        <v>2</v>
      </c>
      <c r="E60" s="173">
        <v>51.33</v>
      </c>
      <c r="F60" s="173">
        <f t="shared" si="9"/>
        <v>52.591792656587472</v>
      </c>
      <c r="G60" s="173">
        <v>51</v>
      </c>
      <c r="H60" s="173">
        <f t="shared" si="10"/>
        <v>52.762478485370053</v>
      </c>
      <c r="I60" s="173">
        <f t="shared" si="0"/>
        <v>-0.32999999999999829</v>
      </c>
      <c r="J60" s="173">
        <v>38.67</v>
      </c>
      <c r="K60" s="202">
        <f t="shared" si="11"/>
        <v>49.28225024248303</v>
      </c>
      <c r="L60" s="173">
        <v>44</v>
      </c>
      <c r="M60" s="202">
        <f t="shared" si="12"/>
        <v>42.163202463433407</v>
      </c>
      <c r="N60" s="202">
        <f t="shared" si="1"/>
        <v>5.3299999999999983</v>
      </c>
      <c r="O60" s="173">
        <v>27.92</v>
      </c>
      <c r="P60" s="202">
        <f t="shared" si="13"/>
        <v>45.858208955223887</v>
      </c>
      <c r="Q60" s="173">
        <v>26.25</v>
      </c>
      <c r="R60" s="202">
        <f t="shared" si="14"/>
        <v>43.237992444684295</v>
      </c>
      <c r="S60" s="202">
        <f t="shared" si="2"/>
        <v>-1.6700000000000017</v>
      </c>
      <c r="T60" s="214">
        <v>40</v>
      </c>
      <c r="U60" s="202">
        <f t="shared" si="15"/>
        <v>46.750493096646942</v>
      </c>
      <c r="V60" s="173">
        <v>22.5</v>
      </c>
      <c r="W60" s="202">
        <f t="shared" si="16"/>
        <v>38.790746582544685</v>
      </c>
      <c r="X60" s="202">
        <f t="shared" si="3"/>
        <v>-17.5</v>
      </c>
      <c r="Y60" s="173">
        <v>42.92</v>
      </c>
      <c r="Z60" s="202">
        <f t="shared" si="17"/>
        <v>53.897736797988266</v>
      </c>
      <c r="AA60" s="173">
        <v>52.75</v>
      </c>
      <c r="AB60" s="202">
        <f t="shared" si="18"/>
        <v>55.055845122859267</v>
      </c>
      <c r="AC60" s="202">
        <f t="shared" si="4"/>
        <v>9.8299999999999983</v>
      </c>
      <c r="AD60" s="203">
        <v>67.33</v>
      </c>
      <c r="AE60" s="204">
        <f t="shared" si="19"/>
        <v>50.549777117384842</v>
      </c>
      <c r="AF60" s="173">
        <v>52</v>
      </c>
      <c r="AG60" s="204">
        <f t="shared" si="20"/>
        <v>46.715328467153284</v>
      </c>
      <c r="AH60" s="202">
        <f t="shared" si="5"/>
        <v>-15.329999999999998</v>
      </c>
      <c r="AI60" s="173">
        <v>51.67</v>
      </c>
      <c r="AJ60" s="202">
        <f t="shared" si="21"/>
        <v>51.545827633378934</v>
      </c>
      <c r="AK60" s="173">
        <v>47.5</v>
      </c>
      <c r="AL60" s="202">
        <f t="shared" si="22"/>
        <v>48.649425287356323</v>
      </c>
      <c r="AM60" s="202">
        <f t="shared" si="6"/>
        <v>-4.1700000000000017</v>
      </c>
      <c r="AN60" s="173">
        <v>54.67</v>
      </c>
      <c r="AO60" s="202">
        <f t="shared" si="23"/>
        <v>49.015939015939011</v>
      </c>
      <c r="AP60" s="173">
        <v>56</v>
      </c>
      <c r="AQ60" s="202">
        <f t="shared" si="24"/>
        <v>46.913857677902627</v>
      </c>
      <c r="AR60" s="202">
        <f t="shared" si="7"/>
        <v>1.3299999999999983</v>
      </c>
      <c r="AS60" s="202">
        <f t="shared" si="27"/>
        <v>46.813750000000006</v>
      </c>
      <c r="AT60" s="202">
        <f t="shared" si="27"/>
        <v>49.936503189454044</v>
      </c>
      <c r="AU60" s="201">
        <f t="shared" si="27"/>
        <v>44</v>
      </c>
      <c r="AV60" s="205">
        <f t="shared" si="27"/>
        <v>46.786109566412996</v>
      </c>
      <c r="AW60" s="205">
        <f t="shared" si="26"/>
        <v>-2.813750000000006</v>
      </c>
      <c r="AX60" s="205">
        <f t="shared" si="26"/>
        <v>-3.1503936230410474</v>
      </c>
      <c r="AY60" s="206">
        <v>3</v>
      </c>
    </row>
    <row r="61" spans="1:51" ht="18.75">
      <c r="A61" s="181">
        <v>2</v>
      </c>
      <c r="B61" s="199">
        <v>62</v>
      </c>
      <c r="C61" s="207" t="s">
        <v>82</v>
      </c>
      <c r="D61" s="172">
        <v>14</v>
      </c>
      <c r="E61" s="173">
        <v>42.57</v>
      </c>
      <c r="F61" s="173">
        <f t="shared" si="9"/>
        <v>46.285097192224626</v>
      </c>
      <c r="G61" s="173">
        <v>53.29</v>
      </c>
      <c r="H61" s="173">
        <f t="shared" si="10"/>
        <v>54.733218588640277</v>
      </c>
      <c r="I61" s="173">
        <f t="shared" si="0"/>
        <v>10.719999999999999</v>
      </c>
      <c r="J61" s="173">
        <v>35.43</v>
      </c>
      <c r="K61" s="202">
        <f t="shared" si="11"/>
        <v>46.139670223084387</v>
      </c>
      <c r="L61" s="173">
        <v>55.71</v>
      </c>
      <c r="M61" s="202">
        <f t="shared" si="12"/>
        <v>51.177829099307161</v>
      </c>
      <c r="N61" s="202">
        <f t="shared" si="1"/>
        <v>20.28</v>
      </c>
      <c r="O61" s="173">
        <v>26.79</v>
      </c>
      <c r="P61" s="202">
        <f t="shared" si="13"/>
        <v>45.014925373134332</v>
      </c>
      <c r="Q61" s="173">
        <v>38.75</v>
      </c>
      <c r="R61" s="202">
        <f t="shared" si="14"/>
        <v>49.983810037776578</v>
      </c>
      <c r="S61" s="202">
        <f t="shared" si="2"/>
        <v>11.96</v>
      </c>
      <c r="T61" s="214">
        <v>31.07</v>
      </c>
      <c r="U61" s="202">
        <f t="shared" si="15"/>
        <v>42.34714003944773</v>
      </c>
      <c r="V61" s="173">
        <v>31.43</v>
      </c>
      <c r="W61" s="202">
        <f t="shared" si="16"/>
        <v>43.485804416403788</v>
      </c>
      <c r="X61" s="202">
        <f t="shared" si="3"/>
        <v>0.35999999999999943</v>
      </c>
      <c r="Y61" s="173">
        <v>32.29</v>
      </c>
      <c r="Z61" s="202">
        <f t="shared" si="17"/>
        <v>44.987426655490353</v>
      </c>
      <c r="AA61" s="173">
        <v>44.71</v>
      </c>
      <c r="AB61" s="202">
        <f t="shared" si="18"/>
        <v>49.069247952345492</v>
      </c>
      <c r="AC61" s="202">
        <f t="shared" si="4"/>
        <v>12.420000000000002</v>
      </c>
      <c r="AD61" s="203">
        <v>66.86</v>
      </c>
      <c r="AE61" s="204">
        <f t="shared" si="19"/>
        <v>50.200594353640412</v>
      </c>
      <c r="AF61" s="173">
        <v>57.71</v>
      </c>
      <c r="AG61" s="204">
        <f t="shared" si="20"/>
        <v>51.346309813463101</v>
      </c>
      <c r="AH61" s="202">
        <f t="shared" si="5"/>
        <v>-9.1499999999999986</v>
      </c>
      <c r="AI61" s="173">
        <v>46.07</v>
      </c>
      <c r="AJ61" s="202">
        <f t="shared" si="21"/>
        <v>47.715458276333791</v>
      </c>
      <c r="AK61" s="173">
        <v>51.07</v>
      </c>
      <c r="AL61" s="202">
        <f t="shared" si="22"/>
        <v>51.214080459770116</v>
      </c>
      <c r="AM61" s="202">
        <f t="shared" si="6"/>
        <v>5</v>
      </c>
      <c r="AN61" s="173">
        <v>51.43</v>
      </c>
      <c r="AO61" s="202">
        <f t="shared" si="23"/>
        <v>46.770616770616769</v>
      </c>
      <c r="AP61" s="173">
        <v>61.71</v>
      </c>
      <c r="AQ61" s="202">
        <f t="shared" si="24"/>
        <v>51.19101123595506</v>
      </c>
      <c r="AR61" s="202">
        <f t="shared" si="7"/>
        <v>10.280000000000001</v>
      </c>
      <c r="AS61" s="202">
        <f t="shared" si="27"/>
        <v>41.563749999999999</v>
      </c>
      <c r="AT61" s="202">
        <f t="shared" si="27"/>
        <v>46.182616110496554</v>
      </c>
      <c r="AU61" s="201">
        <f t="shared" si="27"/>
        <v>49.297499999999999</v>
      </c>
      <c r="AV61" s="205">
        <f t="shared" si="27"/>
        <v>50.275163950457696</v>
      </c>
      <c r="AW61" s="205">
        <f t="shared" si="26"/>
        <v>7.7337500000000006</v>
      </c>
      <c r="AX61" s="205">
        <f t="shared" si="26"/>
        <v>4.0925478399611421</v>
      </c>
      <c r="AY61" s="206">
        <v>7</v>
      </c>
    </row>
    <row r="62" spans="1:51" ht="18.75">
      <c r="A62" s="181">
        <v>3</v>
      </c>
      <c r="B62" s="199">
        <v>63</v>
      </c>
      <c r="C62" s="207" t="s">
        <v>83</v>
      </c>
      <c r="D62" s="172">
        <v>11</v>
      </c>
      <c r="E62" s="173">
        <v>42</v>
      </c>
      <c r="F62" s="173">
        <f t="shared" si="9"/>
        <v>45.874730021598275</v>
      </c>
      <c r="G62" s="173">
        <v>40.909999999999997</v>
      </c>
      <c r="H62" s="173">
        <f t="shared" si="10"/>
        <v>44.079173838209982</v>
      </c>
      <c r="I62" s="173">
        <f t="shared" si="0"/>
        <v>-1.0900000000000034</v>
      </c>
      <c r="J62" s="173">
        <v>36.33</v>
      </c>
      <c r="K62" s="202">
        <f t="shared" si="11"/>
        <v>47.012609117361784</v>
      </c>
      <c r="L62" s="173">
        <v>51.45</v>
      </c>
      <c r="M62" s="202">
        <f t="shared" si="12"/>
        <v>47.89838337182448</v>
      </c>
      <c r="N62" s="202">
        <f t="shared" si="1"/>
        <v>15.120000000000005</v>
      </c>
      <c r="O62" s="173">
        <v>32.29</v>
      </c>
      <c r="P62" s="202">
        <f t="shared" si="13"/>
        <v>49.119402985074629</v>
      </c>
      <c r="Q62" s="173">
        <v>30</v>
      </c>
      <c r="R62" s="202">
        <f t="shared" si="14"/>
        <v>45.261737722611983</v>
      </c>
      <c r="S62" s="202">
        <f t="shared" si="2"/>
        <v>-2.2899999999999991</v>
      </c>
      <c r="T62" s="214">
        <v>47.92</v>
      </c>
      <c r="U62" s="202">
        <f t="shared" si="15"/>
        <v>50.655818540433927</v>
      </c>
      <c r="V62" s="173">
        <v>34.090000000000003</v>
      </c>
      <c r="W62" s="202">
        <f t="shared" si="16"/>
        <v>44.884332281808625</v>
      </c>
      <c r="X62" s="202">
        <f t="shared" si="3"/>
        <v>-13.829999999999998</v>
      </c>
      <c r="Y62" s="173">
        <v>32.880000000000003</v>
      </c>
      <c r="Z62" s="202">
        <f t="shared" si="17"/>
        <v>45.481978206202847</v>
      </c>
      <c r="AA62" s="173">
        <v>39.68</v>
      </c>
      <c r="AB62" s="202">
        <f t="shared" si="18"/>
        <v>45.323901712583769</v>
      </c>
      <c r="AC62" s="202">
        <f t="shared" si="4"/>
        <v>6.7999999999999972</v>
      </c>
      <c r="AD62" s="203">
        <v>64.67</v>
      </c>
      <c r="AE62" s="204">
        <f t="shared" si="19"/>
        <v>48.573551263001484</v>
      </c>
      <c r="AF62" s="173">
        <v>48.73</v>
      </c>
      <c r="AG62" s="204">
        <f t="shared" si="20"/>
        <v>44.063260340632603</v>
      </c>
      <c r="AH62" s="202">
        <f t="shared" si="5"/>
        <v>-15.940000000000005</v>
      </c>
      <c r="AI62" s="173">
        <v>47.5</v>
      </c>
      <c r="AJ62" s="202">
        <f t="shared" si="21"/>
        <v>48.693570451436393</v>
      </c>
      <c r="AK62" s="173">
        <v>36.36</v>
      </c>
      <c r="AL62" s="202">
        <f t="shared" si="22"/>
        <v>40.646551724137929</v>
      </c>
      <c r="AM62" s="202">
        <f t="shared" si="6"/>
        <v>-11.14</v>
      </c>
      <c r="AN62" s="173">
        <v>61.33</v>
      </c>
      <c r="AO62" s="202">
        <f t="shared" si="23"/>
        <v>53.631323631323625</v>
      </c>
      <c r="AP62" s="173">
        <v>49.82</v>
      </c>
      <c r="AQ62" s="202">
        <f t="shared" si="24"/>
        <v>42.284644194756559</v>
      </c>
      <c r="AR62" s="202">
        <f t="shared" si="7"/>
        <v>-11.509999999999998</v>
      </c>
      <c r="AS62" s="202">
        <f t="shared" si="27"/>
        <v>45.615000000000002</v>
      </c>
      <c r="AT62" s="202">
        <f t="shared" si="27"/>
        <v>48.630373027054119</v>
      </c>
      <c r="AU62" s="201">
        <f t="shared" si="27"/>
        <v>41.379999999999995</v>
      </c>
      <c r="AV62" s="205">
        <f t="shared" si="27"/>
        <v>44.305248148320729</v>
      </c>
      <c r="AW62" s="205">
        <f t="shared" si="26"/>
        <v>-4.2350000000000065</v>
      </c>
      <c r="AX62" s="205">
        <f t="shared" si="26"/>
        <v>-4.3251248787333907</v>
      </c>
      <c r="AY62" s="206">
        <v>2</v>
      </c>
    </row>
    <row r="63" spans="1:51" ht="18.75">
      <c r="A63" s="181">
        <v>6</v>
      </c>
      <c r="B63" s="199">
        <v>64</v>
      </c>
      <c r="C63" s="207" t="s">
        <v>84</v>
      </c>
      <c r="D63" s="172">
        <v>3</v>
      </c>
      <c r="E63" s="173">
        <v>47.67</v>
      </c>
      <c r="F63" s="173">
        <f t="shared" si="9"/>
        <v>49.956803455723545</v>
      </c>
      <c r="G63" s="173">
        <v>52</v>
      </c>
      <c r="H63" s="173">
        <f t="shared" si="10"/>
        <v>53.62306368330465</v>
      </c>
      <c r="I63" s="173">
        <f t="shared" si="0"/>
        <v>4.3299999999999983</v>
      </c>
      <c r="J63" s="173">
        <v>40</v>
      </c>
      <c r="K63" s="202">
        <f t="shared" si="11"/>
        <v>50.572259941804077</v>
      </c>
      <c r="L63" s="173">
        <v>64.67</v>
      </c>
      <c r="M63" s="202">
        <f t="shared" si="12"/>
        <v>58.075442648190915</v>
      </c>
      <c r="N63" s="202">
        <f t="shared" si="1"/>
        <v>24.67</v>
      </c>
      <c r="O63" s="173">
        <v>30.83</v>
      </c>
      <c r="P63" s="202">
        <f t="shared" si="13"/>
        <v>48.029850746268657</v>
      </c>
      <c r="Q63" s="173">
        <v>44.17</v>
      </c>
      <c r="R63" s="202">
        <f t="shared" si="14"/>
        <v>52.908796546141389</v>
      </c>
      <c r="S63" s="202">
        <f t="shared" si="2"/>
        <v>13.340000000000003</v>
      </c>
      <c r="T63" s="214">
        <v>40.83</v>
      </c>
      <c r="U63" s="202">
        <f t="shared" si="15"/>
        <v>47.159763313609467</v>
      </c>
      <c r="V63" s="173">
        <v>58.33</v>
      </c>
      <c r="W63" s="202">
        <f t="shared" si="16"/>
        <v>57.628811777076763</v>
      </c>
      <c r="X63" s="202">
        <f t="shared" si="3"/>
        <v>17.5</v>
      </c>
      <c r="Y63" s="173">
        <v>36.17</v>
      </c>
      <c r="Z63" s="202">
        <f t="shared" si="17"/>
        <v>48.239731768650458</v>
      </c>
      <c r="AA63" s="173">
        <v>58.83</v>
      </c>
      <c r="AB63" s="202">
        <f t="shared" si="18"/>
        <v>59.583023082650783</v>
      </c>
      <c r="AC63" s="202">
        <f t="shared" si="4"/>
        <v>22.659999999999997</v>
      </c>
      <c r="AD63" s="203">
        <v>64.67</v>
      </c>
      <c r="AE63" s="204">
        <f t="shared" si="19"/>
        <v>48.573551263001484</v>
      </c>
      <c r="AF63" s="173">
        <v>69.33</v>
      </c>
      <c r="AG63" s="204">
        <f t="shared" si="20"/>
        <v>60.770478507704787</v>
      </c>
      <c r="AH63" s="202">
        <f t="shared" si="5"/>
        <v>4.6599999999999966</v>
      </c>
      <c r="AI63" s="173">
        <v>55</v>
      </c>
      <c r="AJ63" s="202">
        <f t="shared" si="21"/>
        <v>53.82352941176471</v>
      </c>
      <c r="AK63" s="173">
        <v>51.67</v>
      </c>
      <c r="AL63" s="202">
        <f t="shared" si="22"/>
        <v>51.645114942528735</v>
      </c>
      <c r="AM63" s="202">
        <f t="shared" si="6"/>
        <v>-3.3299999999999983</v>
      </c>
      <c r="AN63" s="173">
        <v>53.33</v>
      </c>
      <c r="AO63" s="202">
        <f t="shared" si="23"/>
        <v>48.087318087318081</v>
      </c>
      <c r="AP63" s="173">
        <v>54.67</v>
      </c>
      <c r="AQ63" s="202">
        <f t="shared" si="24"/>
        <v>45.917602996254686</v>
      </c>
      <c r="AR63" s="202">
        <f t="shared" si="7"/>
        <v>1.3400000000000034</v>
      </c>
      <c r="AS63" s="202">
        <f t="shared" si="27"/>
        <v>46.0625</v>
      </c>
      <c r="AT63" s="202">
        <f t="shared" si="27"/>
        <v>49.305350998517554</v>
      </c>
      <c r="AU63" s="201">
        <f t="shared" si="27"/>
        <v>56.708750000000002</v>
      </c>
      <c r="AV63" s="205">
        <f t="shared" si="27"/>
        <v>55.019041772981588</v>
      </c>
      <c r="AW63" s="205">
        <f t="shared" si="26"/>
        <v>10.646250000000002</v>
      </c>
      <c r="AX63" s="205">
        <f t="shared" si="26"/>
        <v>5.713690774464034</v>
      </c>
      <c r="AY63" s="206">
        <v>7</v>
      </c>
    </row>
    <row r="64" spans="1:51" ht="18.75">
      <c r="A64" s="181">
        <v>1</v>
      </c>
      <c r="B64" s="207">
        <v>65</v>
      </c>
      <c r="C64" s="207" t="s">
        <v>85</v>
      </c>
      <c r="D64" s="172">
        <v>10</v>
      </c>
      <c r="E64" s="173">
        <v>46.1</v>
      </c>
      <c r="F64" s="173">
        <f t="shared" si="9"/>
        <v>48.826493880489565</v>
      </c>
      <c r="G64" s="173">
        <v>45</v>
      </c>
      <c r="H64" s="173">
        <f t="shared" si="10"/>
        <v>47.598967297762478</v>
      </c>
      <c r="I64" s="173">
        <f t="shared" si="0"/>
        <v>-1.1000000000000014</v>
      </c>
      <c r="J64" s="173">
        <v>36.86</v>
      </c>
      <c r="K64" s="202">
        <f t="shared" si="11"/>
        <v>47.526673132880703</v>
      </c>
      <c r="L64" s="173">
        <v>51.4</v>
      </c>
      <c r="M64" s="202">
        <f t="shared" si="12"/>
        <v>47.859892224788297</v>
      </c>
      <c r="N64" s="202">
        <f t="shared" si="1"/>
        <v>14.54</v>
      </c>
      <c r="O64" s="173">
        <v>31.67</v>
      </c>
      <c r="P64" s="202">
        <f t="shared" si="13"/>
        <v>48.656716417910452</v>
      </c>
      <c r="Q64" s="173">
        <v>31.75</v>
      </c>
      <c r="R64" s="202">
        <f t="shared" si="14"/>
        <v>46.206152185644896</v>
      </c>
      <c r="S64" s="202">
        <f t="shared" si="2"/>
        <v>7.9999999999998295E-2</v>
      </c>
      <c r="T64" s="214">
        <v>38.57</v>
      </c>
      <c r="U64" s="202">
        <f t="shared" si="15"/>
        <v>46.045364891518737</v>
      </c>
      <c r="V64" s="173">
        <v>45.5</v>
      </c>
      <c r="W64" s="202">
        <f t="shared" si="16"/>
        <v>50.883280757097793</v>
      </c>
      <c r="X64" s="202">
        <f t="shared" si="3"/>
        <v>6.93</v>
      </c>
      <c r="Y64" s="173">
        <v>33.549999999999997</v>
      </c>
      <c r="Z64" s="202">
        <f t="shared" si="17"/>
        <v>46.043587594300078</v>
      </c>
      <c r="AA64" s="173">
        <v>43.9</v>
      </c>
      <c r="AB64" s="202">
        <f t="shared" si="18"/>
        <v>48.466120625465372</v>
      </c>
      <c r="AC64" s="202">
        <f t="shared" si="4"/>
        <v>10.350000000000001</v>
      </c>
      <c r="AD64" s="203">
        <v>62.86</v>
      </c>
      <c r="AE64" s="204">
        <f t="shared" si="19"/>
        <v>47.228826151560177</v>
      </c>
      <c r="AF64" s="173">
        <v>51.2</v>
      </c>
      <c r="AG64" s="204">
        <f t="shared" si="20"/>
        <v>46.066504460665051</v>
      </c>
      <c r="AH64" s="202">
        <f t="shared" si="5"/>
        <v>-11.659999999999997</v>
      </c>
      <c r="AI64" s="173">
        <v>50.71</v>
      </c>
      <c r="AJ64" s="202">
        <f t="shared" si="21"/>
        <v>50.889192886456911</v>
      </c>
      <c r="AK64" s="173">
        <v>46</v>
      </c>
      <c r="AL64" s="202">
        <f t="shared" si="22"/>
        <v>47.571839080459768</v>
      </c>
      <c r="AM64" s="202">
        <f t="shared" si="6"/>
        <v>-4.7100000000000009</v>
      </c>
      <c r="AN64" s="173">
        <v>49.9</v>
      </c>
      <c r="AO64" s="202">
        <f t="shared" si="23"/>
        <v>45.710325710325705</v>
      </c>
      <c r="AP64" s="173">
        <v>54.4</v>
      </c>
      <c r="AQ64" s="202">
        <f t="shared" si="24"/>
        <v>45.715355805243448</v>
      </c>
      <c r="AR64" s="202">
        <f t="shared" si="7"/>
        <v>4.5</v>
      </c>
      <c r="AS64" s="202">
        <f t="shared" si="27"/>
        <v>43.777499999999996</v>
      </c>
      <c r="AT64" s="202">
        <f t="shared" si="27"/>
        <v>47.615897583180292</v>
      </c>
      <c r="AU64" s="201">
        <f t="shared" si="27"/>
        <v>46.143749999999997</v>
      </c>
      <c r="AV64" s="205">
        <f t="shared" si="27"/>
        <v>47.546014054640892</v>
      </c>
      <c r="AW64" s="205">
        <f t="shared" si="26"/>
        <v>2.3662500000000009</v>
      </c>
      <c r="AX64" s="205">
        <f t="shared" si="26"/>
        <v>-6.988352853939972E-2</v>
      </c>
      <c r="AY64" s="206">
        <v>5</v>
      </c>
    </row>
    <row r="65" spans="1:51" ht="18.75">
      <c r="A65" s="181">
        <v>2</v>
      </c>
      <c r="B65" s="199">
        <v>66</v>
      </c>
      <c r="C65" s="207" t="s">
        <v>86</v>
      </c>
      <c r="D65" s="172">
        <v>12</v>
      </c>
      <c r="E65" s="173">
        <v>58.5</v>
      </c>
      <c r="F65" s="173">
        <f t="shared" si="9"/>
        <v>57.753779697624196</v>
      </c>
      <c r="G65" s="173">
        <v>51.666666666666664</v>
      </c>
      <c r="H65" s="173">
        <f t="shared" si="10"/>
        <v>53.336201950659778</v>
      </c>
      <c r="I65" s="173">
        <f t="shared" si="0"/>
        <v>-6.8333333333333357</v>
      </c>
      <c r="J65" s="173">
        <v>46.5</v>
      </c>
      <c r="K65" s="202">
        <f t="shared" si="11"/>
        <v>56.876818622696412</v>
      </c>
      <c r="L65" s="173">
        <v>52.169166666666662</v>
      </c>
      <c r="M65" s="202">
        <f t="shared" si="12"/>
        <v>48.452014370028223</v>
      </c>
      <c r="N65" s="202">
        <f t="shared" si="1"/>
        <v>5.669166666666662</v>
      </c>
      <c r="O65" s="173">
        <v>54.38</v>
      </c>
      <c r="P65" s="202">
        <f t="shared" si="13"/>
        <v>65.604477611940297</v>
      </c>
      <c r="Q65" s="173">
        <v>54.164999999999999</v>
      </c>
      <c r="R65" s="202">
        <f t="shared" si="14"/>
        <v>58.302752293577981</v>
      </c>
      <c r="S65" s="202">
        <f t="shared" si="2"/>
        <v>-0.21500000000000341</v>
      </c>
      <c r="T65" s="214">
        <v>50</v>
      </c>
      <c r="U65" s="202">
        <f t="shared" si="15"/>
        <v>51.681459566074949</v>
      </c>
      <c r="V65" s="173">
        <v>28.747500000000002</v>
      </c>
      <c r="W65" s="202">
        <f t="shared" si="16"/>
        <v>42.075446898002106</v>
      </c>
      <c r="X65" s="202">
        <f t="shared" si="3"/>
        <v>-21.252499999999998</v>
      </c>
      <c r="Y65" s="173">
        <v>56.38</v>
      </c>
      <c r="Z65" s="202">
        <f t="shared" si="17"/>
        <v>65.180217937971506</v>
      </c>
      <c r="AA65" s="173">
        <v>51.372500000000002</v>
      </c>
      <c r="AB65" s="202">
        <f t="shared" si="18"/>
        <v>54.030156366344009</v>
      </c>
      <c r="AC65" s="202">
        <f t="shared" si="4"/>
        <v>-5.0075000000000003</v>
      </c>
      <c r="AD65" s="203">
        <v>74</v>
      </c>
      <c r="AE65" s="204">
        <f t="shared" si="19"/>
        <v>55.505200594353639</v>
      </c>
      <c r="AF65" s="173">
        <v>61.667499999999997</v>
      </c>
      <c r="AG65" s="204">
        <f t="shared" si="20"/>
        <v>54.555961070559611</v>
      </c>
      <c r="AH65" s="202">
        <f t="shared" si="5"/>
        <v>-12.332500000000003</v>
      </c>
      <c r="AI65" s="173">
        <v>61.25</v>
      </c>
      <c r="AJ65" s="202">
        <f t="shared" si="21"/>
        <v>58.098495212038308</v>
      </c>
      <c r="AK65" s="173">
        <v>49.581666666666671</v>
      </c>
      <c r="AL65" s="202">
        <f t="shared" si="22"/>
        <v>50.144875478927204</v>
      </c>
      <c r="AM65" s="202">
        <f t="shared" si="6"/>
        <v>-11.668333333333329</v>
      </c>
      <c r="AN65" s="173">
        <v>68</v>
      </c>
      <c r="AO65" s="202">
        <f t="shared" si="23"/>
        <v>58.25363825363825</v>
      </c>
      <c r="AP65" s="173">
        <v>63.000833333333333</v>
      </c>
      <c r="AQ65" s="202">
        <f t="shared" si="24"/>
        <v>52.157927590511861</v>
      </c>
      <c r="AR65" s="202">
        <f t="shared" si="7"/>
        <v>-4.9991666666666674</v>
      </c>
      <c r="AS65" s="202">
        <f t="shared" si="27"/>
        <v>58.626249999999999</v>
      </c>
      <c r="AT65" s="202">
        <f t="shared" si="27"/>
        <v>58.619260937042199</v>
      </c>
      <c r="AU65" s="201">
        <f t="shared" si="27"/>
        <v>51.546354166666667</v>
      </c>
      <c r="AV65" s="205">
        <f t="shared" si="27"/>
        <v>51.63191700232634</v>
      </c>
      <c r="AW65" s="205">
        <f t="shared" si="26"/>
        <v>-7.0798958333333317</v>
      </c>
      <c r="AX65" s="205">
        <f t="shared" si="26"/>
        <v>-6.9873439347158595</v>
      </c>
      <c r="AY65" s="206">
        <v>1</v>
      </c>
    </row>
    <row r="66" spans="1:51" ht="18.75">
      <c r="A66" s="181">
        <v>5</v>
      </c>
      <c r="B66" s="199">
        <v>67</v>
      </c>
      <c r="C66" s="207" t="s">
        <v>87</v>
      </c>
      <c r="D66" s="172">
        <v>16</v>
      </c>
      <c r="E66" s="173">
        <v>49.25</v>
      </c>
      <c r="F66" s="173">
        <f t="shared" si="9"/>
        <v>51.094312455003603</v>
      </c>
      <c r="G66" s="173">
        <v>48.75</v>
      </c>
      <c r="H66" s="173">
        <f t="shared" si="10"/>
        <v>50.82616179001721</v>
      </c>
      <c r="I66" s="173">
        <f t="shared" si="0"/>
        <v>-0.5</v>
      </c>
      <c r="J66" s="173">
        <v>44.13</v>
      </c>
      <c r="K66" s="202">
        <f t="shared" si="11"/>
        <v>54.578079534432597</v>
      </c>
      <c r="L66" s="173">
        <v>56.5</v>
      </c>
      <c r="M66" s="202">
        <f t="shared" si="12"/>
        <v>51.785989222478833</v>
      </c>
      <c r="N66" s="202">
        <f t="shared" si="1"/>
        <v>12.369999999999997</v>
      </c>
      <c r="O66" s="173">
        <v>33.130000000000003</v>
      </c>
      <c r="P66" s="202">
        <f t="shared" si="13"/>
        <v>49.746268656716424</v>
      </c>
      <c r="Q66" s="173">
        <v>37.19</v>
      </c>
      <c r="R66" s="202">
        <f t="shared" si="14"/>
        <v>49.141932002158661</v>
      </c>
      <c r="S66" s="202">
        <f t="shared" si="2"/>
        <v>4.0599999999999952</v>
      </c>
      <c r="T66" s="214">
        <v>59.38</v>
      </c>
      <c r="U66" s="202">
        <f t="shared" si="15"/>
        <v>56.306706114398423</v>
      </c>
      <c r="V66" s="173">
        <v>44.69</v>
      </c>
      <c r="W66" s="202">
        <f t="shared" si="16"/>
        <v>50.457413249211356</v>
      </c>
      <c r="X66" s="202">
        <f t="shared" si="3"/>
        <v>-14.690000000000005</v>
      </c>
      <c r="Y66" s="173">
        <v>40.94</v>
      </c>
      <c r="Z66" s="202">
        <f t="shared" si="17"/>
        <v>52.238055322715837</v>
      </c>
      <c r="AA66" s="173">
        <v>46.47</v>
      </c>
      <c r="AB66" s="202">
        <f t="shared" si="18"/>
        <v>50.379746835443036</v>
      </c>
      <c r="AC66" s="202">
        <f t="shared" si="4"/>
        <v>5.5300000000000011</v>
      </c>
      <c r="AD66" s="203">
        <v>71.25</v>
      </c>
      <c r="AE66" s="204">
        <f t="shared" si="19"/>
        <v>53.462109955423472</v>
      </c>
      <c r="AF66" s="173">
        <v>58.25</v>
      </c>
      <c r="AG66" s="204">
        <f t="shared" si="20"/>
        <v>51.784266017842661</v>
      </c>
      <c r="AH66" s="202">
        <f t="shared" si="5"/>
        <v>-13</v>
      </c>
      <c r="AI66" s="173">
        <v>52.5</v>
      </c>
      <c r="AJ66" s="202">
        <f t="shared" si="21"/>
        <v>52.113543091655266</v>
      </c>
      <c r="AK66" s="173">
        <v>51.88</v>
      </c>
      <c r="AL66" s="202">
        <f t="shared" si="22"/>
        <v>51.795977011494251</v>
      </c>
      <c r="AM66" s="202">
        <f t="shared" si="6"/>
        <v>-0.61999999999999744</v>
      </c>
      <c r="AN66" s="173">
        <v>64.5</v>
      </c>
      <c r="AO66" s="202">
        <f t="shared" si="23"/>
        <v>55.828135828135828</v>
      </c>
      <c r="AP66" s="173">
        <v>60.25</v>
      </c>
      <c r="AQ66" s="202">
        <f t="shared" si="24"/>
        <v>50.09737827715356</v>
      </c>
      <c r="AR66" s="202">
        <f t="shared" si="7"/>
        <v>-4.25</v>
      </c>
      <c r="AS66" s="202">
        <f t="shared" si="27"/>
        <v>51.884999999999998</v>
      </c>
      <c r="AT66" s="202">
        <f t="shared" si="27"/>
        <v>53.170901369810181</v>
      </c>
      <c r="AU66" s="201">
        <f t="shared" si="27"/>
        <v>50.497500000000002</v>
      </c>
      <c r="AV66" s="205">
        <f t="shared" si="27"/>
        <v>50.783608050724943</v>
      </c>
      <c r="AW66" s="205">
        <f t="shared" si="26"/>
        <v>-1.3874999999999957</v>
      </c>
      <c r="AX66" s="205">
        <f t="shared" si="26"/>
        <v>-2.3872933190852379</v>
      </c>
      <c r="AY66" s="206">
        <v>3</v>
      </c>
    </row>
    <row r="67" spans="1:51" ht="18.75">
      <c r="A67" s="181">
        <v>3</v>
      </c>
      <c r="B67" s="199">
        <v>68</v>
      </c>
      <c r="C67" s="207" t="s">
        <v>88</v>
      </c>
      <c r="D67" s="172">
        <v>4</v>
      </c>
      <c r="E67" s="173">
        <v>42</v>
      </c>
      <c r="F67" s="173">
        <f t="shared" si="9"/>
        <v>45.874730021598275</v>
      </c>
      <c r="G67" s="173">
        <v>42</v>
      </c>
      <c r="H67" s="173">
        <f t="shared" si="10"/>
        <v>45.017211703958694</v>
      </c>
      <c r="I67" s="173">
        <f t="shared" si="0"/>
        <v>0</v>
      </c>
      <c r="J67" s="173">
        <v>32.67</v>
      </c>
      <c r="K67" s="202">
        <f t="shared" si="11"/>
        <v>43.462657613967025</v>
      </c>
      <c r="L67" s="173">
        <v>55</v>
      </c>
      <c r="M67" s="202">
        <f t="shared" si="12"/>
        <v>50.631254811393383</v>
      </c>
      <c r="N67" s="202">
        <f t="shared" si="1"/>
        <v>22.33</v>
      </c>
      <c r="O67" s="173">
        <v>27.08</v>
      </c>
      <c r="P67" s="202">
        <f t="shared" si="13"/>
        <v>45.231343283582092</v>
      </c>
      <c r="Q67" s="173">
        <v>35</v>
      </c>
      <c r="R67" s="202">
        <f t="shared" si="14"/>
        <v>47.960064759848891</v>
      </c>
      <c r="S67" s="202">
        <f t="shared" si="2"/>
        <v>7.9200000000000017</v>
      </c>
      <c r="T67" s="214">
        <v>43.33</v>
      </c>
      <c r="U67" s="202">
        <f t="shared" si="15"/>
        <v>48.392504930966467</v>
      </c>
      <c r="V67" s="173">
        <v>38.75</v>
      </c>
      <c r="W67" s="202">
        <f t="shared" si="16"/>
        <v>47.33438485804416</v>
      </c>
      <c r="X67" s="202">
        <f t="shared" si="3"/>
        <v>-4.5799999999999983</v>
      </c>
      <c r="Y67" s="173">
        <v>44.58</v>
      </c>
      <c r="Z67" s="202">
        <f t="shared" si="17"/>
        <v>55.289186923721708</v>
      </c>
      <c r="AA67" s="173">
        <v>42.88</v>
      </c>
      <c r="AB67" s="202">
        <f t="shared" si="18"/>
        <v>47.706626954579299</v>
      </c>
      <c r="AC67" s="202">
        <f t="shared" si="4"/>
        <v>-1.6999999999999957</v>
      </c>
      <c r="AD67" s="203">
        <v>58.67</v>
      </c>
      <c r="AE67" s="204">
        <f t="shared" si="19"/>
        <v>44.115898959881129</v>
      </c>
      <c r="AF67" s="173">
        <v>55</v>
      </c>
      <c r="AG67" s="204">
        <f t="shared" si="20"/>
        <v>49.148418491484186</v>
      </c>
      <c r="AH67" s="202">
        <f t="shared" si="5"/>
        <v>-3.6700000000000017</v>
      </c>
      <c r="AI67" s="173">
        <v>42.5</v>
      </c>
      <c r="AJ67" s="202">
        <f t="shared" si="21"/>
        <v>45.273597811217513</v>
      </c>
      <c r="AK67" s="173">
        <v>53.75</v>
      </c>
      <c r="AL67" s="202">
        <f t="shared" si="22"/>
        <v>53.139367816091955</v>
      </c>
      <c r="AM67" s="202">
        <f t="shared" si="6"/>
        <v>11.25</v>
      </c>
      <c r="AN67" s="173">
        <v>52.67</v>
      </c>
      <c r="AO67" s="202">
        <f t="shared" si="23"/>
        <v>47.629937629937629</v>
      </c>
      <c r="AP67" s="173">
        <v>57</v>
      </c>
      <c r="AQ67" s="202">
        <f t="shared" si="24"/>
        <v>47.662921348314612</v>
      </c>
      <c r="AR67" s="202">
        <f t="shared" si="7"/>
        <v>4.3299999999999983</v>
      </c>
      <c r="AS67" s="202">
        <f t="shared" si="27"/>
        <v>42.9375</v>
      </c>
      <c r="AT67" s="202">
        <f t="shared" si="27"/>
        <v>46.908732146858988</v>
      </c>
      <c r="AU67" s="201">
        <f t="shared" si="27"/>
        <v>47.422499999999999</v>
      </c>
      <c r="AV67" s="205">
        <f t="shared" si="27"/>
        <v>48.575031342964401</v>
      </c>
      <c r="AW67" s="205">
        <f t="shared" si="26"/>
        <v>4.4849999999999994</v>
      </c>
      <c r="AX67" s="205">
        <f t="shared" si="26"/>
        <v>1.6662991961054132</v>
      </c>
      <c r="AY67" s="206">
        <v>5</v>
      </c>
    </row>
    <row r="68" spans="1:51" ht="18.75">
      <c r="A68" s="181">
        <v>2</v>
      </c>
      <c r="B68" s="199">
        <v>69</v>
      </c>
      <c r="C68" s="207" t="s">
        <v>89</v>
      </c>
      <c r="D68" s="172">
        <v>11</v>
      </c>
      <c r="E68" s="201">
        <v>42.57</v>
      </c>
      <c r="F68" s="173">
        <f t="shared" si="9"/>
        <v>46.285097192224626</v>
      </c>
      <c r="G68" s="173">
        <v>40</v>
      </c>
      <c r="H68" s="173">
        <f t="shared" si="10"/>
        <v>43.296041308089499</v>
      </c>
      <c r="I68" s="173">
        <f t="shared" si="0"/>
        <v>-2.5700000000000003</v>
      </c>
      <c r="J68" s="201">
        <v>31</v>
      </c>
      <c r="K68" s="202">
        <f t="shared" si="11"/>
        <v>41.842870999030069</v>
      </c>
      <c r="L68" s="173">
        <v>48.91</v>
      </c>
      <c r="M68" s="202">
        <f t="shared" si="12"/>
        <v>45.943033102386451</v>
      </c>
      <c r="N68" s="202">
        <f t="shared" si="1"/>
        <v>17.909999999999997</v>
      </c>
      <c r="O68" s="201">
        <v>34.644999999999996</v>
      </c>
      <c r="P68" s="202">
        <f t="shared" si="13"/>
        <v>50.876865671641788</v>
      </c>
      <c r="Q68" s="173">
        <v>29.32</v>
      </c>
      <c r="R68" s="202">
        <f t="shared" si="14"/>
        <v>44.894765245547759</v>
      </c>
      <c r="S68" s="202">
        <f t="shared" si="2"/>
        <v>-5.3249999999999957</v>
      </c>
      <c r="T68" s="215">
        <v>26.785</v>
      </c>
      <c r="U68" s="202">
        <f t="shared" si="15"/>
        <v>40.234220907297832</v>
      </c>
      <c r="V68" s="173">
        <v>35.909999999999997</v>
      </c>
      <c r="W68" s="202">
        <f t="shared" si="16"/>
        <v>45.841219768664558</v>
      </c>
      <c r="X68" s="202">
        <f t="shared" si="3"/>
        <v>9.1249999999999964</v>
      </c>
      <c r="Y68" s="201">
        <v>31.785</v>
      </c>
      <c r="Z68" s="202">
        <f t="shared" si="17"/>
        <v>44.564124056999162</v>
      </c>
      <c r="AA68" s="173">
        <v>37.5</v>
      </c>
      <c r="AB68" s="202">
        <f t="shared" si="18"/>
        <v>43.700670141474312</v>
      </c>
      <c r="AC68" s="202">
        <f t="shared" si="4"/>
        <v>5.7149999999999999</v>
      </c>
      <c r="AD68" s="201">
        <v>51.715000000000003</v>
      </c>
      <c r="AE68" s="204">
        <f t="shared" si="19"/>
        <v>38.948736998514121</v>
      </c>
      <c r="AF68" s="173">
        <v>51.64</v>
      </c>
      <c r="AG68" s="204">
        <f t="shared" si="20"/>
        <v>46.423357664233578</v>
      </c>
      <c r="AH68" s="202">
        <f t="shared" si="5"/>
        <v>-7.5000000000002842E-2</v>
      </c>
      <c r="AI68" s="201">
        <v>30.355</v>
      </c>
      <c r="AJ68" s="202">
        <f t="shared" si="21"/>
        <v>36.966484268125853</v>
      </c>
      <c r="AK68" s="173">
        <v>40.909999999999997</v>
      </c>
      <c r="AL68" s="202">
        <f t="shared" si="22"/>
        <v>43.915229885057471</v>
      </c>
      <c r="AM68" s="202">
        <f t="shared" si="6"/>
        <v>10.554999999999996</v>
      </c>
      <c r="AN68" s="201">
        <v>45.715000000000003</v>
      </c>
      <c r="AO68" s="202">
        <f t="shared" si="23"/>
        <v>42.810117810117809</v>
      </c>
      <c r="AP68" s="173">
        <v>58.55</v>
      </c>
      <c r="AQ68" s="202">
        <f t="shared" si="24"/>
        <v>48.823970037453186</v>
      </c>
      <c r="AR68" s="202">
        <f t="shared" si="7"/>
        <v>12.834999999999994</v>
      </c>
      <c r="AS68" s="202">
        <f t="shared" si="27"/>
        <v>36.821249999999999</v>
      </c>
      <c r="AT68" s="202">
        <f t="shared" si="27"/>
        <v>42.816064737993905</v>
      </c>
      <c r="AU68" s="201">
        <f t="shared" si="27"/>
        <v>42.842499999999994</v>
      </c>
      <c r="AV68" s="205">
        <f t="shared" si="27"/>
        <v>45.354785894113355</v>
      </c>
      <c r="AW68" s="205">
        <f t="shared" si="26"/>
        <v>6.0212499999999949</v>
      </c>
      <c r="AX68" s="205">
        <f t="shared" si="26"/>
        <v>2.5387211561194505</v>
      </c>
      <c r="AY68" s="206">
        <v>5</v>
      </c>
    </row>
    <row r="69" spans="1:51" ht="18.75">
      <c r="A69" s="181">
        <v>5</v>
      </c>
      <c r="B69" s="199">
        <v>71</v>
      </c>
      <c r="C69" s="207" t="s">
        <v>91</v>
      </c>
      <c r="D69" s="172">
        <v>2</v>
      </c>
      <c r="E69" s="173">
        <v>50.5</v>
      </c>
      <c r="F69" s="173">
        <f t="shared" si="9"/>
        <v>51.994240460763145</v>
      </c>
      <c r="G69" s="173">
        <v>46</v>
      </c>
      <c r="H69" s="173">
        <f t="shared" si="10"/>
        <v>48.459552495697075</v>
      </c>
      <c r="I69" s="173">
        <f t="shared" si="0"/>
        <v>-4.5</v>
      </c>
      <c r="J69" s="173">
        <v>33</v>
      </c>
      <c r="K69" s="202">
        <f t="shared" si="11"/>
        <v>43.782735208535406</v>
      </c>
      <c r="L69" s="173">
        <v>46</v>
      </c>
      <c r="M69" s="202">
        <f t="shared" si="12"/>
        <v>43.702848344880678</v>
      </c>
      <c r="N69" s="202">
        <f t="shared" si="1"/>
        <v>13</v>
      </c>
      <c r="O69" s="173">
        <v>26.88</v>
      </c>
      <c r="P69" s="202">
        <f t="shared" si="13"/>
        <v>45.082089552238806</v>
      </c>
      <c r="Q69" s="173">
        <v>36.25</v>
      </c>
      <c r="R69" s="202">
        <f t="shared" si="14"/>
        <v>48.634646519158125</v>
      </c>
      <c r="S69" s="202">
        <f t="shared" si="2"/>
        <v>9.370000000000001</v>
      </c>
      <c r="T69" s="214">
        <v>35</v>
      </c>
      <c r="U69" s="202">
        <f t="shared" si="15"/>
        <v>44.285009861932934</v>
      </c>
      <c r="V69" s="173">
        <v>40</v>
      </c>
      <c r="W69" s="202">
        <f t="shared" si="16"/>
        <v>47.991587802313354</v>
      </c>
      <c r="X69" s="202">
        <f t="shared" si="3"/>
        <v>5</v>
      </c>
      <c r="Y69" s="173">
        <v>39</v>
      </c>
      <c r="Z69" s="202">
        <f t="shared" si="17"/>
        <v>50.611902766135792</v>
      </c>
      <c r="AA69" s="173">
        <v>34.5</v>
      </c>
      <c r="AB69" s="202">
        <f t="shared" si="18"/>
        <v>41.466865227103497</v>
      </c>
      <c r="AC69" s="202">
        <f t="shared" si="4"/>
        <v>-4.5</v>
      </c>
      <c r="AD69" s="203">
        <v>71</v>
      </c>
      <c r="AE69" s="204">
        <f t="shared" si="19"/>
        <v>53.276374442793461</v>
      </c>
      <c r="AF69" s="173">
        <v>58</v>
      </c>
      <c r="AG69" s="204">
        <f t="shared" si="20"/>
        <v>51.581508515815088</v>
      </c>
      <c r="AH69" s="202">
        <f t="shared" si="5"/>
        <v>-13</v>
      </c>
      <c r="AI69" s="173">
        <v>66.25</v>
      </c>
      <c r="AJ69" s="202">
        <f t="shared" si="21"/>
        <v>61.518467852257189</v>
      </c>
      <c r="AK69" s="173">
        <v>42.5</v>
      </c>
      <c r="AL69" s="202">
        <f t="shared" si="22"/>
        <v>45.057471264367813</v>
      </c>
      <c r="AM69" s="202">
        <f t="shared" si="6"/>
        <v>-23.75</v>
      </c>
      <c r="AN69" s="173">
        <v>59</v>
      </c>
      <c r="AO69" s="202">
        <f t="shared" si="23"/>
        <v>52.016632016632016</v>
      </c>
      <c r="AP69" s="173">
        <v>56</v>
      </c>
      <c r="AQ69" s="202">
        <f t="shared" si="24"/>
        <v>46.913857677902627</v>
      </c>
      <c r="AR69" s="202">
        <f t="shared" si="7"/>
        <v>-3</v>
      </c>
      <c r="AS69" s="202">
        <f t="shared" si="27"/>
        <v>47.578749999999999</v>
      </c>
      <c r="AT69" s="202">
        <f t="shared" si="27"/>
        <v>50.320931520161089</v>
      </c>
      <c r="AU69" s="201">
        <f t="shared" si="27"/>
        <v>44.90625</v>
      </c>
      <c r="AV69" s="205">
        <f t="shared" si="27"/>
        <v>46.726042230904774</v>
      </c>
      <c r="AW69" s="205">
        <f t="shared" ref="AW69:AX91" si="28">AU69-AS69</f>
        <v>-2.6724999999999994</v>
      </c>
      <c r="AX69" s="205">
        <f t="shared" si="28"/>
        <v>-3.5948892892563151</v>
      </c>
      <c r="AY69" s="206">
        <v>3</v>
      </c>
    </row>
    <row r="70" spans="1:51" ht="18.75">
      <c r="A70" s="181">
        <v>4</v>
      </c>
      <c r="B70" s="199">
        <v>73</v>
      </c>
      <c r="C70" s="207" t="s">
        <v>93</v>
      </c>
      <c r="D70" s="172">
        <v>8</v>
      </c>
      <c r="E70" s="173">
        <v>41.8</v>
      </c>
      <c r="F70" s="173">
        <f t="shared" si="9"/>
        <v>45.730741540676746</v>
      </c>
      <c r="G70" s="173">
        <v>48.5</v>
      </c>
      <c r="H70" s="173">
        <f t="shared" si="10"/>
        <v>50.611015490533561</v>
      </c>
      <c r="I70" s="173">
        <f t="shared" si="0"/>
        <v>6.7000000000000028</v>
      </c>
      <c r="J70" s="173">
        <v>41.2</v>
      </c>
      <c r="K70" s="202">
        <f t="shared" si="11"/>
        <v>51.73617846750728</v>
      </c>
      <c r="L70" s="173">
        <v>46.75</v>
      </c>
      <c r="M70" s="202">
        <f t="shared" si="12"/>
        <v>44.280215550423407</v>
      </c>
      <c r="N70" s="202">
        <f t="shared" si="1"/>
        <v>5.5499999999999972</v>
      </c>
      <c r="O70" s="173">
        <v>30.25</v>
      </c>
      <c r="P70" s="202">
        <f t="shared" si="13"/>
        <v>47.597014925373138</v>
      </c>
      <c r="Q70" s="173">
        <v>38.75</v>
      </c>
      <c r="R70" s="202">
        <f t="shared" si="14"/>
        <v>49.983810037776578</v>
      </c>
      <c r="S70" s="202">
        <f t="shared" si="2"/>
        <v>8.5</v>
      </c>
      <c r="T70" s="214">
        <v>48</v>
      </c>
      <c r="U70" s="202">
        <f t="shared" si="15"/>
        <v>50.69526627218935</v>
      </c>
      <c r="V70" s="173">
        <v>60.63</v>
      </c>
      <c r="W70" s="202">
        <f t="shared" si="16"/>
        <v>58.838065194532071</v>
      </c>
      <c r="X70" s="202">
        <f t="shared" si="3"/>
        <v>12.630000000000003</v>
      </c>
      <c r="Y70" s="173">
        <v>41</v>
      </c>
      <c r="Z70" s="202">
        <f t="shared" si="17"/>
        <v>52.288348700754398</v>
      </c>
      <c r="AA70" s="173">
        <v>40.75</v>
      </c>
      <c r="AB70" s="202">
        <f t="shared" si="18"/>
        <v>46.120625465376023</v>
      </c>
      <c r="AC70" s="202">
        <f t="shared" si="4"/>
        <v>-0.25</v>
      </c>
      <c r="AD70" s="203">
        <v>74.400000000000006</v>
      </c>
      <c r="AE70" s="204">
        <f t="shared" si="19"/>
        <v>55.802377414561668</v>
      </c>
      <c r="AF70" s="173">
        <v>53</v>
      </c>
      <c r="AG70" s="204">
        <f t="shared" si="20"/>
        <v>47.526358475263585</v>
      </c>
      <c r="AH70" s="202">
        <f t="shared" si="5"/>
        <v>-21.400000000000006</v>
      </c>
      <c r="AI70" s="173">
        <v>48</v>
      </c>
      <c r="AJ70" s="202">
        <f t="shared" si="21"/>
        <v>49.035567715458278</v>
      </c>
      <c r="AK70" s="173">
        <v>51.88</v>
      </c>
      <c r="AL70" s="202">
        <f t="shared" si="22"/>
        <v>51.795977011494251</v>
      </c>
      <c r="AM70" s="202">
        <f t="shared" si="6"/>
        <v>3.8800000000000026</v>
      </c>
      <c r="AN70" s="173">
        <v>55.2</v>
      </c>
      <c r="AO70" s="202">
        <f t="shared" si="23"/>
        <v>49.383229383229384</v>
      </c>
      <c r="AP70" s="173">
        <v>66.5</v>
      </c>
      <c r="AQ70" s="202">
        <f t="shared" si="24"/>
        <v>54.779026217228463</v>
      </c>
      <c r="AR70" s="202">
        <f t="shared" si="7"/>
        <v>11.299999999999997</v>
      </c>
      <c r="AS70" s="202">
        <f t="shared" si="27"/>
        <v>47.481249999999996</v>
      </c>
      <c r="AT70" s="202">
        <f t="shared" si="27"/>
        <v>50.28359055246878</v>
      </c>
      <c r="AU70" s="201">
        <f t="shared" si="27"/>
        <v>50.844999999999999</v>
      </c>
      <c r="AV70" s="205">
        <f t="shared" si="27"/>
        <v>50.491886680328491</v>
      </c>
      <c r="AW70" s="205">
        <f t="shared" si="28"/>
        <v>3.3637500000000031</v>
      </c>
      <c r="AX70" s="205">
        <f t="shared" si="28"/>
        <v>0.20829612785971108</v>
      </c>
      <c r="AY70" s="206">
        <v>6</v>
      </c>
    </row>
    <row r="71" spans="1:51" ht="18.75">
      <c r="A71" s="181">
        <v>6</v>
      </c>
      <c r="B71" s="207">
        <v>74</v>
      </c>
      <c r="C71" s="207" t="s">
        <v>94</v>
      </c>
      <c r="D71" s="172">
        <v>6</v>
      </c>
      <c r="E71" s="173">
        <v>40</v>
      </c>
      <c r="F71" s="173">
        <f t="shared" si="9"/>
        <v>44.43484521238301</v>
      </c>
      <c r="G71" s="173">
        <v>58.67</v>
      </c>
      <c r="H71" s="173">
        <f t="shared" ref="H71:H91" si="29">10*((G71-47.79)/11.62)+50</f>
        <v>59.363166953528406</v>
      </c>
      <c r="I71" s="173">
        <f t="shared" ref="I71:I91" si="30">G71-E71</f>
        <v>18.670000000000002</v>
      </c>
      <c r="J71" s="173">
        <v>33.6</v>
      </c>
      <c r="K71" s="202">
        <f t="shared" si="11"/>
        <v>44.364694471387011</v>
      </c>
      <c r="L71" s="173">
        <v>55.67</v>
      </c>
      <c r="M71" s="202">
        <f t="shared" ref="M71:M91" si="31">10*((L71-54.18)/12.99)+50</f>
        <v>51.147036181678217</v>
      </c>
      <c r="N71" s="202">
        <f t="shared" ref="N71:N91" si="32">L71-J71</f>
        <v>22.07</v>
      </c>
      <c r="O71" s="173">
        <v>28</v>
      </c>
      <c r="P71" s="202">
        <f t="shared" si="13"/>
        <v>45.917910447761194</v>
      </c>
      <c r="Q71" s="173">
        <v>47.5</v>
      </c>
      <c r="R71" s="202">
        <f t="shared" ref="R71:R91" si="33">10*((Q71-38.78)/18.53)+50</f>
        <v>54.705882352941174</v>
      </c>
      <c r="S71" s="202">
        <f t="shared" ref="S71:S91" si="34">Q71-O71</f>
        <v>19.5</v>
      </c>
      <c r="T71" s="214">
        <v>52</v>
      </c>
      <c r="U71" s="202">
        <f t="shared" si="15"/>
        <v>52.667652859960548</v>
      </c>
      <c r="V71" s="173">
        <v>63.33</v>
      </c>
      <c r="W71" s="202">
        <f t="shared" ref="W71:W91" si="35">10*((V71-43.82)/19.02)+50</f>
        <v>60.257623554153525</v>
      </c>
      <c r="X71" s="202">
        <f t="shared" ref="X71:X91" si="36">V71-T71</f>
        <v>11.329999999999998</v>
      </c>
      <c r="Y71" s="173">
        <v>28.4</v>
      </c>
      <c r="Z71" s="202">
        <f t="shared" si="17"/>
        <v>41.726739312657159</v>
      </c>
      <c r="AA71" s="173">
        <v>54.58</v>
      </c>
      <c r="AB71" s="202">
        <f t="shared" ref="AB71:AB91" si="37">10*((AA71-45.96)/13.43)+50</f>
        <v>56.418466120625467</v>
      </c>
      <c r="AC71" s="202">
        <f t="shared" ref="AC71:AC91" si="38">AA71-Y71</f>
        <v>26.18</v>
      </c>
      <c r="AD71" s="203">
        <v>64</v>
      </c>
      <c r="AE71" s="204">
        <f t="shared" si="19"/>
        <v>48.075780089153042</v>
      </c>
      <c r="AF71" s="173">
        <v>55.33</v>
      </c>
      <c r="AG71" s="204">
        <f t="shared" ref="AG71:AG91" si="39">10*((AF71-56.05)/12.33)+50</f>
        <v>49.416058394160586</v>
      </c>
      <c r="AH71" s="202">
        <f t="shared" ref="AH71:AH91" si="40">AF71-AD71</f>
        <v>-8.6700000000000017</v>
      </c>
      <c r="AI71" s="173">
        <v>46</v>
      </c>
      <c r="AJ71" s="202">
        <f t="shared" si="21"/>
        <v>47.667578659370726</v>
      </c>
      <c r="AK71" s="173">
        <v>50</v>
      </c>
      <c r="AL71" s="202">
        <f t="shared" ref="AL71:AL91" si="41">10*((AK71-49.38)/13.92)+50</f>
        <v>50.445402298850574</v>
      </c>
      <c r="AM71" s="202">
        <f t="shared" ref="AM71:AM91" si="42">AK71-AI71</f>
        <v>4</v>
      </c>
      <c r="AN71" s="173">
        <v>48.8</v>
      </c>
      <c r="AO71" s="202">
        <f t="shared" si="23"/>
        <v>44.948024948024944</v>
      </c>
      <c r="AP71" s="173">
        <v>62.67</v>
      </c>
      <c r="AQ71" s="202">
        <f t="shared" ref="AQ71:AQ91" si="43">10*((AP71-60.12)/13.35)+50</f>
        <v>51.910112359550567</v>
      </c>
      <c r="AR71" s="202">
        <f t="shared" ref="AR71:AR91" si="44">AP71-AN71</f>
        <v>13.870000000000005</v>
      </c>
      <c r="AS71" s="202">
        <f t="shared" ref="AS71:AV91" si="45">(E71+J71+O71+T71+Y71+AD71+AI71+AN71)/8</f>
        <v>42.6</v>
      </c>
      <c r="AT71" s="202">
        <f t="shared" si="45"/>
        <v>46.225403250087211</v>
      </c>
      <c r="AU71" s="201">
        <f t="shared" si="45"/>
        <v>55.96875</v>
      </c>
      <c r="AV71" s="205">
        <f t="shared" si="45"/>
        <v>54.207968526936064</v>
      </c>
      <c r="AW71" s="205">
        <f t="shared" si="28"/>
        <v>13.368749999999999</v>
      </c>
      <c r="AX71" s="205">
        <f t="shared" si="28"/>
        <v>7.9825652768488524</v>
      </c>
      <c r="AY71" s="206">
        <v>7</v>
      </c>
    </row>
    <row r="72" spans="1:51" ht="18.75">
      <c r="A72" s="181">
        <v>5</v>
      </c>
      <c r="B72" s="199">
        <v>75</v>
      </c>
      <c r="C72" s="207" t="s">
        <v>95</v>
      </c>
      <c r="D72" s="172">
        <v>9</v>
      </c>
      <c r="E72" s="173">
        <v>49.67</v>
      </c>
      <c r="F72" s="173">
        <f t="shared" ref="F72:F91" si="46">10*((E72-47.73)/13.89)+50</f>
        <v>51.39668826493881</v>
      </c>
      <c r="G72" s="173">
        <v>52.67</v>
      </c>
      <c r="H72" s="173">
        <f t="shared" si="29"/>
        <v>54.199655765920831</v>
      </c>
      <c r="I72" s="173">
        <f t="shared" si="30"/>
        <v>3</v>
      </c>
      <c r="J72" s="173">
        <v>45.17</v>
      </c>
      <c r="K72" s="202">
        <f t="shared" ref="K72:K91" si="47">10*((J72-39.41)/10.31)+50</f>
        <v>55.586808923375372</v>
      </c>
      <c r="L72" s="173">
        <v>63.78</v>
      </c>
      <c r="M72" s="202">
        <f t="shared" si="31"/>
        <v>57.390300230946885</v>
      </c>
      <c r="N72" s="202">
        <f t="shared" si="32"/>
        <v>18.61</v>
      </c>
      <c r="O72" s="173">
        <v>35.83</v>
      </c>
      <c r="P72" s="202">
        <f t="shared" ref="P72:P91" si="48">10*((O72-33.47)/13.4)+50</f>
        <v>51.761194029850749</v>
      </c>
      <c r="Q72" s="173">
        <v>40.83</v>
      </c>
      <c r="R72" s="202">
        <f t="shared" si="33"/>
        <v>51.10631408526713</v>
      </c>
      <c r="S72" s="202">
        <f t="shared" si="34"/>
        <v>5</v>
      </c>
      <c r="T72" s="214">
        <v>50.42</v>
      </c>
      <c r="U72" s="202">
        <f t="shared" ref="U72:U91" si="49">10*((T72-46.59)/20.28)+50</f>
        <v>51.888560157790927</v>
      </c>
      <c r="V72" s="173">
        <v>40</v>
      </c>
      <c r="W72" s="202">
        <f t="shared" si="35"/>
        <v>47.991587802313354</v>
      </c>
      <c r="X72" s="202">
        <f t="shared" si="36"/>
        <v>-10.420000000000002</v>
      </c>
      <c r="Y72" s="173">
        <v>40.83</v>
      </c>
      <c r="Z72" s="202">
        <f t="shared" ref="Z72:Z91" si="50">10*((Y72-38.27)/11.93)+50</f>
        <v>52.145850796311812</v>
      </c>
      <c r="AA72" s="173">
        <v>54.44</v>
      </c>
      <c r="AB72" s="202">
        <f t="shared" si="37"/>
        <v>56.314221891288156</v>
      </c>
      <c r="AC72" s="202">
        <f t="shared" si="38"/>
        <v>13.61</v>
      </c>
      <c r="AD72" s="203">
        <v>64.33</v>
      </c>
      <c r="AE72" s="204">
        <f t="shared" ref="AE72:AE91" si="51">10*((AD72-66.59)/13.46)+50</f>
        <v>48.320950965824665</v>
      </c>
      <c r="AF72" s="173">
        <v>62.22</v>
      </c>
      <c r="AG72" s="204">
        <f t="shared" si="39"/>
        <v>55.00405515004055</v>
      </c>
      <c r="AH72" s="202">
        <f t="shared" si="40"/>
        <v>-2.1099999999999994</v>
      </c>
      <c r="AI72" s="173">
        <v>51.67</v>
      </c>
      <c r="AJ72" s="202">
        <f t="shared" ref="AJ72:AJ91" si="52">10*((AI72-49.41)/14.62)+50</f>
        <v>51.545827633378934</v>
      </c>
      <c r="AK72" s="173">
        <v>56.11</v>
      </c>
      <c r="AL72" s="202">
        <f t="shared" si="41"/>
        <v>54.834770114942529</v>
      </c>
      <c r="AM72" s="202">
        <f t="shared" si="42"/>
        <v>4.4399999999999977</v>
      </c>
      <c r="AN72" s="173">
        <v>58.67</v>
      </c>
      <c r="AO72" s="202">
        <f t="shared" ref="AO72:AO91" si="53">10*((AN72-56.09)/14.43)+50</f>
        <v>51.78794178794179</v>
      </c>
      <c r="AP72" s="173">
        <v>71.56</v>
      </c>
      <c r="AQ72" s="202">
        <f t="shared" si="43"/>
        <v>58.569288389513112</v>
      </c>
      <c r="AR72" s="202">
        <f t="shared" si="44"/>
        <v>12.89</v>
      </c>
      <c r="AS72" s="202">
        <f t="shared" si="45"/>
        <v>49.573750000000004</v>
      </c>
      <c r="AT72" s="202">
        <f t="shared" si="45"/>
        <v>51.804227819926638</v>
      </c>
      <c r="AU72" s="201">
        <f t="shared" si="45"/>
        <v>55.201250000000002</v>
      </c>
      <c r="AV72" s="205">
        <f t="shared" si="45"/>
        <v>54.42627417877906</v>
      </c>
      <c r="AW72" s="205">
        <f t="shared" si="28"/>
        <v>5.6274999999999977</v>
      </c>
      <c r="AX72" s="205">
        <f t="shared" si="28"/>
        <v>2.6220463588524225</v>
      </c>
      <c r="AY72" s="206">
        <v>6</v>
      </c>
    </row>
    <row r="73" spans="1:51" ht="18.75">
      <c r="A73" s="181">
        <v>6</v>
      </c>
      <c r="B73" s="199">
        <v>76</v>
      </c>
      <c r="C73" s="207" t="s">
        <v>96</v>
      </c>
      <c r="D73" s="172">
        <v>2</v>
      </c>
      <c r="E73" s="173">
        <v>44</v>
      </c>
      <c r="F73" s="173">
        <f t="shared" si="46"/>
        <v>47.314614830813539</v>
      </c>
      <c r="G73" s="173">
        <v>42</v>
      </c>
      <c r="H73" s="173">
        <f t="shared" si="29"/>
        <v>45.017211703958694</v>
      </c>
      <c r="I73" s="173">
        <f t="shared" si="30"/>
        <v>-2</v>
      </c>
      <c r="J73" s="173">
        <v>32</v>
      </c>
      <c r="K73" s="202">
        <f t="shared" si="47"/>
        <v>42.812803103782741</v>
      </c>
      <c r="L73" s="173">
        <v>50</v>
      </c>
      <c r="M73" s="202">
        <f t="shared" si="31"/>
        <v>46.782140107775213</v>
      </c>
      <c r="N73" s="202">
        <f t="shared" si="32"/>
        <v>18</v>
      </c>
      <c r="O73" s="173">
        <v>20</v>
      </c>
      <c r="P73" s="202">
        <f t="shared" si="48"/>
        <v>39.947761194029852</v>
      </c>
      <c r="Q73" s="173">
        <v>25</v>
      </c>
      <c r="R73" s="202">
        <f t="shared" si="33"/>
        <v>42.563410685375068</v>
      </c>
      <c r="S73" s="202">
        <f t="shared" si="34"/>
        <v>5</v>
      </c>
      <c r="T73" s="214">
        <v>40</v>
      </c>
      <c r="U73" s="202">
        <f t="shared" si="49"/>
        <v>46.750493096646942</v>
      </c>
      <c r="V73" s="173">
        <v>27.5</v>
      </c>
      <c r="W73" s="202">
        <f t="shared" si="35"/>
        <v>41.419558359621448</v>
      </c>
      <c r="X73" s="202">
        <f t="shared" si="36"/>
        <v>-12.5</v>
      </c>
      <c r="Y73" s="173">
        <v>41</v>
      </c>
      <c r="Z73" s="202">
        <f t="shared" si="50"/>
        <v>52.288348700754398</v>
      </c>
      <c r="AA73" s="173">
        <v>43</v>
      </c>
      <c r="AB73" s="202">
        <f t="shared" si="37"/>
        <v>47.795979151154128</v>
      </c>
      <c r="AC73" s="202">
        <f t="shared" si="38"/>
        <v>2</v>
      </c>
      <c r="AD73" s="203">
        <v>68</v>
      </c>
      <c r="AE73" s="204">
        <f t="shared" si="51"/>
        <v>51.047548291233284</v>
      </c>
      <c r="AF73" s="173">
        <v>42</v>
      </c>
      <c r="AG73" s="204">
        <f t="shared" si="39"/>
        <v>38.605028386050286</v>
      </c>
      <c r="AH73" s="202">
        <f t="shared" si="40"/>
        <v>-26</v>
      </c>
      <c r="AI73" s="173">
        <v>55</v>
      </c>
      <c r="AJ73" s="202">
        <f t="shared" si="52"/>
        <v>53.82352941176471</v>
      </c>
      <c r="AK73" s="173">
        <v>50</v>
      </c>
      <c r="AL73" s="202">
        <f t="shared" si="41"/>
        <v>50.445402298850574</v>
      </c>
      <c r="AM73" s="202">
        <f t="shared" si="42"/>
        <v>-5</v>
      </c>
      <c r="AN73" s="173">
        <v>52</v>
      </c>
      <c r="AO73" s="202">
        <f t="shared" si="53"/>
        <v>47.165627165627164</v>
      </c>
      <c r="AP73" s="173">
        <v>52</v>
      </c>
      <c r="AQ73" s="202">
        <f t="shared" si="43"/>
        <v>43.917602996254686</v>
      </c>
      <c r="AR73" s="202">
        <f t="shared" si="44"/>
        <v>0</v>
      </c>
      <c r="AS73" s="202">
        <f t="shared" si="45"/>
        <v>44</v>
      </c>
      <c r="AT73" s="202">
        <f t="shared" si="45"/>
        <v>47.643840724331575</v>
      </c>
      <c r="AU73" s="201">
        <f t="shared" si="45"/>
        <v>41.4375</v>
      </c>
      <c r="AV73" s="205">
        <f t="shared" si="45"/>
        <v>44.568291711130009</v>
      </c>
      <c r="AW73" s="205">
        <f t="shared" si="28"/>
        <v>-2.5625</v>
      </c>
      <c r="AX73" s="205">
        <f t="shared" si="28"/>
        <v>-3.0755490132015666</v>
      </c>
      <c r="AY73" s="206">
        <v>4</v>
      </c>
    </row>
    <row r="74" spans="1:51" ht="18.75">
      <c r="A74" s="181">
        <v>1</v>
      </c>
      <c r="B74" s="199">
        <v>80</v>
      </c>
      <c r="C74" s="207" t="s">
        <v>101</v>
      </c>
      <c r="D74" s="172">
        <v>15</v>
      </c>
      <c r="E74" s="173">
        <v>61.33</v>
      </c>
      <c r="F74" s="173">
        <f t="shared" si="46"/>
        <v>59.791216702663789</v>
      </c>
      <c r="G74" s="173">
        <v>48</v>
      </c>
      <c r="H74" s="173">
        <f t="shared" si="29"/>
        <v>50.180722891566269</v>
      </c>
      <c r="I74" s="173">
        <f t="shared" si="30"/>
        <v>-13.329999999999998</v>
      </c>
      <c r="J74" s="173">
        <v>43.67</v>
      </c>
      <c r="K74" s="202">
        <f t="shared" si="47"/>
        <v>54.131910766246371</v>
      </c>
      <c r="L74" s="173">
        <v>59.6</v>
      </c>
      <c r="M74" s="202">
        <f t="shared" si="31"/>
        <v>54.172440338722097</v>
      </c>
      <c r="N74" s="202">
        <f t="shared" si="32"/>
        <v>15.93</v>
      </c>
      <c r="O74" s="173">
        <v>62.08</v>
      </c>
      <c r="P74" s="202">
        <f t="shared" si="48"/>
        <v>71.350746268656721</v>
      </c>
      <c r="Q74" s="173">
        <v>51.33</v>
      </c>
      <c r="R74" s="202">
        <f t="shared" si="33"/>
        <v>56.772800863464653</v>
      </c>
      <c r="S74" s="202">
        <f t="shared" si="34"/>
        <v>-10.75</v>
      </c>
      <c r="T74" s="214">
        <v>60</v>
      </c>
      <c r="U74" s="202">
        <f t="shared" si="49"/>
        <v>56.612426035502956</v>
      </c>
      <c r="V74" s="173">
        <v>42.67</v>
      </c>
      <c r="W74" s="202">
        <f t="shared" si="35"/>
        <v>49.395373291272342</v>
      </c>
      <c r="X74" s="202">
        <f t="shared" si="36"/>
        <v>-17.329999999999998</v>
      </c>
      <c r="Y74" s="173">
        <v>32.92</v>
      </c>
      <c r="Z74" s="202">
        <f t="shared" si="50"/>
        <v>45.515507124895223</v>
      </c>
      <c r="AA74" s="173">
        <v>46.03</v>
      </c>
      <c r="AB74" s="202">
        <f t="shared" si="37"/>
        <v>50.052122114668656</v>
      </c>
      <c r="AC74" s="202">
        <f t="shared" si="38"/>
        <v>13.11</v>
      </c>
      <c r="AD74" s="203">
        <v>66.67</v>
      </c>
      <c r="AE74" s="204">
        <f t="shared" si="51"/>
        <v>50.059435364041605</v>
      </c>
      <c r="AF74" s="173">
        <v>58.13</v>
      </c>
      <c r="AG74" s="204">
        <f t="shared" si="39"/>
        <v>51.686942416869428</v>
      </c>
      <c r="AH74" s="202">
        <f t="shared" si="40"/>
        <v>-8.5399999999999991</v>
      </c>
      <c r="AI74" s="173">
        <v>51.67</v>
      </c>
      <c r="AJ74" s="202">
        <f t="shared" si="52"/>
        <v>51.545827633378934</v>
      </c>
      <c r="AK74" s="173">
        <v>48.67</v>
      </c>
      <c r="AL74" s="202">
        <f t="shared" si="41"/>
        <v>49.489942528735632</v>
      </c>
      <c r="AM74" s="202">
        <f t="shared" si="42"/>
        <v>-3</v>
      </c>
      <c r="AN74" s="173">
        <v>64.67</v>
      </c>
      <c r="AO74" s="202">
        <f t="shared" si="53"/>
        <v>55.945945945945944</v>
      </c>
      <c r="AP74" s="173">
        <v>64</v>
      </c>
      <c r="AQ74" s="202">
        <f t="shared" si="43"/>
        <v>52.906367041198507</v>
      </c>
      <c r="AR74" s="202">
        <f t="shared" si="44"/>
        <v>-0.67000000000000171</v>
      </c>
      <c r="AS74" s="202">
        <f t="shared" si="45"/>
        <v>55.376250000000006</v>
      </c>
      <c r="AT74" s="202">
        <f t="shared" si="45"/>
        <v>55.619126980166442</v>
      </c>
      <c r="AU74" s="201">
        <f t="shared" si="45"/>
        <v>52.303750000000008</v>
      </c>
      <c r="AV74" s="205">
        <f t="shared" si="45"/>
        <v>51.832088935812202</v>
      </c>
      <c r="AW74" s="205">
        <f t="shared" si="28"/>
        <v>-3.072499999999998</v>
      </c>
      <c r="AX74" s="205">
        <f t="shared" si="28"/>
        <v>-3.7870380443542402</v>
      </c>
      <c r="AY74" s="206">
        <v>2</v>
      </c>
    </row>
    <row r="75" spans="1:51" ht="18.75">
      <c r="A75" s="181">
        <v>1</v>
      </c>
      <c r="B75" s="199">
        <v>81</v>
      </c>
      <c r="C75" s="207" t="s">
        <v>102</v>
      </c>
      <c r="D75" s="172">
        <v>15</v>
      </c>
      <c r="E75" s="173">
        <v>46</v>
      </c>
      <c r="F75" s="173">
        <f t="shared" si="46"/>
        <v>48.754499640028797</v>
      </c>
      <c r="G75" s="173">
        <v>45.33</v>
      </c>
      <c r="H75" s="173">
        <f t="shared" si="29"/>
        <v>47.882960413080895</v>
      </c>
      <c r="I75" s="173">
        <f t="shared" si="30"/>
        <v>-0.67000000000000171</v>
      </c>
      <c r="J75" s="173">
        <v>39.159999999999997</v>
      </c>
      <c r="K75" s="202">
        <f t="shared" si="47"/>
        <v>49.757516973811832</v>
      </c>
      <c r="L75" s="173">
        <v>53.33</v>
      </c>
      <c r="M75" s="202">
        <f t="shared" si="31"/>
        <v>49.345650500384913</v>
      </c>
      <c r="N75" s="202">
        <f t="shared" si="32"/>
        <v>14.170000000000002</v>
      </c>
      <c r="O75" s="173">
        <v>35</v>
      </c>
      <c r="P75" s="202">
        <f t="shared" si="48"/>
        <v>51.14179104477612</v>
      </c>
      <c r="Q75" s="173">
        <v>46.5</v>
      </c>
      <c r="R75" s="202">
        <f t="shared" si="33"/>
        <v>54.166216945493794</v>
      </c>
      <c r="S75" s="202">
        <f t="shared" si="34"/>
        <v>11.5</v>
      </c>
      <c r="T75" s="214">
        <v>39.47</v>
      </c>
      <c r="U75" s="202">
        <f t="shared" si="49"/>
        <v>46.489151873767256</v>
      </c>
      <c r="V75" s="173">
        <v>37</v>
      </c>
      <c r="W75" s="202">
        <f t="shared" si="35"/>
        <v>46.414300736067297</v>
      </c>
      <c r="X75" s="202">
        <f t="shared" si="36"/>
        <v>-2.4699999999999989</v>
      </c>
      <c r="Y75" s="173">
        <v>39.47</v>
      </c>
      <c r="Z75" s="202">
        <f t="shared" si="50"/>
        <v>51.005867560771165</v>
      </c>
      <c r="AA75" s="173">
        <v>48.53</v>
      </c>
      <c r="AB75" s="202">
        <f t="shared" si="37"/>
        <v>51.913626209977664</v>
      </c>
      <c r="AC75" s="202">
        <f t="shared" si="38"/>
        <v>9.0600000000000023</v>
      </c>
      <c r="AD75" s="203">
        <v>65.47</v>
      </c>
      <c r="AE75" s="204">
        <f t="shared" si="51"/>
        <v>49.167904903417529</v>
      </c>
      <c r="AF75" s="173">
        <v>52.8</v>
      </c>
      <c r="AG75" s="204">
        <f t="shared" si="39"/>
        <v>47.364152473641525</v>
      </c>
      <c r="AH75" s="202">
        <f t="shared" si="40"/>
        <v>-12.670000000000002</v>
      </c>
      <c r="AI75" s="173">
        <v>47.37</v>
      </c>
      <c r="AJ75" s="202">
        <f t="shared" si="52"/>
        <v>48.604651162790695</v>
      </c>
      <c r="AK75" s="173">
        <v>45</v>
      </c>
      <c r="AL75" s="202">
        <f t="shared" si="41"/>
        <v>46.853448275862064</v>
      </c>
      <c r="AM75" s="202">
        <f t="shared" si="42"/>
        <v>-2.3699999999999974</v>
      </c>
      <c r="AN75" s="173">
        <v>57.26</v>
      </c>
      <c r="AO75" s="202">
        <f t="shared" si="53"/>
        <v>50.810810810810807</v>
      </c>
      <c r="AP75" s="173">
        <v>62.67</v>
      </c>
      <c r="AQ75" s="202">
        <f t="shared" si="43"/>
        <v>51.910112359550567</v>
      </c>
      <c r="AR75" s="202">
        <f t="shared" si="44"/>
        <v>5.4100000000000037</v>
      </c>
      <c r="AS75" s="202">
        <f t="shared" si="45"/>
        <v>46.15</v>
      </c>
      <c r="AT75" s="202">
        <f t="shared" si="45"/>
        <v>49.466524246271774</v>
      </c>
      <c r="AU75" s="201">
        <f t="shared" si="45"/>
        <v>48.895000000000003</v>
      </c>
      <c r="AV75" s="205">
        <f t="shared" si="45"/>
        <v>49.481308489257344</v>
      </c>
      <c r="AW75" s="205">
        <f t="shared" si="28"/>
        <v>2.7450000000000045</v>
      </c>
      <c r="AX75" s="205">
        <f t="shared" si="28"/>
        <v>1.4784242985570017E-2</v>
      </c>
      <c r="AY75" s="206">
        <v>4</v>
      </c>
    </row>
    <row r="76" spans="1:51" ht="18.75">
      <c r="A76" s="181">
        <v>5</v>
      </c>
      <c r="B76" s="199">
        <v>83</v>
      </c>
      <c r="C76" s="207" t="s">
        <v>104</v>
      </c>
      <c r="D76" s="172">
        <v>7</v>
      </c>
      <c r="E76" s="173">
        <v>52.75</v>
      </c>
      <c r="F76" s="173">
        <f t="shared" si="46"/>
        <v>53.614110871130315</v>
      </c>
      <c r="G76" s="173">
        <v>45.43</v>
      </c>
      <c r="H76" s="173">
        <f t="shared" si="29"/>
        <v>47.969018932874356</v>
      </c>
      <c r="I76" s="173">
        <f t="shared" si="30"/>
        <v>-7.32</v>
      </c>
      <c r="J76" s="173">
        <v>43.5</v>
      </c>
      <c r="K76" s="202">
        <f t="shared" si="47"/>
        <v>53.967022308438416</v>
      </c>
      <c r="L76" s="173">
        <v>55.71</v>
      </c>
      <c r="M76" s="202">
        <f t="shared" si="31"/>
        <v>51.177829099307161</v>
      </c>
      <c r="N76" s="202">
        <f t="shared" si="32"/>
        <v>12.21</v>
      </c>
      <c r="O76" s="173">
        <v>28.44</v>
      </c>
      <c r="P76" s="202">
        <f t="shared" si="48"/>
        <v>46.246268656716417</v>
      </c>
      <c r="Q76" s="173">
        <v>37.86</v>
      </c>
      <c r="R76" s="202">
        <f t="shared" si="33"/>
        <v>49.503507825148404</v>
      </c>
      <c r="S76" s="202">
        <f t="shared" si="34"/>
        <v>9.4199999999999982</v>
      </c>
      <c r="T76" s="214">
        <v>40.630000000000003</v>
      </c>
      <c r="U76" s="202">
        <f t="shared" si="49"/>
        <v>47.061143984220905</v>
      </c>
      <c r="V76" s="173">
        <v>42.14</v>
      </c>
      <c r="W76" s="202">
        <f t="shared" si="35"/>
        <v>49.116719242902207</v>
      </c>
      <c r="X76" s="202">
        <f t="shared" si="36"/>
        <v>1.509999999999998</v>
      </c>
      <c r="Y76" s="173">
        <v>34.130000000000003</v>
      </c>
      <c r="Z76" s="202">
        <f t="shared" si="50"/>
        <v>46.529756915339476</v>
      </c>
      <c r="AA76" s="173">
        <v>45.29</v>
      </c>
      <c r="AB76" s="202">
        <f t="shared" si="37"/>
        <v>49.501116902457184</v>
      </c>
      <c r="AC76" s="202">
        <f t="shared" si="38"/>
        <v>11.159999999999997</v>
      </c>
      <c r="AD76" s="203">
        <v>70</v>
      </c>
      <c r="AE76" s="204">
        <f t="shared" si="51"/>
        <v>52.533432392273397</v>
      </c>
      <c r="AF76" s="173">
        <v>60.57</v>
      </c>
      <c r="AG76" s="204">
        <f t="shared" si="39"/>
        <v>53.665855636658556</v>
      </c>
      <c r="AH76" s="202">
        <f t="shared" si="40"/>
        <v>-9.43</v>
      </c>
      <c r="AI76" s="173">
        <v>42.5</v>
      </c>
      <c r="AJ76" s="202">
        <f t="shared" si="52"/>
        <v>45.273597811217513</v>
      </c>
      <c r="AK76" s="173">
        <v>48.57</v>
      </c>
      <c r="AL76" s="202">
        <f t="shared" si="41"/>
        <v>49.418103448275858</v>
      </c>
      <c r="AM76" s="202">
        <f t="shared" si="42"/>
        <v>6.07</v>
      </c>
      <c r="AN76" s="173">
        <v>57.5</v>
      </c>
      <c r="AO76" s="202">
        <f t="shared" si="53"/>
        <v>50.977130977130976</v>
      </c>
      <c r="AP76" s="173">
        <v>65.14</v>
      </c>
      <c r="AQ76" s="202">
        <f t="shared" si="43"/>
        <v>53.760299625468164</v>
      </c>
      <c r="AR76" s="202">
        <f t="shared" si="44"/>
        <v>7.6400000000000006</v>
      </c>
      <c r="AS76" s="202">
        <f t="shared" si="45"/>
        <v>46.181249999999999</v>
      </c>
      <c r="AT76" s="202">
        <f t="shared" si="45"/>
        <v>49.525307989558428</v>
      </c>
      <c r="AU76" s="201">
        <f t="shared" si="45"/>
        <v>50.088749999999997</v>
      </c>
      <c r="AV76" s="205">
        <f t="shared" si="45"/>
        <v>50.514056339136488</v>
      </c>
      <c r="AW76" s="205">
        <f t="shared" si="28"/>
        <v>3.9074999999999989</v>
      </c>
      <c r="AX76" s="205">
        <f t="shared" si="28"/>
        <v>0.98874834957806002</v>
      </c>
      <c r="AY76" s="206">
        <v>6</v>
      </c>
    </row>
    <row r="77" spans="1:51" ht="18.75">
      <c r="A77" s="181">
        <v>4</v>
      </c>
      <c r="B77" s="207">
        <v>84</v>
      </c>
      <c r="C77" s="207" t="s">
        <v>105</v>
      </c>
      <c r="D77" s="172">
        <v>4</v>
      </c>
      <c r="E77" s="173">
        <v>35.83</v>
      </c>
      <c r="F77" s="173">
        <f t="shared" si="46"/>
        <v>41.432685385169187</v>
      </c>
      <c r="G77" s="173">
        <v>55</v>
      </c>
      <c r="H77" s="173">
        <f t="shared" si="29"/>
        <v>56.204819277108435</v>
      </c>
      <c r="I77" s="173">
        <f t="shared" si="30"/>
        <v>19.170000000000002</v>
      </c>
      <c r="J77" s="173">
        <v>37.17</v>
      </c>
      <c r="K77" s="202">
        <f t="shared" si="47"/>
        <v>47.827352085354029</v>
      </c>
      <c r="L77" s="173">
        <v>56</v>
      </c>
      <c r="M77" s="202">
        <f t="shared" si="31"/>
        <v>51.401077752117011</v>
      </c>
      <c r="N77" s="202">
        <f t="shared" si="32"/>
        <v>18.829999999999998</v>
      </c>
      <c r="O77" s="173">
        <v>27.29</v>
      </c>
      <c r="P77" s="202">
        <f t="shared" si="48"/>
        <v>45.388059701492537</v>
      </c>
      <c r="Q77" s="173">
        <v>28.13</v>
      </c>
      <c r="R77" s="202">
        <f t="shared" si="33"/>
        <v>44.252563410685376</v>
      </c>
      <c r="S77" s="202">
        <f t="shared" si="34"/>
        <v>0.83999999999999986</v>
      </c>
      <c r="T77" s="214">
        <v>27.08</v>
      </c>
      <c r="U77" s="202">
        <f t="shared" si="49"/>
        <v>40.379684418145956</v>
      </c>
      <c r="V77" s="173">
        <v>40</v>
      </c>
      <c r="W77" s="202">
        <f t="shared" si="35"/>
        <v>47.991587802313354</v>
      </c>
      <c r="X77" s="202">
        <f t="shared" si="36"/>
        <v>12.920000000000002</v>
      </c>
      <c r="Y77" s="173">
        <v>31</v>
      </c>
      <c r="Z77" s="202">
        <f t="shared" si="50"/>
        <v>43.906119027661354</v>
      </c>
      <c r="AA77" s="173">
        <v>48.63</v>
      </c>
      <c r="AB77" s="202">
        <f t="shared" si="37"/>
        <v>51.988086373790026</v>
      </c>
      <c r="AC77" s="202">
        <f t="shared" si="38"/>
        <v>17.630000000000003</v>
      </c>
      <c r="AD77" s="203">
        <v>55</v>
      </c>
      <c r="AE77" s="204">
        <f t="shared" si="51"/>
        <v>41.38930163447251</v>
      </c>
      <c r="AF77" s="173">
        <v>59</v>
      </c>
      <c r="AG77" s="204">
        <f t="shared" si="39"/>
        <v>52.392538523925388</v>
      </c>
      <c r="AH77" s="202">
        <f t="shared" si="40"/>
        <v>4</v>
      </c>
      <c r="AI77" s="173">
        <v>40</v>
      </c>
      <c r="AJ77" s="202">
        <f t="shared" si="52"/>
        <v>43.563611491108077</v>
      </c>
      <c r="AK77" s="173">
        <v>50</v>
      </c>
      <c r="AL77" s="202">
        <f t="shared" si="41"/>
        <v>50.445402298850574</v>
      </c>
      <c r="AM77" s="202">
        <f t="shared" si="42"/>
        <v>10</v>
      </c>
      <c r="AN77" s="173">
        <v>37.33</v>
      </c>
      <c r="AO77" s="202">
        <f t="shared" si="53"/>
        <v>36.999306999306995</v>
      </c>
      <c r="AP77" s="173">
        <v>60</v>
      </c>
      <c r="AQ77" s="202">
        <f t="shared" si="43"/>
        <v>49.910112359550567</v>
      </c>
      <c r="AR77" s="202">
        <f t="shared" si="44"/>
        <v>22.67</v>
      </c>
      <c r="AS77" s="202">
        <f t="shared" si="45"/>
        <v>36.337499999999999</v>
      </c>
      <c r="AT77" s="202">
        <f t="shared" si="45"/>
        <v>42.610765092838832</v>
      </c>
      <c r="AU77" s="201">
        <f t="shared" si="45"/>
        <v>49.594999999999999</v>
      </c>
      <c r="AV77" s="205">
        <f t="shared" si="45"/>
        <v>50.573273474792593</v>
      </c>
      <c r="AW77" s="205">
        <f t="shared" si="28"/>
        <v>13.2575</v>
      </c>
      <c r="AX77" s="205">
        <f t="shared" si="28"/>
        <v>7.9625083819537608</v>
      </c>
      <c r="AY77" s="206">
        <v>8</v>
      </c>
    </row>
    <row r="78" spans="1:51" ht="18.75">
      <c r="A78" s="181">
        <v>6</v>
      </c>
      <c r="B78" s="199">
        <v>85</v>
      </c>
      <c r="C78" s="207" t="s">
        <v>136</v>
      </c>
      <c r="D78" s="172">
        <v>7</v>
      </c>
      <c r="E78" s="201">
        <v>49</v>
      </c>
      <c r="F78" s="173">
        <f t="shared" si="46"/>
        <v>50.914326853851691</v>
      </c>
      <c r="G78" s="173">
        <v>40.855714285714285</v>
      </c>
      <c r="H78" s="173">
        <f t="shared" si="29"/>
        <v>44.032456356036391</v>
      </c>
      <c r="I78" s="173">
        <f t="shared" si="30"/>
        <v>-8.144285714285715</v>
      </c>
      <c r="J78" s="201">
        <v>36.5</v>
      </c>
      <c r="K78" s="202">
        <f t="shared" si="47"/>
        <v>47.177497575169738</v>
      </c>
      <c r="L78" s="173">
        <v>40</v>
      </c>
      <c r="M78" s="202">
        <f t="shared" si="31"/>
        <v>39.08391070053888</v>
      </c>
      <c r="N78" s="202">
        <f t="shared" si="32"/>
        <v>3.5</v>
      </c>
      <c r="O78" s="201">
        <v>27.189999999999998</v>
      </c>
      <c r="P78" s="202">
        <f t="shared" si="48"/>
        <v>45.313432835820898</v>
      </c>
      <c r="Q78" s="173">
        <v>30.717142857142857</v>
      </c>
      <c r="R78" s="202">
        <f t="shared" si="33"/>
        <v>45.648754914809963</v>
      </c>
      <c r="S78" s="202">
        <f t="shared" si="34"/>
        <v>3.5271428571428594</v>
      </c>
      <c r="T78" s="215">
        <v>31.25</v>
      </c>
      <c r="U78" s="202">
        <f t="shared" si="49"/>
        <v>42.435897435897438</v>
      </c>
      <c r="V78" s="173">
        <v>35.001428571428569</v>
      </c>
      <c r="W78" s="202">
        <f t="shared" si="35"/>
        <v>45.363527114315758</v>
      </c>
      <c r="X78" s="202">
        <f t="shared" si="36"/>
        <v>3.7514285714285691</v>
      </c>
      <c r="Y78" s="201">
        <v>40.03</v>
      </c>
      <c r="Z78" s="202">
        <f t="shared" si="50"/>
        <v>51.475272422464371</v>
      </c>
      <c r="AA78" s="173">
        <v>37.288571428571423</v>
      </c>
      <c r="AB78" s="202">
        <f t="shared" si="37"/>
        <v>43.543240080842459</v>
      </c>
      <c r="AC78" s="202">
        <f t="shared" si="38"/>
        <v>-2.7414285714285782</v>
      </c>
      <c r="AD78" s="201">
        <v>69.25</v>
      </c>
      <c r="AE78" s="204">
        <f t="shared" si="51"/>
        <v>51.976225854383358</v>
      </c>
      <c r="AF78" s="173">
        <v>47.428571428571431</v>
      </c>
      <c r="AG78" s="204">
        <f t="shared" si="39"/>
        <v>43.00776271579192</v>
      </c>
      <c r="AH78" s="202">
        <f t="shared" si="40"/>
        <v>-21.821428571428569</v>
      </c>
      <c r="AI78" s="201">
        <v>48.75</v>
      </c>
      <c r="AJ78" s="202">
        <f t="shared" si="52"/>
        <v>49.548563611491112</v>
      </c>
      <c r="AK78" s="173">
        <v>43.572857142857139</v>
      </c>
      <c r="AL78" s="202">
        <f t="shared" si="41"/>
        <v>45.828201970443345</v>
      </c>
      <c r="AM78" s="202">
        <f t="shared" si="42"/>
        <v>-5.1771428571428615</v>
      </c>
      <c r="AN78" s="201">
        <v>57.75</v>
      </c>
      <c r="AO78" s="202">
        <f t="shared" si="53"/>
        <v>51.150381150381151</v>
      </c>
      <c r="AP78" s="173">
        <v>54.855714285714285</v>
      </c>
      <c r="AQ78" s="202">
        <f t="shared" si="43"/>
        <v>46.056714820759765</v>
      </c>
      <c r="AR78" s="202">
        <f t="shared" si="44"/>
        <v>-2.894285714285715</v>
      </c>
      <c r="AS78" s="202">
        <f t="shared" si="45"/>
        <v>44.965000000000003</v>
      </c>
      <c r="AT78" s="202">
        <f t="shared" si="45"/>
        <v>48.748949717432467</v>
      </c>
      <c r="AU78" s="201">
        <f t="shared" si="45"/>
        <v>41.214999999999996</v>
      </c>
      <c r="AV78" s="205">
        <f t="shared" si="45"/>
        <v>44.070571084192309</v>
      </c>
      <c r="AW78" s="205">
        <f t="shared" si="28"/>
        <v>-3.7500000000000071</v>
      </c>
      <c r="AX78" s="205">
        <f t="shared" si="28"/>
        <v>-4.6783786332401576</v>
      </c>
      <c r="AY78" s="206">
        <v>3</v>
      </c>
    </row>
    <row r="79" spans="1:51" ht="18.75">
      <c r="A79" s="181">
        <v>2</v>
      </c>
      <c r="B79" s="199">
        <v>86</v>
      </c>
      <c r="C79" s="207" t="s">
        <v>107</v>
      </c>
      <c r="D79" s="172">
        <v>10</v>
      </c>
      <c r="E79" s="173">
        <v>49.67</v>
      </c>
      <c r="F79" s="173">
        <f t="shared" si="46"/>
        <v>51.39668826493881</v>
      </c>
      <c r="G79" s="173">
        <v>44.4</v>
      </c>
      <c r="H79" s="173">
        <f t="shared" si="29"/>
        <v>47.082616179001718</v>
      </c>
      <c r="I79" s="173">
        <f t="shared" si="30"/>
        <v>-5.2700000000000031</v>
      </c>
      <c r="J79" s="173">
        <v>41.17</v>
      </c>
      <c r="K79" s="202">
        <f t="shared" si="47"/>
        <v>51.707080504364697</v>
      </c>
      <c r="L79" s="173">
        <v>53.4</v>
      </c>
      <c r="M79" s="202">
        <f t="shared" si="31"/>
        <v>49.399538106235568</v>
      </c>
      <c r="N79" s="202">
        <f t="shared" si="32"/>
        <v>12.229999999999997</v>
      </c>
      <c r="O79" s="173">
        <v>25.21</v>
      </c>
      <c r="P79" s="202">
        <f t="shared" si="48"/>
        <v>43.835820895522389</v>
      </c>
      <c r="Q79" s="173">
        <v>33.25</v>
      </c>
      <c r="R79" s="202">
        <f t="shared" si="33"/>
        <v>47.015650296815977</v>
      </c>
      <c r="S79" s="202">
        <f t="shared" si="34"/>
        <v>8.0399999999999991</v>
      </c>
      <c r="T79" s="214">
        <v>34.17</v>
      </c>
      <c r="U79" s="202">
        <f t="shared" si="49"/>
        <v>43.875739644970416</v>
      </c>
      <c r="V79" s="173">
        <v>32.5</v>
      </c>
      <c r="W79" s="202">
        <f t="shared" si="35"/>
        <v>44.04837013669821</v>
      </c>
      <c r="X79" s="202">
        <f t="shared" si="36"/>
        <v>-1.6700000000000017</v>
      </c>
      <c r="Y79" s="173">
        <v>42.83</v>
      </c>
      <c r="Z79" s="202">
        <f t="shared" si="50"/>
        <v>53.822296730930425</v>
      </c>
      <c r="AA79" s="173">
        <v>42.8</v>
      </c>
      <c r="AB79" s="202">
        <f t="shared" si="37"/>
        <v>47.647058823529406</v>
      </c>
      <c r="AC79" s="202">
        <f t="shared" si="38"/>
        <v>-3.0000000000001137E-2</v>
      </c>
      <c r="AD79" s="203">
        <v>69.33</v>
      </c>
      <c r="AE79" s="204">
        <f t="shared" si="51"/>
        <v>52.035661218424963</v>
      </c>
      <c r="AF79" s="173">
        <v>54.4</v>
      </c>
      <c r="AG79" s="204">
        <f t="shared" si="39"/>
        <v>48.661800486618006</v>
      </c>
      <c r="AH79" s="202">
        <f t="shared" si="40"/>
        <v>-14.93</v>
      </c>
      <c r="AI79" s="173">
        <v>50</v>
      </c>
      <c r="AJ79" s="202">
        <f t="shared" si="52"/>
        <v>50.40355677154583</v>
      </c>
      <c r="AK79" s="173">
        <v>44.5</v>
      </c>
      <c r="AL79" s="202">
        <f t="shared" si="41"/>
        <v>46.494252873563219</v>
      </c>
      <c r="AM79" s="202">
        <f t="shared" si="42"/>
        <v>-5.5</v>
      </c>
      <c r="AN79" s="173">
        <v>55</v>
      </c>
      <c r="AO79" s="202">
        <f t="shared" si="53"/>
        <v>49.244629244629245</v>
      </c>
      <c r="AP79" s="173">
        <v>60</v>
      </c>
      <c r="AQ79" s="202">
        <f t="shared" si="43"/>
        <v>49.910112359550567</v>
      </c>
      <c r="AR79" s="202">
        <f t="shared" si="44"/>
        <v>5</v>
      </c>
      <c r="AS79" s="202">
        <f t="shared" si="45"/>
        <v>45.922499999999999</v>
      </c>
      <c r="AT79" s="202">
        <f t="shared" si="45"/>
        <v>49.540184159415851</v>
      </c>
      <c r="AU79" s="201">
        <f t="shared" si="45"/>
        <v>45.65625</v>
      </c>
      <c r="AV79" s="205">
        <f t="shared" si="45"/>
        <v>47.532424907751583</v>
      </c>
      <c r="AW79" s="205">
        <f t="shared" si="28"/>
        <v>-0.26624999999999943</v>
      </c>
      <c r="AX79" s="205">
        <f t="shared" si="28"/>
        <v>-2.0077592516642682</v>
      </c>
      <c r="AY79" s="206">
        <v>3</v>
      </c>
    </row>
    <row r="80" spans="1:51" ht="18.75">
      <c r="A80" s="181">
        <v>5</v>
      </c>
      <c r="B80" s="199">
        <v>87</v>
      </c>
      <c r="C80" s="207" t="s">
        <v>108</v>
      </c>
      <c r="D80" s="172">
        <v>17</v>
      </c>
      <c r="E80" s="173">
        <v>60.17</v>
      </c>
      <c r="F80" s="173">
        <f t="shared" si="46"/>
        <v>58.956083513318937</v>
      </c>
      <c r="G80" s="173">
        <v>54.35</v>
      </c>
      <c r="H80" s="173">
        <f t="shared" si="29"/>
        <v>55.645438898450948</v>
      </c>
      <c r="I80" s="173">
        <f t="shared" si="30"/>
        <v>-5.82</v>
      </c>
      <c r="J80" s="173">
        <v>51.5</v>
      </c>
      <c r="K80" s="202">
        <f t="shared" si="47"/>
        <v>61.726479146459752</v>
      </c>
      <c r="L80" s="173">
        <v>63.18</v>
      </c>
      <c r="M80" s="202">
        <f t="shared" si="31"/>
        <v>56.928406466512705</v>
      </c>
      <c r="N80" s="202">
        <f t="shared" si="32"/>
        <v>11.68</v>
      </c>
      <c r="O80" s="173">
        <v>46.46</v>
      </c>
      <c r="P80" s="202">
        <f t="shared" si="48"/>
        <v>59.694029850746269</v>
      </c>
      <c r="Q80" s="173">
        <v>50.88</v>
      </c>
      <c r="R80" s="202">
        <f t="shared" si="33"/>
        <v>56.529951430113329</v>
      </c>
      <c r="S80" s="202">
        <f t="shared" si="34"/>
        <v>4.4200000000000017</v>
      </c>
      <c r="T80" s="214">
        <v>55.42</v>
      </c>
      <c r="U80" s="202">
        <f t="shared" si="49"/>
        <v>54.354043392504927</v>
      </c>
      <c r="V80" s="173">
        <v>54.41</v>
      </c>
      <c r="W80" s="202">
        <f t="shared" si="35"/>
        <v>55.56782334384858</v>
      </c>
      <c r="X80" s="202">
        <f t="shared" si="36"/>
        <v>-1.0100000000000051</v>
      </c>
      <c r="Y80" s="173">
        <v>49.33</v>
      </c>
      <c r="Z80" s="202">
        <f t="shared" si="50"/>
        <v>59.270746018440903</v>
      </c>
      <c r="AA80" s="173">
        <v>48.29</v>
      </c>
      <c r="AB80" s="202">
        <f t="shared" si="37"/>
        <v>51.734921816827999</v>
      </c>
      <c r="AC80" s="202">
        <f t="shared" si="38"/>
        <v>-1.0399999999999991</v>
      </c>
      <c r="AD80" s="203">
        <v>78</v>
      </c>
      <c r="AE80" s="204">
        <f t="shared" si="51"/>
        <v>58.476968796433873</v>
      </c>
      <c r="AF80" s="173">
        <v>63.76</v>
      </c>
      <c r="AG80" s="204">
        <f t="shared" si="39"/>
        <v>56.253041362530411</v>
      </c>
      <c r="AH80" s="202">
        <f t="shared" si="40"/>
        <v>-14.240000000000002</v>
      </c>
      <c r="AI80" s="173">
        <v>65.42</v>
      </c>
      <c r="AJ80" s="202">
        <f t="shared" si="52"/>
        <v>60.950752393980849</v>
      </c>
      <c r="AK80" s="173">
        <v>54.71</v>
      </c>
      <c r="AL80" s="202">
        <f t="shared" si="41"/>
        <v>53.829022988505749</v>
      </c>
      <c r="AM80" s="202">
        <f t="shared" si="42"/>
        <v>-10.71</v>
      </c>
      <c r="AN80" s="173">
        <v>72.33</v>
      </c>
      <c r="AO80" s="202">
        <f t="shared" si="53"/>
        <v>61.254331254331248</v>
      </c>
      <c r="AP80" s="173">
        <v>65.180000000000007</v>
      </c>
      <c r="AQ80" s="202">
        <f t="shared" si="43"/>
        <v>53.790262172284649</v>
      </c>
      <c r="AR80" s="202">
        <f t="shared" si="44"/>
        <v>-7.1499999999999915</v>
      </c>
      <c r="AS80" s="202">
        <f t="shared" si="45"/>
        <v>59.828749999999999</v>
      </c>
      <c r="AT80" s="202">
        <f t="shared" si="45"/>
        <v>59.335429295777097</v>
      </c>
      <c r="AU80" s="201">
        <f t="shared" si="45"/>
        <v>56.844999999999999</v>
      </c>
      <c r="AV80" s="205">
        <f t="shared" si="45"/>
        <v>55.034858559884292</v>
      </c>
      <c r="AW80" s="205">
        <f t="shared" si="28"/>
        <v>-2.9837500000000006</v>
      </c>
      <c r="AX80" s="205">
        <f t="shared" si="28"/>
        <v>-4.3005707358928049</v>
      </c>
      <c r="AY80" s="206">
        <v>2</v>
      </c>
    </row>
    <row r="81" spans="1:51" ht="18.75">
      <c r="A81" s="181">
        <v>6</v>
      </c>
      <c r="B81" s="199">
        <v>88</v>
      </c>
      <c r="C81" s="207" t="s">
        <v>109</v>
      </c>
      <c r="D81" s="172">
        <v>8</v>
      </c>
      <c r="E81" s="173">
        <v>48.4</v>
      </c>
      <c r="F81" s="173">
        <f t="shared" si="46"/>
        <v>50.482361411087112</v>
      </c>
      <c r="G81" s="173">
        <v>53.5</v>
      </c>
      <c r="H81" s="173">
        <f t="shared" si="29"/>
        <v>54.913941480206539</v>
      </c>
      <c r="I81" s="173">
        <f t="shared" si="30"/>
        <v>5.1000000000000014</v>
      </c>
      <c r="J81" s="173">
        <v>47.2</v>
      </c>
      <c r="K81" s="202">
        <f t="shared" si="47"/>
        <v>57.555771096023285</v>
      </c>
      <c r="L81" s="173">
        <v>53.75</v>
      </c>
      <c r="M81" s="202">
        <f t="shared" si="31"/>
        <v>49.66897613548884</v>
      </c>
      <c r="N81" s="202">
        <f t="shared" si="32"/>
        <v>6.5499999999999972</v>
      </c>
      <c r="O81" s="173">
        <v>23</v>
      </c>
      <c r="P81" s="202">
        <f t="shared" si="48"/>
        <v>42.186567164179102</v>
      </c>
      <c r="Q81" s="173">
        <v>30</v>
      </c>
      <c r="R81" s="202">
        <f t="shared" si="33"/>
        <v>45.261737722611983</v>
      </c>
      <c r="S81" s="202">
        <f t="shared" si="34"/>
        <v>7</v>
      </c>
      <c r="T81" s="214">
        <v>55</v>
      </c>
      <c r="U81" s="202">
        <f t="shared" si="49"/>
        <v>54.146942800788949</v>
      </c>
      <c r="V81" s="173">
        <v>37.5</v>
      </c>
      <c r="W81" s="202">
        <f t="shared" si="35"/>
        <v>46.677181913774973</v>
      </c>
      <c r="X81" s="202">
        <f t="shared" si="36"/>
        <v>-17.5</v>
      </c>
      <c r="Y81" s="173">
        <v>39.1</v>
      </c>
      <c r="Z81" s="202">
        <f t="shared" si="50"/>
        <v>50.695725062866721</v>
      </c>
      <c r="AA81" s="173">
        <v>47</v>
      </c>
      <c r="AB81" s="202">
        <f t="shared" si="37"/>
        <v>50.774385703648548</v>
      </c>
      <c r="AC81" s="202">
        <f t="shared" si="38"/>
        <v>7.8999999999999986</v>
      </c>
      <c r="AD81" s="203">
        <v>68.8</v>
      </c>
      <c r="AE81" s="204">
        <f t="shared" si="51"/>
        <v>51.641901931649329</v>
      </c>
      <c r="AF81" s="173">
        <v>57</v>
      </c>
      <c r="AG81" s="204">
        <f t="shared" si="39"/>
        <v>50.770478507704787</v>
      </c>
      <c r="AH81" s="202">
        <f t="shared" si="40"/>
        <v>-11.799999999999997</v>
      </c>
      <c r="AI81" s="173">
        <v>55</v>
      </c>
      <c r="AJ81" s="202">
        <f t="shared" si="52"/>
        <v>53.82352941176471</v>
      </c>
      <c r="AK81" s="173">
        <v>48.75</v>
      </c>
      <c r="AL81" s="202">
        <f t="shared" si="41"/>
        <v>49.547413793103445</v>
      </c>
      <c r="AM81" s="202">
        <f t="shared" si="42"/>
        <v>-6.25</v>
      </c>
      <c r="AN81" s="173">
        <v>59.2</v>
      </c>
      <c r="AO81" s="202">
        <f t="shared" si="53"/>
        <v>52.155232155232156</v>
      </c>
      <c r="AP81" s="173">
        <v>63</v>
      </c>
      <c r="AQ81" s="202">
        <f t="shared" si="43"/>
        <v>52.157303370786522</v>
      </c>
      <c r="AR81" s="202">
        <f t="shared" si="44"/>
        <v>3.7999999999999972</v>
      </c>
      <c r="AS81" s="202">
        <f t="shared" si="45"/>
        <v>49.462499999999999</v>
      </c>
      <c r="AT81" s="202">
        <f t="shared" si="45"/>
        <v>51.58600387919892</v>
      </c>
      <c r="AU81" s="201">
        <f t="shared" si="45"/>
        <v>48.8125</v>
      </c>
      <c r="AV81" s="205">
        <f t="shared" si="45"/>
        <v>49.9714273284157</v>
      </c>
      <c r="AW81" s="205">
        <f t="shared" si="28"/>
        <v>-0.64999999999999858</v>
      </c>
      <c r="AX81" s="205">
        <f t="shared" si="28"/>
        <v>-1.6145765507832195</v>
      </c>
      <c r="AY81" s="206">
        <v>5</v>
      </c>
    </row>
    <row r="82" spans="1:51" ht="18.75">
      <c r="A82" s="181">
        <v>1</v>
      </c>
      <c r="B82" s="199">
        <v>90</v>
      </c>
      <c r="C82" s="207" t="s">
        <v>111</v>
      </c>
      <c r="D82" s="172">
        <v>20</v>
      </c>
      <c r="E82" s="173">
        <v>45.86</v>
      </c>
      <c r="F82" s="173">
        <f t="shared" si="46"/>
        <v>48.653707703383731</v>
      </c>
      <c r="G82" s="173">
        <v>51.6</v>
      </c>
      <c r="H82" s="173">
        <f t="shared" si="29"/>
        <v>53.278829604130813</v>
      </c>
      <c r="I82" s="173">
        <f t="shared" si="30"/>
        <v>5.740000000000002</v>
      </c>
      <c r="J82" s="173">
        <v>38</v>
      </c>
      <c r="K82" s="202">
        <f t="shared" si="47"/>
        <v>48.63239573229874</v>
      </c>
      <c r="L82" s="173">
        <v>54.4</v>
      </c>
      <c r="M82" s="202">
        <f t="shared" si="31"/>
        <v>50.169361046959196</v>
      </c>
      <c r="N82" s="202">
        <f t="shared" si="32"/>
        <v>16.399999999999999</v>
      </c>
      <c r="O82" s="173">
        <v>31.07</v>
      </c>
      <c r="P82" s="202">
        <f t="shared" si="48"/>
        <v>48.208955223880601</v>
      </c>
      <c r="Q82" s="173">
        <v>35.25</v>
      </c>
      <c r="R82" s="202">
        <f t="shared" si="33"/>
        <v>48.094981111710737</v>
      </c>
      <c r="S82" s="202">
        <f t="shared" si="34"/>
        <v>4.18</v>
      </c>
      <c r="T82" s="214">
        <v>40</v>
      </c>
      <c r="U82" s="202">
        <f t="shared" si="49"/>
        <v>46.750493096646942</v>
      </c>
      <c r="V82" s="173">
        <v>40.5</v>
      </c>
      <c r="W82" s="202">
        <f t="shared" si="35"/>
        <v>48.254468980021031</v>
      </c>
      <c r="X82" s="202">
        <f t="shared" si="36"/>
        <v>0.5</v>
      </c>
      <c r="Y82" s="173">
        <v>43.89</v>
      </c>
      <c r="Z82" s="202">
        <f t="shared" si="50"/>
        <v>54.710813076278285</v>
      </c>
      <c r="AA82" s="173">
        <v>52.83</v>
      </c>
      <c r="AB82" s="202">
        <f t="shared" si="37"/>
        <v>55.115413253909153</v>
      </c>
      <c r="AC82" s="202">
        <f t="shared" si="38"/>
        <v>8.9399999999999977</v>
      </c>
      <c r="AD82" s="203">
        <v>60.57</v>
      </c>
      <c r="AE82" s="204">
        <f t="shared" si="51"/>
        <v>45.527488855869237</v>
      </c>
      <c r="AF82" s="173">
        <v>59.2</v>
      </c>
      <c r="AG82" s="204">
        <f t="shared" si="39"/>
        <v>52.554744525547449</v>
      </c>
      <c r="AH82" s="202">
        <f t="shared" si="40"/>
        <v>-1.3699999999999974</v>
      </c>
      <c r="AI82" s="173">
        <v>47.14</v>
      </c>
      <c r="AJ82" s="202">
        <f t="shared" si="52"/>
        <v>48.447332421340633</v>
      </c>
      <c r="AK82" s="173">
        <v>50.75</v>
      </c>
      <c r="AL82" s="202">
        <f t="shared" si="41"/>
        <v>50.984195402298852</v>
      </c>
      <c r="AM82" s="202">
        <f t="shared" si="42"/>
        <v>3.6099999999999994</v>
      </c>
      <c r="AN82" s="173">
        <v>59.14</v>
      </c>
      <c r="AO82" s="202">
        <f t="shared" si="53"/>
        <v>52.113652113652108</v>
      </c>
      <c r="AP82" s="173">
        <v>63.2</v>
      </c>
      <c r="AQ82" s="202">
        <f t="shared" si="43"/>
        <v>52.307116104868918</v>
      </c>
      <c r="AR82" s="202">
        <f t="shared" si="44"/>
        <v>4.0600000000000023</v>
      </c>
      <c r="AS82" s="202">
        <f t="shared" si="45"/>
        <v>45.708749999999995</v>
      </c>
      <c r="AT82" s="202">
        <f t="shared" si="45"/>
        <v>49.130604777918784</v>
      </c>
      <c r="AU82" s="201">
        <f t="shared" si="45"/>
        <v>50.966249999999995</v>
      </c>
      <c r="AV82" s="205">
        <f t="shared" si="45"/>
        <v>51.344888753680763</v>
      </c>
      <c r="AW82" s="205">
        <f t="shared" si="28"/>
        <v>5.2575000000000003</v>
      </c>
      <c r="AX82" s="205">
        <f t="shared" si="28"/>
        <v>2.2142839757619797</v>
      </c>
      <c r="AY82" s="206">
        <v>7</v>
      </c>
    </row>
    <row r="83" spans="1:51" ht="18.75">
      <c r="A83" s="181">
        <v>5</v>
      </c>
      <c r="B83" s="199">
        <v>91</v>
      </c>
      <c r="C83" s="207" t="s">
        <v>112</v>
      </c>
      <c r="D83" s="172">
        <v>19</v>
      </c>
      <c r="E83" s="173">
        <v>43.73</v>
      </c>
      <c r="F83" s="173">
        <f t="shared" si="46"/>
        <v>47.120230381569478</v>
      </c>
      <c r="G83" s="173">
        <v>48.84</v>
      </c>
      <c r="H83" s="173">
        <f t="shared" si="29"/>
        <v>50.903614457831331</v>
      </c>
      <c r="I83" s="173">
        <f t="shared" si="30"/>
        <v>5.1100000000000065</v>
      </c>
      <c r="J83" s="173">
        <v>37.869999999999997</v>
      </c>
      <c r="K83" s="202">
        <f t="shared" si="47"/>
        <v>48.506304558680895</v>
      </c>
      <c r="L83" s="173">
        <v>53.37</v>
      </c>
      <c r="M83" s="202">
        <f t="shared" si="31"/>
        <v>49.376443418013857</v>
      </c>
      <c r="N83" s="202">
        <f t="shared" si="32"/>
        <v>15.5</v>
      </c>
      <c r="O83" s="173">
        <v>30.33</v>
      </c>
      <c r="P83" s="202">
        <f t="shared" si="48"/>
        <v>47.656716417910445</v>
      </c>
      <c r="Q83" s="173">
        <v>45.26</v>
      </c>
      <c r="R83" s="202">
        <f t="shared" si="33"/>
        <v>53.497031840259041</v>
      </c>
      <c r="S83" s="202">
        <f t="shared" si="34"/>
        <v>14.93</v>
      </c>
      <c r="T83" s="214">
        <v>40</v>
      </c>
      <c r="U83" s="202">
        <f t="shared" si="49"/>
        <v>46.750493096646942</v>
      </c>
      <c r="V83" s="173">
        <v>49.74</v>
      </c>
      <c r="W83" s="202">
        <f t="shared" si="35"/>
        <v>53.112513144058887</v>
      </c>
      <c r="X83" s="202">
        <f t="shared" si="36"/>
        <v>9.740000000000002</v>
      </c>
      <c r="Y83" s="173">
        <v>31</v>
      </c>
      <c r="Z83" s="202">
        <f t="shared" si="50"/>
        <v>43.906119027661354</v>
      </c>
      <c r="AA83" s="173">
        <v>45.16</v>
      </c>
      <c r="AB83" s="202">
        <f t="shared" si="37"/>
        <v>49.40431868950111</v>
      </c>
      <c r="AC83" s="202">
        <f t="shared" si="38"/>
        <v>14.159999999999997</v>
      </c>
      <c r="AD83" s="203">
        <v>62.13</v>
      </c>
      <c r="AE83" s="204">
        <f t="shared" si="51"/>
        <v>46.686478454680532</v>
      </c>
      <c r="AF83" s="173">
        <v>54.11</v>
      </c>
      <c r="AG83" s="204">
        <f t="shared" si="39"/>
        <v>48.426601784266019</v>
      </c>
      <c r="AH83" s="202">
        <f t="shared" si="40"/>
        <v>-8.0200000000000031</v>
      </c>
      <c r="AI83" s="173">
        <v>49.33</v>
      </c>
      <c r="AJ83" s="202">
        <f t="shared" si="52"/>
        <v>49.945280437756502</v>
      </c>
      <c r="AK83" s="173">
        <v>48.42</v>
      </c>
      <c r="AL83" s="202">
        <f t="shared" si="41"/>
        <v>49.310344827586206</v>
      </c>
      <c r="AM83" s="202">
        <f t="shared" si="42"/>
        <v>-0.90999999999999659</v>
      </c>
      <c r="AN83" s="173">
        <v>52.27</v>
      </c>
      <c r="AO83" s="202">
        <f t="shared" si="53"/>
        <v>47.35273735273735</v>
      </c>
      <c r="AP83" s="173">
        <v>57.68</v>
      </c>
      <c r="AQ83" s="202">
        <f t="shared" si="43"/>
        <v>48.172284644194761</v>
      </c>
      <c r="AR83" s="202">
        <f t="shared" si="44"/>
        <v>5.4099999999999966</v>
      </c>
      <c r="AS83" s="202">
        <f t="shared" si="45"/>
        <v>43.332499999999996</v>
      </c>
      <c r="AT83" s="202">
        <f t="shared" si="45"/>
        <v>47.240544965955436</v>
      </c>
      <c r="AU83" s="201">
        <f t="shared" si="45"/>
        <v>50.322500000000005</v>
      </c>
      <c r="AV83" s="205">
        <f t="shared" si="45"/>
        <v>50.275394100713903</v>
      </c>
      <c r="AW83" s="205">
        <f t="shared" si="28"/>
        <v>6.9900000000000091</v>
      </c>
      <c r="AX83" s="205">
        <f t="shared" si="28"/>
        <v>3.034849134758467</v>
      </c>
      <c r="AY83" s="206">
        <v>6</v>
      </c>
    </row>
    <row r="84" spans="1:51" ht="18.75">
      <c r="A84" s="181">
        <v>4</v>
      </c>
      <c r="B84" s="207">
        <v>92</v>
      </c>
      <c r="C84" s="207" t="s">
        <v>113</v>
      </c>
      <c r="D84" s="172">
        <v>14</v>
      </c>
      <c r="E84" s="173">
        <v>50.2</v>
      </c>
      <c r="F84" s="173">
        <f t="shared" si="46"/>
        <v>51.778257739380855</v>
      </c>
      <c r="G84" s="173">
        <v>42.57</v>
      </c>
      <c r="H84" s="173">
        <f t="shared" si="29"/>
        <v>45.507745266781413</v>
      </c>
      <c r="I84" s="173">
        <f t="shared" si="30"/>
        <v>-7.6300000000000026</v>
      </c>
      <c r="J84" s="173">
        <v>42.4</v>
      </c>
      <c r="K84" s="202">
        <f t="shared" si="47"/>
        <v>52.900096993210475</v>
      </c>
      <c r="L84" s="173">
        <v>46</v>
      </c>
      <c r="M84" s="202">
        <f t="shared" si="31"/>
        <v>43.702848344880678</v>
      </c>
      <c r="N84" s="202">
        <f t="shared" si="32"/>
        <v>3.6000000000000014</v>
      </c>
      <c r="O84" s="173">
        <v>36.25</v>
      </c>
      <c r="P84" s="202">
        <f t="shared" si="48"/>
        <v>52.07462686567164</v>
      </c>
      <c r="Q84" s="173">
        <v>29.64</v>
      </c>
      <c r="R84" s="202">
        <f t="shared" si="33"/>
        <v>45.067458175930923</v>
      </c>
      <c r="S84" s="202">
        <f t="shared" si="34"/>
        <v>-6.6099999999999994</v>
      </c>
      <c r="T84" s="214">
        <v>41</v>
      </c>
      <c r="U84" s="202">
        <f t="shared" si="49"/>
        <v>47.243589743589745</v>
      </c>
      <c r="V84" s="173">
        <v>37.14</v>
      </c>
      <c r="W84" s="202">
        <f t="shared" si="35"/>
        <v>46.487907465825444</v>
      </c>
      <c r="X84" s="202">
        <f t="shared" si="36"/>
        <v>-3.8599999999999994</v>
      </c>
      <c r="Y84" s="173">
        <v>44.8</v>
      </c>
      <c r="Z84" s="202">
        <f t="shared" si="50"/>
        <v>55.473595976529751</v>
      </c>
      <c r="AA84" s="173">
        <v>43</v>
      </c>
      <c r="AB84" s="202">
        <f t="shared" si="37"/>
        <v>47.795979151154128</v>
      </c>
      <c r="AC84" s="202">
        <f t="shared" si="38"/>
        <v>-1.7999999999999972</v>
      </c>
      <c r="AD84" s="203">
        <v>69.2</v>
      </c>
      <c r="AE84" s="204">
        <f t="shared" si="51"/>
        <v>51.939078751857352</v>
      </c>
      <c r="AF84" s="173">
        <v>49.71</v>
      </c>
      <c r="AG84" s="204">
        <f t="shared" si="39"/>
        <v>44.858069748580704</v>
      </c>
      <c r="AH84" s="202">
        <f t="shared" si="40"/>
        <v>-19.490000000000002</v>
      </c>
      <c r="AI84" s="173">
        <v>50</v>
      </c>
      <c r="AJ84" s="202">
        <f t="shared" si="52"/>
        <v>50.40355677154583</v>
      </c>
      <c r="AK84" s="173">
        <v>45.71</v>
      </c>
      <c r="AL84" s="202">
        <f t="shared" si="41"/>
        <v>47.363505747126439</v>
      </c>
      <c r="AM84" s="202">
        <f t="shared" si="42"/>
        <v>-4.2899999999999991</v>
      </c>
      <c r="AN84" s="173">
        <v>60</v>
      </c>
      <c r="AO84" s="202">
        <f t="shared" si="53"/>
        <v>52.709632709632707</v>
      </c>
      <c r="AP84" s="173">
        <v>53.14</v>
      </c>
      <c r="AQ84" s="202">
        <f t="shared" si="43"/>
        <v>44.771535580524343</v>
      </c>
      <c r="AR84" s="202">
        <f t="shared" si="44"/>
        <v>-6.8599999999999994</v>
      </c>
      <c r="AS84" s="202">
        <f t="shared" si="45"/>
        <v>49.231249999999996</v>
      </c>
      <c r="AT84" s="202">
        <f t="shared" si="45"/>
        <v>51.815304443927303</v>
      </c>
      <c r="AU84" s="201">
        <f t="shared" si="45"/>
        <v>43.363749999999996</v>
      </c>
      <c r="AV84" s="205">
        <f t="shared" si="45"/>
        <v>45.694381185100518</v>
      </c>
      <c r="AW84" s="205">
        <f t="shared" si="28"/>
        <v>-5.8674999999999997</v>
      </c>
      <c r="AX84" s="205">
        <f t="shared" si="28"/>
        <v>-6.1209232588267852</v>
      </c>
      <c r="AY84" s="206">
        <v>1</v>
      </c>
    </row>
    <row r="85" spans="1:51" ht="18.75">
      <c r="A85" s="181">
        <v>1</v>
      </c>
      <c r="B85" s="199">
        <v>93</v>
      </c>
      <c r="C85" s="207" t="s">
        <v>114</v>
      </c>
      <c r="D85" s="172">
        <v>11</v>
      </c>
      <c r="E85" s="173">
        <v>43.25</v>
      </c>
      <c r="F85" s="173">
        <f t="shared" si="46"/>
        <v>46.774658027357816</v>
      </c>
      <c r="G85" s="173">
        <v>47.64</v>
      </c>
      <c r="H85" s="173">
        <f t="shared" si="29"/>
        <v>49.870912220309812</v>
      </c>
      <c r="I85" s="173">
        <f t="shared" si="30"/>
        <v>4.3900000000000006</v>
      </c>
      <c r="J85" s="173">
        <v>39.5</v>
      </c>
      <c r="K85" s="202">
        <f t="shared" si="47"/>
        <v>50.087293889427741</v>
      </c>
      <c r="L85" s="173">
        <v>57.09</v>
      </c>
      <c r="M85" s="202">
        <f t="shared" si="31"/>
        <v>52.240184757505773</v>
      </c>
      <c r="N85" s="202">
        <f t="shared" si="32"/>
        <v>17.590000000000003</v>
      </c>
      <c r="O85" s="173">
        <v>30.63</v>
      </c>
      <c r="P85" s="202">
        <f t="shared" si="48"/>
        <v>47.880597014925371</v>
      </c>
      <c r="Q85" s="173">
        <v>41.14</v>
      </c>
      <c r="R85" s="202">
        <f t="shared" si="33"/>
        <v>51.27361036157582</v>
      </c>
      <c r="S85" s="202">
        <f t="shared" si="34"/>
        <v>10.510000000000002</v>
      </c>
      <c r="T85" s="214">
        <v>40</v>
      </c>
      <c r="U85" s="202">
        <f t="shared" si="49"/>
        <v>46.750493096646942</v>
      </c>
      <c r="V85" s="173">
        <v>47.73</v>
      </c>
      <c r="W85" s="202">
        <f t="shared" si="35"/>
        <v>52.055730809674024</v>
      </c>
      <c r="X85" s="202">
        <f t="shared" si="36"/>
        <v>7.7299999999999969</v>
      </c>
      <c r="Y85" s="173">
        <v>33.25</v>
      </c>
      <c r="Z85" s="202">
        <f t="shared" si="50"/>
        <v>45.79212070410729</v>
      </c>
      <c r="AA85" s="173">
        <v>46.95</v>
      </c>
      <c r="AB85" s="202">
        <f t="shared" si="37"/>
        <v>50.737155621742367</v>
      </c>
      <c r="AC85" s="202">
        <f t="shared" si="38"/>
        <v>13.700000000000003</v>
      </c>
      <c r="AD85" s="203">
        <v>59</v>
      </c>
      <c r="AE85" s="204">
        <f t="shared" si="51"/>
        <v>44.361069836552744</v>
      </c>
      <c r="AF85" s="173">
        <v>60.36</v>
      </c>
      <c r="AG85" s="204">
        <f t="shared" si="39"/>
        <v>53.495539334955396</v>
      </c>
      <c r="AH85" s="202">
        <f t="shared" si="40"/>
        <v>1.3599999999999994</v>
      </c>
      <c r="AI85" s="173">
        <v>46.88</v>
      </c>
      <c r="AJ85" s="202">
        <f t="shared" si="52"/>
        <v>48.269493844049251</v>
      </c>
      <c r="AK85" s="173">
        <v>48.64</v>
      </c>
      <c r="AL85" s="202">
        <f t="shared" si="41"/>
        <v>49.468390804597696</v>
      </c>
      <c r="AM85" s="202">
        <f t="shared" si="42"/>
        <v>1.759999999999998</v>
      </c>
      <c r="AN85" s="173">
        <v>52.5</v>
      </c>
      <c r="AO85" s="202">
        <f t="shared" si="53"/>
        <v>47.512127512127506</v>
      </c>
      <c r="AP85" s="173">
        <v>66.180000000000007</v>
      </c>
      <c r="AQ85" s="202">
        <f t="shared" si="43"/>
        <v>54.539325842696634</v>
      </c>
      <c r="AR85" s="202">
        <f t="shared" si="44"/>
        <v>13.680000000000007</v>
      </c>
      <c r="AS85" s="202">
        <f t="shared" si="45"/>
        <v>43.126249999999999</v>
      </c>
      <c r="AT85" s="202">
        <f t="shared" si="45"/>
        <v>47.178481740649332</v>
      </c>
      <c r="AU85" s="201">
        <f t="shared" si="45"/>
        <v>51.966250000000002</v>
      </c>
      <c r="AV85" s="205">
        <f t="shared" si="45"/>
        <v>51.710106219132193</v>
      </c>
      <c r="AW85" s="205">
        <f t="shared" si="28"/>
        <v>8.8400000000000034</v>
      </c>
      <c r="AX85" s="205">
        <f t="shared" si="28"/>
        <v>4.5316244784828612</v>
      </c>
      <c r="AY85" s="206">
        <v>8</v>
      </c>
    </row>
    <row r="86" spans="1:51" ht="18.75">
      <c r="A86" s="181">
        <v>6</v>
      </c>
      <c r="B86" s="199">
        <v>94</v>
      </c>
      <c r="C86" s="207" t="s">
        <v>115</v>
      </c>
      <c r="D86" s="172">
        <v>8</v>
      </c>
      <c r="E86" s="173">
        <v>43.33</v>
      </c>
      <c r="F86" s="173">
        <f t="shared" si="46"/>
        <v>46.83225341972642</v>
      </c>
      <c r="G86" s="173">
        <v>51.5</v>
      </c>
      <c r="H86" s="173">
        <f t="shared" si="29"/>
        <v>53.192771084337352</v>
      </c>
      <c r="I86" s="173">
        <f t="shared" si="30"/>
        <v>8.1700000000000017</v>
      </c>
      <c r="J86" s="173">
        <v>43.11</v>
      </c>
      <c r="K86" s="202">
        <f t="shared" si="47"/>
        <v>53.588748787584869</v>
      </c>
      <c r="L86" s="173">
        <v>56</v>
      </c>
      <c r="M86" s="202">
        <f t="shared" si="31"/>
        <v>51.401077752117011</v>
      </c>
      <c r="N86" s="202">
        <f t="shared" si="32"/>
        <v>12.89</v>
      </c>
      <c r="O86" s="173">
        <v>26.67</v>
      </c>
      <c r="P86" s="202">
        <f t="shared" si="48"/>
        <v>44.92537313432836</v>
      </c>
      <c r="Q86" s="173">
        <v>25.94</v>
      </c>
      <c r="R86" s="202">
        <f t="shared" si="33"/>
        <v>43.070696168375605</v>
      </c>
      <c r="S86" s="202">
        <f t="shared" si="34"/>
        <v>-0.73000000000000043</v>
      </c>
      <c r="T86" s="214">
        <v>46.67</v>
      </c>
      <c r="U86" s="202">
        <f t="shared" si="49"/>
        <v>50.039447731755423</v>
      </c>
      <c r="V86" s="173">
        <v>34.380000000000003</v>
      </c>
      <c r="W86" s="202">
        <f t="shared" si="35"/>
        <v>45.036803364879077</v>
      </c>
      <c r="X86" s="202">
        <f t="shared" si="36"/>
        <v>-12.29</v>
      </c>
      <c r="Y86" s="173">
        <v>38.83</v>
      </c>
      <c r="Z86" s="202">
        <f t="shared" si="50"/>
        <v>50.469404861693206</v>
      </c>
      <c r="AA86" s="173">
        <v>43.25</v>
      </c>
      <c r="AB86" s="202">
        <f t="shared" si="37"/>
        <v>47.982129560685031</v>
      </c>
      <c r="AC86" s="202">
        <f t="shared" si="38"/>
        <v>4.4200000000000017</v>
      </c>
      <c r="AD86" s="203">
        <v>69.78</v>
      </c>
      <c r="AE86" s="204">
        <f t="shared" si="51"/>
        <v>52.369985141158985</v>
      </c>
      <c r="AF86" s="173">
        <v>52.5</v>
      </c>
      <c r="AG86" s="204">
        <f t="shared" si="39"/>
        <v>47.120843471208438</v>
      </c>
      <c r="AH86" s="202">
        <f t="shared" si="40"/>
        <v>-17.28</v>
      </c>
      <c r="AI86" s="173">
        <v>49.44</v>
      </c>
      <c r="AJ86" s="202">
        <f t="shared" si="52"/>
        <v>50.020519835841313</v>
      </c>
      <c r="AK86" s="173">
        <v>53.13</v>
      </c>
      <c r="AL86" s="202">
        <f t="shared" si="41"/>
        <v>52.693965517241381</v>
      </c>
      <c r="AM86" s="202">
        <f t="shared" si="42"/>
        <v>3.6900000000000048</v>
      </c>
      <c r="AN86" s="173">
        <v>55.56</v>
      </c>
      <c r="AO86" s="202">
        <f t="shared" si="53"/>
        <v>49.632709632709634</v>
      </c>
      <c r="AP86" s="173">
        <v>64</v>
      </c>
      <c r="AQ86" s="202">
        <f t="shared" si="43"/>
        <v>52.906367041198507</v>
      </c>
      <c r="AR86" s="202">
        <f t="shared" si="44"/>
        <v>8.4399999999999977</v>
      </c>
      <c r="AS86" s="202">
        <f t="shared" si="45"/>
        <v>46.673749999999998</v>
      </c>
      <c r="AT86" s="202">
        <f t="shared" si="45"/>
        <v>49.734805318099774</v>
      </c>
      <c r="AU86" s="201">
        <f t="shared" si="45"/>
        <v>47.587499999999999</v>
      </c>
      <c r="AV86" s="205">
        <f t="shared" si="45"/>
        <v>49.175581745005296</v>
      </c>
      <c r="AW86" s="205">
        <f t="shared" si="28"/>
        <v>0.91375000000000028</v>
      </c>
      <c r="AX86" s="205">
        <f t="shared" si="28"/>
        <v>-0.5592235730944779</v>
      </c>
      <c r="AY86" s="206">
        <v>5</v>
      </c>
    </row>
    <row r="87" spans="1:51" ht="18.75">
      <c r="A87" s="181">
        <v>4</v>
      </c>
      <c r="B87" s="199">
        <v>96</v>
      </c>
      <c r="C87" s="207" t="s">
        <v>116</v>
      </c>
      <c r="D87" s="172">
        <v>13</v>
      </c>
      <c r="E87" s="173">
        <v>47.08</v>
      </c>
      <c r="F87" s="173">
        <f t="shared" si="46"/>
        <v>49.532037437005037</v>
      </c>
      <c r="G87" s="173">
        <v>44.304615384615389</v>
      </c>
      <c r="H87" s="173">
        <f t="shared" si="29"/>
        <v>47.000529590891041</v>
      </c>
      <c r="I87" s="173">
        <f t="shared" si="30"/>
        <v>-2.7753846153846098</v>
      </c>
      <c r="J87" s="173">
        <v>38.46</v>
      </c>
      <c r="K87" s="202">
        <f t="shared" si="47"/>
        <v>49.078564500484973</v>
      </c>
      <c r="L87" s="173">
        <v>46.153846153846153</v>
      </c>
      <c r="M87" s="202">
        <f t="shared" si="31"/>
        <v>43.821282643453543</v>
      </c>
      <c r="N87" s="202">
        <f t="shared" si="32"/>
        <v>7.6938461538461524</v>
      </c>
      <c r="O87" s="173">
        <v>37.5</v>
      </c>
      <c r="P87" s="202">
        <f t="shared" si="48"/>
        <v>53.007462686567166</v>
      </c>
      <c r="Q87" s="173">
        <v>32.307692307692307</v>
      </c>
      <c r="R87" s="202">
        <f t="shared" si="33"/>
        <v>46.507119432105938</v>
      </c>
      <c r="S87" s="202">
        <f t="shared" si="34"/>
        <v>-5.1923076923076934</v>
      </c>
      <c r="T87" s="214">
        <v>46.15</v>
      </c>
      <c r="U87" s="202">
        <f t="shared" si="49"/>
        <v>49.783037475345168</v>
      </c>
      <c r="V87" s="173">
        <v>35</v>
      </c>
      <c r="W87" s="202">
        <f t="shared" si="35"/>
        <v>45.362776025236592</v>
      </c>
      <c r="X87" s="202">
        <f t="shared" si="36"/>
        <v>-11.149999999999999</v>
      </c>
      <c r="Y87" s="173">
        <v>43.81</v>
      </c>
      <c r="Z87" s="202">
        <f t="shared" si="50"/>
        <v>54.643755238893547</v>
      </c>
      <c r="AA87" s="173">
        <v>39.503076923076918</v>
      </c>
      <c r="AB87" s="202">
        <f t="shared" si="37"/>
        <v>45.192164499684971</v>
      </c>
      <c r="AC87" s="202">
        <f t="shared" si="38"/>
        <v>-4.3069230769230842</v>
      </c>
      <c r="AD87" s="203">
        <v>68.31</v>
      </c>
      <c r="AE87" s="204">
        <f t="shared" si="51"/>
        <v>51.277860326894498</v>
      </c>
      <c r="AF87" s="173">
        <v>51.689230769230775</v>
      </c>
      <c r="AG87" s="204">
        <f t="shared" si="39"/>
        <v>46.463285295402088</v>
      </c>
      <c r="AH87" s="202">
        <f t="shared" si="40"/>
        <v>-16.620769230769227</v>
      </c>
      <c r="AI87" s="173">
        <v>52.69</v>
      </c>
      <c r="AJ87" s="202">
        <f t="shared" si="52"/>
        <v>52.243502051983583</v>
      </c>
      <c r="AK87" s="173">
        <v>39.612307692307695</v>
      </c>
      <c r="AL87" s="202">
        <f t="shared" si="41"/>
        <v>42.982979664014145</v>
      </c>
      <c r="AM87" s="202">
        <f t="shared" si="42"/>
        <v>-13.077692307692303</v>
      </c>
      <c r="AN87" s="173">
        <v>57.23</v>
      </c>
      <c r="AO87" s="202">
        <f t="shared" si="53"/>
        <v>50.790020790020783</v>
      </c>
      <c r="AP87" s="173">
        <v>52.92</v>
      </c>
      <c r="AQ87" s="202">
        <f t="shared" si="43"/>
        <v>44.606741573033709</v>
      </c>
      <c r="AR87" s="202">
        <f t="shared" si="44"/>
        <v>-4.3099999999999952</v>
      </c>
      <c r="AS87" s="202">
        <f t="shared" si="45"/>
        <v>48.903750000000002</v>
      </c>
      <c r="AT87" s="202">
        <f t="shared" si="45"/>
        <v>51.294530063399343</v>
      </c>
      <c r="AU87" s="201">
        <f t="shared" si="45"/>
        <v>42.686346153846152</v>
      </c>
      <c r="AV87" s="205">
        <f t="shared" si="45"/>
        <v>45.242109840477752</v>
      </c>
      <c r="AW87" s="205">
        <f t="shared" si="28"/>
        <v>-6.2174038461538501</v>
      </c>
      <c r="AX87" s="205">
        <f t="shared" si="28"/>
        <v>-6.0524202229215902</v>
      </c>
      <c r="AY87" s="206">
        <v>1</v>
      </c>
    </row>
    <row r="88" spans="1:51" ht="18.75">
      <c r="A88" s="181">
        <v>2</v>
      </c>
      <c r="B88" s="199">
        <v>97</v>
      </c>
      <c r="C88" s="207" t="s">
        <v>117</v>
      </c>
      <c r="D88" s="172">
        <v>27</v>
      </c>
      <c r="E88" s="173">
        <v>54.05</v>
      </c>
      <c r="F88" s="173">
        <f t="shared" si="46"/>
        <v>54.550035997120233</v>
      </c>
      <c r="G88" s="173">
        <v>50.74</v>
      </c>
      <c r="H88" s="173">
        <f t="shared" si="29"/>
        <v>52.538726333907057</v>
      </c>
      <c r="I88" s="173">
        <f t="shared" si="30"/>
        <v>-3.3099999999999952</v>
      </c>
      <c r="J88" s="173">
        <v>45.15</v>
      </c>
      <c r="K88" s="202">
        <f t="shared" si="47"/>
        <v>55.56741028128031</v>
      </c>
      <c r="L88" s="173">
        <v>59.46</v>
      </c>
      <c r="M88" s="202">
        <f t="shared" si="31"/>
        <v>54.064665127020788</v>
      </c>
      <c r="N88" s="202">
        <f t="shared" si="32"/>
        <v>14.310000000000002</v>
      </c>
      <c r="O88" s="173">
        <v>42.24</v>
      </c>
      <c r="P88" s="202">
        <f t="shared" si="48"/>
        <v>56.544776119402989</v>
      </c>
      <c r="Q88" s="173">
        <v>49.19</v>
      </c>
      <c r="R88" s="202">
        <f t="shared" si="33"/>
        <v>55.617916891527251</v>
      </c>
      <c r="S88" s="202">
        <f t="shared" si="34"/>
        <v>6.9499999999999957</v>
      </c>
      <c r="T88" s="214">
        <v>65.81</v>
      </c>
      <c r="U88" s="202">
        <f t="shared" si="49"/>
        <v>59.477317554240628</v>
      </c>
      <c r="V88" s="173">
        <v>56.56</v>
      </c>
      <c r="W88" s="202">
        <f t="shared" si="35"/>
        <v>56.698212407991591</v>
      </c>
      <c r="X88" s="202">
        <f t="shared" si="36"/>
        <v>-9.25</v>
      </c>
      <c r="Y88" s="173">
        <v>42.01</v>
      </c>
      <c r="Z88" s="202">
        <f t="shared" si="50"/>
        <v>53.134953897736793</v>
      </c>
      <c r="AA88" s="173">
        <v>50.81</v>
      </c>
      <c r="AB88" s="202">
        <f t="shared" si="37"/>
        <v>53.611317944899483</v>
      </c>
      <c r="AC88" s="202">
        <f t="shared" si="38"/>
        <v>8.8000000000000043</v>
      </c>
      <c r="AD88" s="203">
        <v>71.89</v>
      </c>
      <c r="AE88" s="204">
        <f t="shared" si="51"/>
        <v>53.937592867756315</v>
      </c>
      <c r="AF88" s="173">
        <v>61.45</v>
      </c>
      <c r="AG88" s="204">
        <f t="shared" si="39"/>
        <v>54.379562043795623</v>
      </c>
      <c r="AH88" s="202">
        <f t="shared" si="40"/>
        <v>-10.439999999999998</v>
      </c>
      <c r="AI88" s="173">
        <v>53.09</v>
      </c>
      <c r="AJ88" s="202">
        <f t="shared" si="52"/>
        <v>52.517099863201096</v>
      </c>
      <c r="AK88" s="173">
        <v>54.04</v>
      </c>
      <c r="AL88" s="202">
        <f t="shared" si="41"/>
        <v>53.347701149425284</v>
      </c>
      <c r="AM88" s="202">
        <f t="shared" si="42"/>
        <v>0.94999999999999574</v>
      </c>
      <c r="AN88" s="173">
        <v>61.36</v>
      </c>
      <c r="AO88" s="202">
        <f t="shared" si="53"/>
        <v>53.652113652113648</v>
      </c>
      <c r="AP88" s="173">
        <v>63.5</v>
      </c>
      <c r="AQ88" s="202">
        <f t="shared" si="43"/>
        <v>52.531835205992515</v>
      </c>
      <c r="AR88" s="202">
        <f t="shared" si="44"/>
        <v>2.1400000000000006</v>
      </c>
      <c r="AS88" s="202">
        <f t="shared" si="45"/>
        <v>54.45</v>
      </c>
      <c r="AT88" s="202">
        <f t="shared" si="45"/>
        <v>54.92266252910651</v>
      </c>
      <c r="AU88" s="201">
        <f t="shared" si="45"/>
        <v>55.71875</v>
      </c>
      <c r="AV88" s="205">
        <f t="shared" si="45"/>
        <v>54.098742138069952</v>
      </c>
      <c r="AW88" s="205">
        <f t="shared" si="28"/>
        <v>1.2687499999999972</v>
      </c>
      <c r="AX88" s="205">
        <f t="shared" si="28"/>
        <v>-0.8239203910365589</v>
      </c>
      <c r="AY88" s="206">
        <v>5</v>
      </c>
    </row>
    <row r="89" spans="1:51" ht="18.75">
      <c r="A89" s="181">
        <v>6</v>
      </c>
      <c r="B89" s="199">
        <v>98</v>
      </c>
      <c r="C89" s="207" t="s">
        <v>135</v>
      </c>
      <c r="D89" s="172">
        <v>17</v>
      </c>
      <c r="E89" s="201">
        <v>47.99666666666667</v>
      </c>
      <c r="F89" s="173">
        <f t="shared" si="46"/>
        <v>50.191984641228707</v>
      </c>
      <c r="G89" s="173">
        <v>48.467058823529413</v>
      </c>
      <c r="H89" s="173">
        <f t="shared" si="29"/>
        <v>50.582666801660423</v>
      </c>
      <c r="I89" s="173">
        <f t="shared" si="30"/>
        <v>0.4703921568627436</v>
      </c>
      <c r="J89" s="201">
        <v>38.380000000000003</v>
      </c>
      <c r="K89" s="202">
        <f t="shared" si="47"/>
        <v>49.000969932104759</v>
      </c>
      <c r="L89" s="173">
        <v>58.702352941176471</v>
      </c>
      <c r="M89" s="202">
        <f t="shared" si="31"/>
        <v>53.481411040166648</v>
      </c>
      <c r="N89" s="202">
        <f t="shared" si="32"/>
        <v>20.322352941176469</v>
      </c>
      <c r="O89" s="201">
        <v>28.913333333333338</v>
      </c>
      <c r="P89" s="202">
        <f t="shared" si="48"/>
        <v>46.599502487562191</v>
      </c>
      <c r="Q89" s="173">
        <v>36.032941176470587</v>
      </c>
      <c r="R89" s="202">
        <f t="shared" si="33"/>
        <v>48.517507380718072</v>
      </c>
      <c r="S89" s="202">
        <f t="shared" si="34"/>
        <v>7.1196078431372491</v>
      </c>
      <c r="T89" s="215">
        <v>36.616666666666667</v>
      </c>
      <c r="U89" s="202">
        <f t="shared" si="49"/>
        <v>45.082182774490462</v>
      </c>
      <c r="V89" s="173">
        <v>36.174117647058829</v>
      </c>
      <c r="W89" s="202">
        <f t="shared" si="35"/>
        <v>45.980082884888972</v>
      </c>
      <c r="X89" s="202">
        <f t="shared" si="36"/>
        <v>-0.44254901960783855</v>
      </c>
      <c r="Y89" s="201">
        <v>32.143333333333338</v>
      </c>
      <c r="Z89" s="202">
        <f t="shared" si="50"/>
        <v>44.864487286951665</v>
      </c>
      <c r="AA89" s="173">
        <v>43.79529411764706</v>
      </c>
      <c r="AB89" s="202">
        <f t="shared" si="37"/>
        <v>48.388156453944198</v>
      </c>
      <c r="AC89" s="202">
        <f t="shared" si="38"/>
        <v>11.651960784313722</v>
      </c>
      <c r="AD89" s="201">
        <v>65.926666666666662</v>
      </c>
      <c r="AE89" s="204">
        <f t="shared" si="51"/>
        <v>49.507181773155018</v>
      </c>
      <c r="AF89" s="173">
        <v>60.236470588235292</v>
      </c>
      <c r="AG89" s="204">
        <f t="shared" si="39"/>
        <v>53.395353275130006</v>
      </c>
      <c r="AH89" s="202">
        <f t="shared" si="40"/>
        <v>-5.6901960784313701</v>
      </c>
      <c r="AI89" s="201">
        <v>41.493333333333332</v>
      </c>
      <c r="AJ89" s="202">
        <f t="shared" si="52"/>
        <v>44.585043319653444</v>
      </c>
      <c r="AK89" s="173">
        <v>55.292941176470592</v>
      </c>
      <c r="AL89" s="202">
        <f t="shared" si="41"/>
        <v>54.247802569303587</v>
      </c>
      <c r="AM89" s="202">
        <f t="shared" si="42"/>
        <v>13.79960784313726</v>
      </c>
      <c r="AN89" s="201">
        <v>58.643333333333338</v>
      </c>
      <c r="AO89" s="202">
        <f t="shared" si="53"/>
        <v>51.76946176946177</v>
      </c>
      <c r="AP89" s="173">
        <v>61.410588235294121</v>
      </c>
      <c r="AQ89" s="202">
        <f t="shared" si="43"/>
        <v>50.966732760519946</v>
      </c>
      <c r="AR89" s="202">
        <f t="shared" si="44"/>
        <v>2.7672549019607828</v>
      </c>
      <c r="AS89" s="202">
        <f t="shared" si="45"/>
        <v>43.764166666666668</v>
      </c>
      <c r="AT89" s="202">
        <f t="shared" si="45"/>
        <v>47.700101748076001</v>
      </c>
      <c r="AU89" s="201">
        <f t="shared" si="45"/>
        <v>50.013970588235303</v>
      </c>
      <c r="AV89" s="205">
        <f t="shared" si="45"/>
        <v>50.694964145791481</v>
      </c>
      <c r="AW89" s="205">
        <f t="shared" si="28"/>
        <v>6.2498039215686347</v>
      </c>
      <c r="AX89" s="205">
        <f t="shared" si="28"/>
        <v>2.9948623977154796</v>
      </c>
      <c r="AY89" s="206">
        <v>6</v>
      </c>
    </row>
    <row r="90" spans="1:51" ht="18.75">
      <c r="A90" s="181">
        <v>2</v>
      </c>
      <c r="B90" s="199">
        <v>99</v>
      </c>
      <c r="C90" s="207" t="s">
        <v>119</v>
      </c>
      <c r="D90" s="172">
        <v>16</v>
      </c>
      <c r="E90" s="173">
        <v>45.04</v>
      </c>
      <c r="F90" s="173">
        <f t="shared" si="46"/>
        <v>48.063354931605474</v>
      </c>
      <c r="G90" s="173">
        <v>45.75</v>
      </c>
      <c r="H90" s="173">
        <f t="shared" si="29"/>
        <v>48.244406196213426</v>
      </c>
      <c r="I90" s="173">
        <f t="shared" si="30"/>
        <v>0.71000000000000085</v>
      </c>
      <c r="J90" s="173">
        <v>39.630000000000003</v>
      </c>
      <c r="K90" s="202">
        <f t="shared" si="47"/>
        <v>50.213385063045592</v>
      </c>
      <c r="L90" s="173">
        <v>58.25</v>
      </c>
      <c r="M90" s="202">
        <f t="shared" si="31"/>
        <v>53.133179368745189</v>
      </c>
      <c r="N90" s="202">
        <f t="shared" si="32"/>
        <v>18.619999999999997</v>
      </c>
      <c r="O90" s="173">
        <v>29.26</v>
      </c>
      <c r="P90" s="202">
        <f t="shared" si="48"/>
        <v>46.85820895522388</v>
      </c>
      <c r="Q90" s="173">
        <v>36.880000000000003</v>
      </c>
      <c r="R90" s="202">
        <f t="shared" si="33"/>
        <v>48.974635725849971</v>
      </c>
      <c r="S90" s="202">
        <f t="shared" si="34"/>
        <v>7.620000000000001</v>
      </c>
      <c r="T90" s="214">
        <v>45</v>
      </c>
      <c r="U90" s="202">
        <f t="shared" si="49"/>
        <v>49.215976331360942</v>
      </c>
      <c r="V90" s="173">
        <v>44.06</v>
      </c>
      <c r="W90" s="202">
        <f t="shared" si="35"/>
        <v>50.126182965299684</v>
      </c>
      <c r="X90" s="202">
        <f t="shared" si="36"/>
        <v>-0.93999999999999773</v>
      </c>
      <c r="Y90" s="173">
        <v>41.17</v>
      </c>
      <c r="Z90" s="202">
        <f t="shared" si="50"/>
        <v>52.430846605196983</v>
      </c>
      <c r="AA90" s="173">
        <v>48.22</v>
      </c>
      <c r="AB90" s="202">
        <f t="shared" si="37"/>
        <v>51.682799702159343</v>
      </c>
      <c r="AC90" s="202">
        <f t="shared" si="38"/>
        <v>7.0499999999999972</v>
      </c>
      <c r="AD90" s="203">
        <v>66.67</v>
      </c>
      <c r="AE90" s="204">
        <f t="shared" si="51"/>
        <v>50.059435364041605</v>
      </c>
      <c r="AF90" s="173">
        <v>53.25</v>
      </c>
      <c r="AG90" s="204">
        <f t="shared" si="39"/>
        <v>47.729115977291158</v>
      </c>
      <c r="AH90" s="202">
        <f t="shared" si="40"/>
        <v>-13.420000000000002</v>
      </c>
      <c r="AI90" s="173">
        <v>50.19</v>
      </c>
      <c r="AJ90" s="202">
        <f t="shared" si="52"/>
        <v>50.533515731874147</v>
      </c>
      <c r="AK90" s="173">
        <v>49.06</v>
      </c>
      <c r="AL90" s="202">
        <f t="shared" si="41"/>
        <v>49.770114942528735</v>
      </c>
      <c r="AM90" s="202">
        <f t="shared" si="42"/>
        <v>-1.1299999999999955</v>
      </c>
      <c r="AN90" s="173">
        <v>60.89</v>
      </c>
      <c r="AO90" s="202">
        <f t="shared" si="53"/>
        <v>53.326403326403323</v>
      </c>
      <c r="AP90" s="173">
        <v>65.25</v>
      </c>
      <c r="AQ90" s="202">
        <f t="shared" si="43"/>
        <v>53.842696629213485</v>
      </c>
      <c r="AR90" s="202">
        <f t="shared" si="44"/>
        <v>4.3599999999999994</v>
      </c>
      <c r="AS90" s="202">
        <f t="shared" si="45"/>
        <v>47.231250000000003</v>
      </c>
      <c r="AT90" s="202">
        <f t="shared" si="45"/>
        <v>50.087640788593987</v>
      </c>
      <c r="AU90" s="201">
        <f t="shared" si="45"/>
        <v>50.089999999999996</v>
      </c>
      <c r="AV90" s="205">
        <f t="shared" si="45"/>
        <v>50.43789143841262</v>
      </c>
      <c r="AW90" s="205">
        <f t="shared" si="28"/>
        <v>2.8587499999999935</v>
      </c>
      <c r="AX90" s="205">
        <f t="shared" si="28"/>
        <v>0.35025064981863352</v>
      </c>
      <c r="AY90" s="206">
        <v>5</v>
      </c>
    </row>
    <row r="91" spans="1:51" ht="18.75">
      <c r="A91" s="181">
        <v>5</v>
      </c>
      <c r="B91" s="207">
        <v>100</v>
      </c>
      <c r="C91" s="207" t="s">
        <v>120</v>
      </c>
      <c r="D91" s="172">
        <v>15</v>
      </c>
      <c r="E91" s="173">
        <v>50.53</v>
      </c>
      <c r="F91" s="173">
        <f t="shared" si="46"/>
        <v>52.015838732901372</v>
      </c>
      <c r="G91" s="173">
        <v>48.93</v>
      </c>
      <c r="H91" s="173">
        <f t="shared" si="29"/>
        <v>50.981067125645438</v>
      </c>
      <c r="I91" s="173">
        <f t="shared" si="30"/>
        <v>-1.6000000000000014</v>
      </c>
      <c r="J91" s="173">
        <v>42.53</v>
      </c>
      <c r="K91" s="202">
        <f t="shared" si="47"/>
        <v>53.026188166828327</v>
      </c>
      <c r="L91" s="173">
        <v>52.13</v>
      </c>
      <c r="M91" s="202">
        <f t="shared" si="31"/>
        <v>48.421862971516553</v>
      </c>
      <c r="N91" s="202">
        <f t="shared" si="32"/>
        <v>9.6000000000000014</v>
      </c>
      <c r="O91" s="173">
        <v>29.5</v>
      </c>
      <c r="P91" s="202">
        <f t="shared" si="48"/>
        <v>47.037313432835823</v>
      </c>
      <c r="Q91" s="173">
        <v>31.5</v>
      </c>
      <c r="R91" s="202">
        <f t="shared" si="33"/>
        <v>46.071235833783057</v>
      </c>
      <c r="S91" s="202">
        <f t="shared" si="34"/>
        <v>2</v>
      </c>
      <c r="T91" s="214">
        <v>40</v>
      </c>
      <c r="U91" s="202">
        <f t="shared" si="49"/>
        <v>46.750493096646942</v>
      </c>
      <c r="V91" s="173">
        <v>38.33</v>
      </c>
      <c r="W91" s="202">
        <f t="shared" si="35"/>
        <v>47.113564668769712</v>
      </c>
      <c r="X91" s="202">
        <f t="shared" si="36"/>
        <v>-1.6700000000000017</v>
      </c>
      <c r="Y91" s="173">
        <v>34.799999999999997</v>
      </c>
      <c r="Z91" s="202">
        <f t="shared" si="50"/>
        <v>47.091366303436708</v>
      </c>
      <c r="AA91" s="173">
        <v>41.63</v>
      </c>
      <c r="AB91" s="202">
        <f t="shared" si="37"/>
        <v>46.775874906924798</v>
      </c>
      <c r="AC91" s="202">
        <f t="shared" si="38"/>
        <v>6.8300000000000054</v>
      </c>
      <c r="AD91" s="203">
        <v>64.27</v>
      </c>
      <c r="AE91" s="204">
        <f t="shared" si="51"/>
        <v>48.276374442793454</v>
      </c>
      <c r="AF91" s="173">
        <v>55.47</v>
      </c>
      <c r="AG91" s="204">
        <f t="shared" si="39"/>
        <v>49.529602595296026</v>
      </c>
      <c r="AH91" s="202">
        <f t="shared" si="40"/>
        <v>-8.7999999999999972</v>
      </c>
      <c r="AI91" s="173">
        <v>53</v>
      </c>
      <c r="AJ91" s="202">
        <f t="shared" si="52"/>
        <v>52.455540355677158</v>
      </c>
      <c r="AK91" s="173">
        <v>45</v>
      </c>
      <c r="AL91" s="202">
        <f t="shared" si="41"/>
        <v>46.853448275862064</v>
      </c>
      <c r="AM91" s="202">
        <f t="shared" si="42"/>
        <v>-8</v>
      </c>
      <c r="AN91" s="173">
        <v>61.6</v>
      </c>
      <c r="AO91" s="202">
        <f t="shared" si="53"/>
        <v>53.818433818433817</v>
      </c>
      <c r="AP91" s="173">
        <v>62.4</v>
      </c>
      <c r="AQ91" s="202">
        <f t="shared" si="43"/>
        <v>51.707865168539328</v>
      </c>
      <c r="AR91" s="202">
        <f t="shared" si="44"/>
        <v>0.79999999999999716</v>
      </c>
      <c r="AS91" s="202">
        <f t="shared" si="45"/>
        <v>47.028750000000002</v>
      </c>
      <c r="AT91" s="202">
        <f t="shared" si="45"/>
        <v>50.058943543694198</v>
      </c>
      <c r="AU91" s="201">
        <f t="shared" si="45"/>
        <v>46.923749999999998</v>
      </c>
      <c r="AV91" s="205">
        <f t="shared" si="45"/>
        <v>48.431815193292124</v>
      </c>
      <c r="AW91" s="205">
        <f t="shared" si="28"/>
        <v>-0.10500000000000398</v>
      </c>
      <c r="AX91" s="205">
        <f t="shared" si="28"/>
        <v>-1.6271283504020744</v>
      </c>
      <c r="AY91" s="206">
        <v>4</v>
      </c>
    </row>
  </sheetData>
  <mergeCells count="22">
    <mergeCell ref="A1:AP1"/>
    <mergeCell ref="A2:AP2"/>
    <mergeCell ref="A3:B3"/>
    <mergeCell ref="A4:A5"/>
    <mergeCell ref="B4:B5"/>
    <mergeCell ref="C4:C5"/>
    <mergeCell ref="D4:D5"/>
    <mergeCell ref="E4:I4"/>
    <mergeCell ref="J4:N4"/>
    <mergeCell ref="O4:S4"/>
    <mergeCell ref="AY4:AY5"/>
    <mergeCell ref="T4:X4"/>
    <mergeCell ref="Y4:AC4"/>
    <mergeCell ref="AD4:AH4"/>
    <mergeCell ref="AI4:AM4"/>
    <mergeCell ref="AN4:AR4"/>
    <mergeCell ref="AS4:AS5"/>
    <mergeCell ref="AT4:AT5"/>
    <mergeCell ref="AU4:AU5"/>
    <mergeCell ref="AV4:AV5"/>
    <mergeCell ref="AW4:AW5"/>
    <mergeCell ref="AX4:AX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F169"/>
  <sheetViews>
    <sheetView workbookViewId="0">
      <selection activeCell="O174" sqref="O174"/>
    </sheetView>
  </sheetViews>
  <sheetFormatPr defaultRowHeight="17.25"/>
  <cols>
    <col min="1" max="1" width="2.125" style="47" customWidth="1"/>
    <col min="2" max="2" width="17" style="47" customWidth="1"/>
    <col min="3" max="3" width="4.875" style="47" bestFit="1" customWidth="1"/>
    <col min="4" max="4" width="4" style="47" bestFit="1" customWidth="1"/>
    <col min="5" max="5" width="3.625" style="47" bestFit="1" customWidth="1"/>
    <col min="6" max="7" width="4" style="47" bestFit="1" customWidth="1"/>
    <col min="8" max="8" width="3.625" style="47" bestFit="1" customWidth="1"/>
    <col min="9" max="10" width="4" style="47" bestFit="1" customWidth="1"/>
    <col min="11" max="11" width="3.625" style="47" bestFit="1" customWidth="1"/>
    <col min="12" max="13" width="4" style="47" bestFit="1" customWidth="1"/>
    <col min="14" max="14" width="3.625" style="47" bestFit="1" customWidth="1"/>
    <col min="15" max="16" width="4" style="47" bestFit="1" customWidth="1"/>
    <col min="17" max="17" width="3.625" style="47" bestFit="1" customWidth="1"/>
    <col min="18" max="19" width="4" style="47" bestFit="1" customWidth="1"/>
    <col min="20" max="20" width="3.625" style="48" bestFit="1" customWidth="1"/>
    <col min="21" max="22" width="4" style="47" bestFit="1" customWidth="1"/>
    <col min="23" max="23" width="3.625" style="47" bestFit="1" customWidth="1"/>
    <col min="24" max="25" width="4" style="47" bestFit="1" customWidth="1"/>
    <col min="26" max="26" width="3.625" style="47" bestFit="1" customWidth="1"/>
    <col min="27" max="27" width="4" style="47" bestFit="1" customWidth="1"/>
    <col min="28" max="28" width="5.375" style="47" bestFit="1" customWidth="1"/>
    <col min="29" max="29" width="5" style="47" bestFit="1" customWidth="1"/>
    <col min="30" max="30" width="4" style="47" bestFit="1" customWidth="1"/>
    <col min="31" max="31" width="3" style="49" bestFit="1" customWidth="1"/>
  </cols>
  <sheetData>
    <row r="1" spans="1:32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</row>
    <row r="2" spans="1:32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</row>
    <row r="3" spans="1:32" ht="18" thickBot="1">
      <c r="A3" s="323" t="s">
        <v>168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</row>
    <row r="4" spans="1:32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0" t="s">
        <v>11</v>
      </c>
      <c r="T4" s="320"/>
      <c r="U4" s="320"/>
      <c r="V4" s="319" t="s">
        <v>12</v>
      </c>
      <c r="W4" s="320"/>
      <c r="X4" s="321"/>
      <c r="Y4" s="319" t="s">
        <v>13</v>
      </c>
      <c r="Z4" s="320"/>
      <c r="AA4" s="321"/>
      <c r="AB4" s="328" t="s">
        <v>132</v>
      </c>
      <c r="AC4" s="328" t="s">
        <v>131</v>
      </c>
      <c r="AD4" s="324" t="s">
        <v>144</v>
      </c>
      <c r="AE4" s="326" t="s">
        <v>145</v>
      </c>
    </row>
    <row r="5" spans="1:32" ht="26.45" customHeight="1">
      <c r="A5" s="313"/>
      <c r="B5" s="313"/>
      <c r="C5" s="315"/>
      <c r="D5" s="56" t="s">
        <v>126</v>
      </c>
      <c r="E5" s="58" t="s">
        <v>129</v>
      </c>
      <c r="F5" s="59" t="s">
        <v>144</v>
      </c>
      <c r="G5" s="60" t="s">
        <v>126</v>
      </c>
      <c r="H5" s="58" t="s">
        <v>129</v>
      </c>
      <c r="I5" s="59" t="s">
        <v>144</v>
      </c>
      <c r="J5" s="60" t="s">
        <v>126</v>
      </c>
      <c r="K5" s="58" t="s">
        <v>129</v>
      </c>
      <c r="L5" s="59" t="s">
        <v>144</v>
      </c>
      <c r="M5" s="60" t="s">
        <v>126</v>
      </c>
      <c r="N5" s="58" t="s">
        <v>129</v>
      </c>
      <c r="O5" s="59" t="s">
        <v>144</v>
      </c>
      <c r="P5" s="60" t="s">
        <v>126</v>
      </c>
      <c r="Q5" s="58" t="s">
        <v>129</v>
      </c>
      <c r="R5" s="59" t="s">
        <v>144</v>
      </c>
      <c r="S5" s="60" t="s">
        <v>126</v>
      </c>
      <c r="T5" s="57" t="s">
        <v>129</v>
      </c>
      <c r="U5" s="59" t="s">
        <v>144</v>
      </c>
      <c r="V5" s="60" t="s">
        <v>126</v>
      </c>
      <c r="W5" s="58" t="s">
        <v>129</v>
      </c>
      <c r="X5" s="59" t="s">
        <v>144</v>
      </c>
      <c r="Y5" s="60" t="s">
        <v>126</v>
      </c>
      <c r="Z5" s="58" t="s">
        <v>129</v>
      </c>
      <c r="AA5" s="59" t="s">
        <v>144</v>
      </c>
      <c r="AB5" s="329"/>
      <c r="AC5" s="329"/>
      <c r="AD5" s="325"/>
      <c r="AE5" s="327"/>
    </row>
    <row r="6" spans="1:32">
      <c r="A6" s="305" t="s">
        <v>170</v>
      </c>
      <c r="B6" s="306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73"/>
      <c r="U6" s="29"/>
      <c r="V6" s="29"/>
      <c r="W6" s="29"/>
      <c r="X6" s="29"/>
      <c r="Y6" s="29"/>
      <c r="Z6" s="29"/>
      <c r="AA6" s="29"/>
      <c r="AB6" s="29"/>
      <c r="AC6" s="29"/>
      <c r="AD6" s="29"/>
      <c r="AE6" s="64"/>
    </row>
    <row r="7" spans="1:32">
      <c r="A7" s="27">
        <v>1</v>
      </c>
      <c r="B7" s="27" t="s">
        <v>111</v>
      </c>
      <c r="C7" s="41">
        <v>14</v>
      </c>
      <c r="D7" s="34">
        <v>41.17</v>
      </c>
      <c r="E7" s="32">
        <v>45.86</v>
      </c>
      <c r="F7" s="32">
        <f t="shared" ref="F7:F21" si="0">E7-D7</f>
        <v>4.6899999999999977</v>
      </c>
      <c r="G7" s="34">
        <v>40.5</v>
      </c>
      <c r="H7" s="32">
        <v>38</v>
      </c>
      <c r="I7" s="32">
        <f t="shared" ref="I7:I21" si="1">H7-G7</f>
        <v>-2.5</v>
      </c>
      <c r="J7" s="34">
        <v>23.54</v>
      </c>
      <c r="K7" s="32">
        <v>31.07</v>
      </c>
      <c r="L7" s="32">
        <f t="shared" ref="L7:L21" si="2">K7-J7</f>
        <v>7.5300000000000011</v>
      </c>
      <c r="M7" s="34">
        <v>23.33</v>
      </c>
      <c r="N7" s="32">
        <v>40</v>
      </c>
      <c r="O7" s="32">
        <f t="shared" ref="O7:O21" si="3">N7-M7</f>
        <v>16.670000000000002</v>
      </c>
      <c r="P7" s="34">
        <v>33.54</v>
      </c>
      <c r="Q7" s="32">
        <v>43.89</v>
      </c>
      <c r="R7" s="32">
        <f t="shared" ref="R7:R21" si="4">Q7-P7</f>
        <v>10.350000000000001</v>
      </c>
      <c r="S7" s="34">
        <v>47</v>
      </c>
      <c r="T7" s="42">
        <v>60.57</v>
      </c>
      <c r="U7" s="32">
        <f t="shared" ref="U7:U21" si="5">T7-S7</f>
        <v>13.57</v>
      </c>
      <c r="V7" s="34">
        <v>47.92</v>
      </c>
      <c r="W7" s="32">
        <v>47.14</v>
      </c>
      <c r="X7" s="32">
        <f t="shared" ref="X7:X21" si="6">W7-V7</f>
        <v>-0.78000000000000114</v>
      </c>
      <c r="Y7" s="34">
        <v>49.33</v>
      </c>
      <c r="Z7" s="32">
        <v>59.14</v>
      </c>
      <c r="AA7" s="32">
        <f t="shared" ref="AA7:AA21" si="7">Z7-Y7</f>
        <v>9.8100000000000023</v>
      </c>
      <c r="AB7" s="32">
        <f t="shared" ref="AB7:AB21" si="8">(D7+G7+J7+M7+P7+S7+V7+Y7)/8</f>
        <v>38.291249999999998</v>
      </c>
      <c r="AC7" s="34">
        <f t="shared" ref="AC7:AC21" si="9">(E7+H7+K7+N7+Q7+T7+W7+Z7)/8</f>
        <v>45.708749999999995</v>
      </c>
      <c r="AD7" s="34">
        <f t="shared" ref="AD7:AD21" si="10">AC7-AB7</f>
        <v>7.4174999999999969</v>
      </c>
      <c r="AE7" s="35">
        <v>6</v>
      </c>
      <c r="AF7" s="20"/>
    </row>
    <row r="8" spans="1:32">
      <c r="A8" s="28">
        <v>2</v>
      </c>
      <c r="B8" s="28" t="s">
        <v>114</v>
      </c>
      <c r="C8" s="29">
        <v>10</v>
      </c>
      <c r="D8" s="30">
        <v>44.27</v>
      </c>
      <c r="E8" s="31">
        <v>50.2</v>
      </c>
      <c r="F8" s="31">
        <f t="shared" si="0"/>
        <v>5.93</v>
      </c>
      <c r="G8" s="30">
        <v>45.33</v>
      </c>
      <c r="H8" s="31">
        <v>42.4</v>
      </c>
      <c r="I8" s="32">
        <f t="shared" si="1"/>
        <v>-2.9299999999999997</v>
      </c>
      <c r="J8" s="30">
        <v>29.17</v>
      </c>
      <c r="K8" s="31">
        <v>36.25</v>
      </c>
      <c r="L8" s="32">
        <f t="shared" si="2"/>
        <v>7.0799999999999983</v>
      </c>
      <c r="M8" s="30">
        <v>35</v>
      </c>
      <c r="N8" s="31">
        <v>41</v>
      </c>
      <c r="O8" s="32">
        <f t="shared" si="3"/>
        <v>6</v>
      </c>
      <c r="P8" s="30">
        <v>37.97</v>
      </c>
      <c r="Q8" s="31">
        <v>44.8</v>
      </c>
      <c r="R8" s="32">
        <f t="shared" si="4"/>
        <v>6.8299999999999983</v>
      </c>
      <c r="S8" s="30">
        <v>56</v>
      </c>
      <c r="T8" s="33">
        <v>69.2</v>
      </c>
      <c r="U8" s="32">
        <f t="shared" si="5"/>
        <v>13.200000000000003</v>
      </c>
      <c r="V8" s="30">
        <v>50</v>
      </c>
      <c r="W8" s="31">
        <v>50</v>
      </c>
      <c r="X8" s="32">
        <f t="shared" si="6"/>
        <v>0</v>
      </c>
      <c r="Y8" s="30">
        <v>50.67</v>
      </c>
      <c r="Z8" s="31">
        <v>60</v>
      </c>
      <c r="AA8" s="32">
        <f t="shared" si="7"/>
        <v>9.3299999999999983</v>
      </c>
      <c r="AB8" s="32">
        <f t="shared" si="8"/>
        <v>43.551250000000003</v>
      </c>
      <c r="AC8" s="30">
        <f t="shared" si="9"/>
        <v>49.231249999999996</v>
      </c>
      <c r="AD8" s="34">
        <f t="shared" si="10"/>
        <v>5.6799999999999926</v>
      </c>
      <c r="AE8" s="35">
        <v>7</v>
      </c>
      <c r="AF8" s="20"/>
    </row>
    <row r="9" spans="1:32">
      <c r="A9" s="27">
        <v>3</v>
      </c>
      <c r="B9" s="28" t="s">
        <v>16</v>
      </c>
      <c r="C9" s="29">
        <v>16</v>
      </c>
      <c r="D9" s="30">
        <v>41.45</v>
      </c>
      <c r="E9" s="31">
        <v>51.5</v>
      </c>
      <c r="F9" s="31">
        <f t="shared" si="0"/>
        <v>10.049999999999997</v>
      </c>
      <c r="G9" s="30">
        <v>40</v>
      </c>
      <c r="H9" s="31">
        <v>39.380000000000003</v>
      </c>
      <c r="I9" s="32">
        <f t="shared" si="1"/>
        <v>-0.61999999999999744</v>
      </c>
      <c r="J9" s="30">
        <v>39.32</v>
      </c>
      <c r="K9" s="31">
        <v>31.41</v>
      </c>
      <c r="L9" s="32">
        <f t="shared" si="2"/>
        <v>-7.91</v>
      </c>
      <c r="M9" s="30">
        <v>32.729999999999997</v>
      </c>
      <c r="N9" s="31">
        <v>40</v>
      </c>
      <c r="O9" s="32">
        <f t="shared" si="3"/>
        <v>7.2700000000000031</v>
      </c>
      <c r="P9" s="30">
        <v>35.64</v>
      </c>
      <c r="Q9" s="31">
        <v>40.28</v>
      </c>
      <c r="R9" s="32">
        <f t="shared" si="4"/>
        <v>4.6400000000000006</v>
      </c>
      <c r="S9" s="30">
        <v>58.18</v>
      </c>
      <c r="T9" s="33">
        <v>66.5</v>
      </c>
      <c r="U9" s="32">
        <f t="shared" si="5"/>
        <v>8.32</v>
      </c>
      <c r="V9" s="30">
        <v>46.36</v>
      </c>
      <c r="W9" s="31">
        <v>48.75</v>
      </c>
      <c r="X9" s="32">
        <f t="shared" si="6"/>
        <v>2.3900000000000006</v>
      </c>
      <c r="Y9" s="30">
        <v>54.18</v>
      </c>
      <c r="Z9" s="31">
        <v>57.25</v>
      </c>
      <c r="AA9" s="32">
        <f t="shared" si="7"/>
        <v>3.0700000000000003</v>
      </c>
      <c r="AB9" s="32">
        <f t="shared" si="8"/>
        <v>43.482500000000002</v>
      </c>
      <c r="AC9" s="30">
        <f t="shared" si="9"/>
        <v>46.883749999999999</v>
      </c>
      <c r="AD9" s="34">
        <f t="shared" si="10"/>
        <v>3.4012499999999974</v>
      </c>
      <c r="AE9" s="35">
        <v>6</v>
      </c>
      <c r="AF9" s="20"/>
    </row>
    <row r="10" spans="1:32" s="8" customFormat="1" ht="24.6" customHeight="1">
      <c r="A10" s="28">
        <v>4</v>
      </c>
      <c r="B10" s="28" t="s">
        <v>138</v>
      </c>
      <c r="C10" s="51">
        <v>20</v>
      </c>
      <c r="D10" s="30">
        <v>53.5</v>
      </c>
      <c r="E10" s="30">
        <v>46.120000000000005</v>
      </c>
      <c r="F10" s="52">
        <f t="shared" si="0"/>
        <v>-7.3799999999999955</v>
      </c>
      <c r="G10" s="30">
        <v>45.5</v>
      </c>
      <c r="H10" s="30">
        <v>40.482500000000002</v>
      </c>
      <c r="I10" s="53">
        <f t="shared" si="1"/>
        <v>-5.0174999999999983</v>
      </c>
      <c r="J10" s="30">
        <v>42.707499999999996</v>
      </c>
      <c r="K10" s="30">
        <v>36.375</v>
      </c>
      <c r="L10" s="53">
        <f t="shared" si="2"/>
        <v>-6.332499999999996</v>
      </c>
      <c r="M10" s="30">
        <v>37.917500000000004</v>
      </c>
      <c r="N10" s="30">
        <v>51.594999999999999</v>
      </c>
      <c r="O10" s="53">
        <f t="shared" si="3"/>
        <v>13.677499999999995</v>
      </c>
      <c r="P10" s="30">
        <v>41.4375</v>
      </c>
      <c r="Q10" s="30">
        <v>38.47</v>
      </c>
      <c r="R10" s="53">
        <f t="shared" si="4"/>
        <v>-2.9675000000000011</v>
      </c>
      <c r="S10" s="30">
        <v>60.835000000000008</v>
      </c>
      <c r="T10" s="30">
        <v>72.717500000000001</v>
      </c>
      <c r="U10" s="53">
        <f t="shared" si="5"/>
        <v>11.882499999999993</v>
      </c>
      <c r="V10" s="30">
        <v>51.04</v>
      </c>
      <c r="W10" s="30">
        <v>52.6875</v>
      </c>
      <c r="X10" s="53">
        <f t="shared" si="6"/>
        <v>1.6475000000000009</v>
      </c>
      <c r="Y10" s="30">
        <v>53.167500000000004</v>
      </c>
      <c r="Z10" s="30">
        <v>62.832499999999996</v>
      </c>
      <c r="AA10" s="53">
        <f t="shared" si="7"/>
        <v>9.664999999999992</v>
      </c>
      <c r="AB10" s="53">
        <f t="shared" si="8"/>
        <v>48.263125000000009</v>
      </c>
      <c r="AC10" s="30">
        <f t="shared" si="9"/>
        <v>50.16</v>
      </c>
      <c r="AD10" s="34">
        <f t="shared" si="10"/>
        <v>1.8968749999999872</v>
      </c>
      <c r="AE10" s="35">
        <v>4</v>
      </c>
      <c r="AF10" s="55"/>
    </row>
    <row r="11" spans="1:32">
      <c r="A11" s="27">
        <v>5</v>
      </c>
      <c r="B11" s="28" t="s">
        <v>66</v>
      </c>
      <c r="C11" s="29">
        <v>4</v>
      </c>
      <c r="D11" s="30">
        <v>55.78</v>
      </c>
      <c r="E11" s="31">
        <v>50.5</v>
      </c>
      <c r="F11" s="31">
        <f t="shared" si="0"/>
        <v>-5.2800000000000011</v>
      </c>
      <c r="G11" s="30">
        <v>48</v>
      </c>
      <c r="H11" s="31">
        <v>44.5</v>
      </c>
      <c r="I11" s="32">
        <f t="shared" si="1"/>
        <v>-3.5</v>
      </c>
      <c r="J11" s="30">
        <v>53.89</v>
      </c>
      <c r="K11" s="31">
        <v>42.5</v>
      </c>
      <c r="L11" s="32">
        <f t="shared" si="2"/>
        <v>-11.39</v>
      </c>
      <c r="M11" s="30">
        <v>44.44</v>
      </c>
      <c r="N11" s="31">
        <v>67.5</v>
      </c>
      <c r="O11" s="32">
        <f t="shared" si="3"/>
        <v>23.060000000000002</v>
      </c>
      <c r="P11" s="30">
        <v>42.22</v>
      </c>
      <c r="Q11" s="31">
        <v>43.5</v>
      </c>
      <c r="R11" s="32">
        <f t="shared" si="4"/>
        <v>1.2800000000000011</v>
      </c>
      <c r="S11" s="30">
        <v>65.78</v>
      </c>
      <c r="T11" s="33">
        <v>71</v>
      </c>
      <c r="U11" s="32">
        <f t="shared" si="5"/>
        <v>5.2199999999999989</v>
      </c>
      <c r="V11" s="30">
        <v>57.22</v>
      </c>
      <c r="W11" s="31">
        <v>53.75</v>
      </c>
      <c r="X11" s="32">
        <f t="shared" si="6"/>
        <v>-3.4699999999999989</v>
      </c>
      <c r="Y11" s="30">
        <v>58.22</v>
      </c>
      <c r="Z11" s="31">
        <v>61</v>
      </c>
      <c r="AA11" s="32">
        <f t="shared" si="7"/>
        <v>2.7800000000000011</v>
      </c>
      <c r="AB11" s="32">
        <f t="shared" si="8"/>
        <v>53.193750000000009</v>
      </c>
      <c r="AC11" s="30">
        <f t="shared" si="9"/>
        <v>54.28125</v>
      </c>
      <c r="AD11" s="34">
        <f t="shared" si="10"/>
        <v>1.0874999999999915</v>
      </c>
      <c r="AE11" s="35">
        <v>4</v>
      </c>
      <c r="AF11" s="20"/>
    </row>
    <row r="12" spans="1:32">
      <c r="A12" s="28">
        <v>6</v>
      </c>
      <c r="B12" s="28" t="s">
        <v>101</v>
      </c>
      <c r="C12" s="29">
        <v>6</v>
      </c>
      <c r="D12" s="30">
        <v>56</v>
      </c>
      <c r="E12" s="31">
        <v>61.33</v>
      </c>
      <c r="F12" s="31">
        <f t="shared" si="0"/>
        <v>5.3299999999999983</v>
      </c>
      <c r="G12" s="30">
        <v>54</v>
      </c>
      <c r="H12" s="31">
        <v>43.67</v>
      </c>
      <c r="I12" s="32">
        <f t="shared" si="1"/>
        <v>-10.329999999999998</v>
      </c>
      <c r="J12" s="30">
        <v>60.5</v>
      </c>
      <c r="K12" s="31">
        <v>62.08</v>
      </c>
      <c r="L12" s="32">
        <f t="shared" si="2"/>
        <v>1.5799999999999983</v>
      </c>
      <c r="M12" s="30">
        <v>42</v>
      </c>
      <c r="N12" s="31">
        <v>60</v>
      </c>
      <c r="O12" s="32">
        <f t="shared" si="3"/>
        <v>18</v>
      </c>
      <c r="P12" s="30">
        <v>42.3</v>
      </c>
      <c r="Q12" s="31">
        <v>32.92</v>
      </c>
      <c r="R12" s="32">
        <f t="shared" si="4"/>
        <v>-9.3799999999999955</v>
      </c>
      <c r="S12" s="30">
        <v>62.4</v>
      </c>
      <c r="T12" s="33">
        <v>66.67</v>
      </c>
      <c r="U12" s="32">
        <f t="shared" si="5"/>
        <v>4.2700000000000031</v>
      </c>
      <c r="V12" s="30">
        <v>62</v>
      </c>
      <c r="W12" s="31">
        <v>51.67</v>
      </c>
      <c r="X12" s="32">
        <f t="shared" si="6"/>
        <v>-10.329999999999998</v>
      </c>
      <c r="Y12" s="30">
        <v>56.8</v>
      </c>
      <c r="Z12" s="31">
        <v>64.67</v>
      </c>
      <c r="AA12" s="32">
        <f t="shared" si="7"/>
        <v>7.8700000000000045</v>
      </c>
      <c r="AB12" s="32">
        <f t="shared" si="8"/>
        <v>54.5</v>
      </c>
      <c r="AC12" s="30">
        <f t="shared" si="9"/>
        <v>55.376250000000006</v>
      </c>
      <c r="AD12" s="34">
        <f t="shared" si="10"/>
        <v>0.87625000000000597</v>
      </c>
      <c r="AE12" s="35">
        <v>5</v>
      </c>
      <c r="AF12" s="20"/>
    </row>
    <row r="13" spans="1:32">
      <c r="A13" s="27">
        <v>7</v>
      </c>
      <c r="B13" s="28" t="s">
        <v>38</v>
      </c>
      <c r="C13" s="29">
        <v>18</v>
      </c>
      <c r="D13" s="30">
        <v>47.57</v>
      </c>
      <c r="E13" s="31">
        <v>50.56</v>
      </c>
      <c r="F13" s="31">
        <f t="shared" si="0"/>
        <v>2.990000000000002</v>
      </c>
      <c r="G13" s="30">
        <v>45</v>
      </c>
      <c r="H13" s="31">
        <v>38.78</v>
      </c>
      <c r="I13" s="32">
        <f t="shared" si="1"/>
        <v>-6.2199999999999989</v>
      </c>
      <c r="J13" s="30">
        <v>43.93</v>
      </c>
      <c r="K13" s="31">
        <v>34.44</v>
      </c>
      <c r="L13" s="32">
        <f t="shared" si="2"/>
        <v>-9.490000000000002</v>
      </c>
      <c r="M13" s="30">
        <v>49.29</v>
      </c>
      <c r="N13" s="31">
        <v>59.72</v>
      </c>
      <c r="O13" s="32">
        <f t="shared" si="3"/>
        <v>10.43</v>
      </c>
      <c r="P13" s="30">
        <v>34.61</v>
      </c>
      <c r="Q13" s="31">
        <v>36.75</v>
      </c>
      <c r="R13" s="32">
        <f t="shared" si="4"/>
        <v>2.1400000000000006</v>
      </c>
      <c r="S13" s="30">
        <v>63.43</v>
      </c>
      <c r="T13" s="33">
        <v>76.67</v>
      </c>
      <c r="U13" s="32">
        <f t="shared" si="5"/>
        <v>13.240000000000002</v>
      </c>
      <c r="V13" s="30">
        <v>55.36</v>
      </c>
      <c r="W13" s="31">
        <v>52.78</v>
      </c>
      <c r="X13" s="32">
        <f t="shared" si="6"/>
        <v>-2.5799999999999983</v>
      </c>
      <c r="Y13" s="30">
        <v>61.71</v>
      </c>
      <c r="Z13" s="31">
        <v>53.56</v>
      </c>
      <c r="AA13" s="32">
        <f t="shared" si="7"/>
        <v>-8.1499999999999986</v>
      </c>
      <c r="AB13" s="32">
        <f t="shared" si="8"/>
        <v>50.112499999999997</v>
      </c>
      <c r="AC13" s="30">
        <f t="shared" si="9"/>
        <v>50.407500000000006</v>
      </c>
      <c r="AD13" s="34">
        <f t="shared" si="10"/>
        <v>0.29500000000000881</v>
      </c>
      <c r="AE13" s="35">
        <v>4</v>
      </c>
      <c r="AF13" s="20"/>
    </row>
    <row r="14" spans="1:32">
      <c r="A14" s="28">
        <v>8</v>
      </c>
      <c r="B14" s="28" t="s">
        <v>140</v>
      </c>
      <c r="C14" s="29">
        <v>19</v>
      </c>
      <c r="D14" s="30">
        <v>44.833333333333336</v>
      </c>
      <c r="E14" s="30">
        <v>43.176666666666669</v>
      </c>
      <c r="F14" s="31">
        <f t="shared" si="0"/>
        <v>-1.6566666666666663</v>
      </c>
      <c r="G14" s="30">
        <v>40.9</v>
      </c>
      <c r="H14" s="30">
        <v>38.033333333333331</v>
      </c>
      <c r="I14" s="32">
        <f t="shared" si="1"/>
        <v>-2.8666666666666671</v>
      </c>
      <c r="J14" s="30">
        <v>34.626666666666665</v>
      </c>
      <c r="K14" s="30">
        <v>30.156666666666666</v>
      </c>
      <c r="L14" s="32">
        <f t="shared" si="2"/>
        <v>-4.4699999999999989</v>
      </c>
      <c r="M14" s="30">
        <v>32.083333333333336</v>
      </c>
      <c r="N14" s="30">
        <v>48.52</v>
      </c>
      <c r="O14" s="32">
        <f t="shared" si="3"/>
        <v>16.436666666666667</v>
      </c>
      <c r="P14" s="30">
        <v>36.609999999999992</v>
      </c>
      <c r="Q14" s="30">
        <v>31.78</v>
      </c>
      <c r="R14" s="32">
        <f t="shared" si="4"/>
        <v>-4.8299999999999912</v>
      </c>
      <c r="S14" s="30">
        <v>56.533333333333331</v>
      </c>
      <c r="T14" s="30">
        <v>63.81</v>
      </c>
      <c r="U14" s="32">
        <f t="shared" si="5"/>
        <v>7.2766666666666708</v>
      </c>
      <c r="V14" s="30">
        <v>53.083333333333336</v>
      </c>
      <c r="W14" s="30">
        <v>48.386666666666663</v>
      </c>
      <c r="X14" s="32">
        <f t="shared" si="6"/>
        <v>-4.6966666666666725</v>
      </c>
      <c r="Y14" s="30">
        <v>55.266666666666673</v>
      </c>
      <c r="Z14" s="30">
        <v>49.013333333333328</v>
      </c>
      <c r="AA14" s="32">
        <f t="shared" si="7"/>
        <v>-6.2533333333333445</v>
      </c>
      <c r="AB14" s="32">
        <f t="shared" si="8"/>
        <v>44.242083333333326</v>
      </c>
      <c r="AC14" s="30">
        <f t="shared" si="9"/>
        <v>44.109583333333333</v>
      </c>
      <c r="AD14" s="34">
        <f t="shared" si="10"/>
        <v>-0.13249999999999318</v>
      </c>
      <c r="AE14" s="35">
        <v>2</v>
      </c>
      <c r="AF14" s="20"/>
    </row>
    <row r="15" spans="1:32">
      <c r="A15" s="27">
        <v>9</v>
      </c>
      <c r="B15" s="28" t="s">
        <v>69</v>
      </c>
      <c r="C15" s="29">
        <v>14</v>
      </c>
      <c r="D15" s="30">
        <v>41.6</v>
      </c>
      <c r="E15" s="31">
        <v>43.43</v>
      </c>
      <c r="F15" s="31">
        <f t="shared" si="0"/>
        <v>1.8299999999999983</v>
      </c>
      <c r="G15" s="30">
        <v>42.6</v>
      </c>
      <c r="H15" s="31">
        <v>39.14</v>
      </c>
      <c r="I15" s="32">
        <f t="shared" si="1"/>
        <v>-3.4600000000000009</v>
      </c>
      <c r="J15" s="30">
        <v>30.38</v>
      </c>
      <c r="K15" s="31">
        <v>26.79</v>
      </c>
      <c r="L15" s="32">
        <f t="shared" si="2"/>
        <v>-3.59</v>
      </c>
      <c r="M15" s="30">
        <v>31</v>
      </c>
      <c r="N15" s="31">
        <v>33.57</v>
      </c>
      <c r="O15" s="32">
        <f t="shared" si="3"/>
        <v>2.5700000000000003</v>
      </c>
      <c r="P15" s="30">
        <v>33.5</v>
      </c>
      <c r="Q15" s="31">
        <v>30.89</v>
      </c>
      <c r="R15" s="32">
        <f t="shared" si="4"/>
        <v>-2.6099999999999994</v>
      </c>
      <c r="S15" s="30">
        <v>56.4</v>
      </c>
      <c r="T15" s="33">
        <v>62.29</v>
      </c>
      <c r="U15" s="32">
        <f t="shared" si="5"/>
        <v>5.8900000000000006</v>
      </c>
      <c r="V15" s="30">
        <v>51.75</v>
      </c>
      <c r="W15" s="31">
        <v>42.14</v>
      </c>
      <c r="X15" s="32">
        <f t="shared" si="6"/>
        <v>-9.61</v>
      </c>
      <c r="Y15" s="30">
        <v>55.8</v>
      </c>
      <c r="Z15" s="31">
        <v>57.14</v>
      </c>
      <c r="AA15" s="32">
        <f t="shared" si="7"/>
        <v>1.3400000000000034</v>
      </c>
      <c r="AB15" s="32">
        <f t="shared" si="8"/>
        <v>42.878750000000004</v>
      </c>
      <c r="AC15" s="30">
        <f t="shared" si="9"/>
        <v>41.923749999999998</v>
      </c>
      <c r="AD15" s="34">
        <f t="shared" si="10"/>
        <v>-0.9550000000000054</v>
      </c>
      <c r="AE15" s="35">
        <v>4</v>
      </c>
      <c r="AF15" s="20"/>
    </row>
    <row r="16" spans="1:32">
      <c r="A16" s="28">
        <v>10</v>
      </c>
      <c r="B16" s="28" t="s">
        <v>188</v>
      </c>
      <c r="C16" s="29">
        <v>10</v>
      </c>
      <c r="D16" s="30">
        <v>42.5</v>
      </c>
      <c r="E16" s="31">
        <v>47.8</v>
      </c>
      <c r="F16" s="31">
        <f t="shared" si="0"/>
        <v>5.2999999999999972</v>
      </c>
      <c r="G16" s="30">
        <v>41</v>
      </c>
      <c r="H16" s="31">
        <v>37</v>
      </c>
      <c r="I16" s="32">
        <f t="shared" si="1"/>
        <v>-4</v>
      </c>
      <c r="J16" s="30">
        <v>38.130000000000003</v>
      </c>
      <c r="K16" s="31">
        <v>33</v>
      </c>
      <c r="L16" s="32">
        <f t="shared" si="2"/>
        <v>-5.1300000000000026</v>
      </c>
      <c r="M16" s="30">
        <v>38.75</v>
      </c>
      <c r="N16" s="31">
        <v>42.5</v>
      </c>
      <c r="O16" s="32">
        <f t="shared" si="3"/>
        <v>3.75</v>
      </c>
      <c r="P16" s="30">
        <v>40.380000000000003</v>
      </c>
      <c r="Q16" s="31">
        <v>39.5</v>
      </c>
      <c r="R16" s="32">
        <f t="shared" si="4"/>
        <v>-0.88000000000000256</v>
      </c>
      <c r="S16" s="30">
        <v>60</v>
      </c>
      <c r="T16" s="33">
        <v>59.6</v>
      </c>
      <c r="U16" s="32">
        <f t="shared" si="5"/>
        <v>-0.39999999999999858</v>
      </c>
      <c r="V16" s="30">
        <v>58.75</v>
      </c>
      <c r="W16" s="31">
        <v>56</v>
      </c>
      <c r="X16" s="32">
        <f t="shared" si="6"/>
        <v>-2.75</v>
      </c>
      <c r="Y16" s="30">
        <v>62</v>
      </c>
      <c r="Z16" s="31">
        <v>56.8</v>
      </c>
      <c r="AA16" s="32">
        <f t="shared" si="7"/>
        <v>-5.2000000000000028</v>
      </c>
      <c r="AB16" s="32">
        <f t="shared" si="8"/>
        <v>47.688749999999999</v>
      </c>
      <c r="AC16" s="30">
        <f t="shared" si="9"/>
        <v>46.525000000000006</v>
      </c>
      <c r="AD16" s="34">
        <f t="shared" si="10"/>
        <v>-1.1637499999999932</v>
      </c>
      <c r="AE16" s="35">
        <v>2</v>
      </c>
      <c r="AF16" s="20"/>
    </row>
    <row r="17" spans="1:32">
      <c r="A17" s="27">
        <v>11</v>
      </c>
      <c r="B17" s="28" t="s">
        <v>139</v>
      </c>
      <c r="C17" s="29">
        <v>17</v>
      </c>
      <c r="D17" s="30">
        <v>46.795000000000009</v>
      </c>
      <c r="E17" s="30">
        <v>44.876666666666665</v>
      </c>
      <c r="F17" s="31">
        <f t="shared" si="0"/>
        <v>-1.9183333333333437</v>
      </c>
      <c r="G17" s="30">
        <v>44.04666666666666</v>
      </c>
      <c r="H17" s="30">
        <v>36.765000000000001</v>
      </c>
      <c r="I17" s="32">
        <f t="shared" si="1"/>
        <v>-7.2816666666666592</v>
      </c>
      <c r="J17" s="30">
        <v>39.571666666666665</v>
      </c>
      <c r="K17" s="30">
        <v>30.716666666666665</v>
      </c>
      <c r="L17" s="32">
        <f t="shared" si="2"/>
        <v>-8.8550000000000004</v>
      </c>
      <c r="M17" s="30">
        <v>38.104999999999997</v>
      </c>
      <c r="N17" s="30">
        <v>44.151666666666664</v>
      </c>
      <c r="O17" s="32">
        <f t="shared" si="3"/>
        <v>6.0466666666666669</v>
      </c>
      <c r="P17" s="30">
        <v>38.291666666666664</v>
      </c>
      <c r="Q17" s="30">
        <v>35.541666666666664</v>
      </c>
      <c r="R17" s="32">
        <f t="shared" si="4"/>
        <v>-2.75</v>
      </c>
      <c r="S17" s="30">
        <v>57.038333333333334</v>
      </c>
      <c r="T17" s="30">
        <v>64.441666666666663</v>
      </c>
      <c r="U17" s="32">
        <f t="shared" si="5"/>
        <v>7.4033333333333289</v>
      </c>
      <c r="V17" s="30">
        <v>55.324999999999996</v>
      </c>
      <c r="W17" s="30">
        <v>45.136666666666663</v>
      </c>
      <c r="X17" s="32">
        <f t="shared" si="6"/>
        <v>-10.188333333333333</v>
      </c>
      <c r="Y17" s="30">
        <v>54.323333333333331</v>
      </c>
      <c r="Z17" s="30">
        <v>54.515000000000008</v>
      </c>
      <c r="AA17" s="32">
        <f t="shared" si="7"/>
        <v>0.19166666666667709</v>
      </c>
      <c r="AB17" s="32">
        <f t="shared" si="8"/>
        <v>46.687083333333327</v>
      </c>
      <c r="AC17" s="30">
        <f t="shared" si="9"/>
        <v>44.518124999999998</v>
      </c>
      <c r="AD17" s="34">
        <f t="shared" si="10"/>
        <v>-2.1689583333333289</v>
      </c>
      <c r="AE17" s="35">
        <v>3</v>
      </c>
      <c r="AF17" s="20"/>
    </row>
    <row r="18" spans="1:32">
      <c r="A18" s="28">
        <v>12</v>
      </c>
      <c r="B18" s="28" t="s">
        <v>39</v>
      </c>
      <c r="C18" s="29">
        <v>10</v>
      </c>
      <c r="D18" s="30">
        <v>44</v>
      </c>
      <c r="E18" s="31">
        <v>45.8</v>
      </c>
      <c r="F18" s="31">
        <f t="shared" si="0"/>
        <v>1.7999999999999972</v>
      </c>
      <c r="G18" s="30">
        <v>47.08</v>
      </c>
      <c r="H18" s="31">
        <v>38.4</v>
      </c>
      <c r="I18" s="32">
        <f t="shared" si="1"/>
        <v>-8.68</v>
      </c>
      <c r="J18" s="30">
        <v>45.58</v>
      </c>
      <c r="K18" s="31">
        <v>34</v>
      </c>
      <c r="L18" s="32">
        <f t="shared" si="2"/>
        <v>-11.579999999999998</v>
      </c>
      <c r="M18" s="30">
        <v>31.92</v>
      </c>
      <c r="N18" s="31">
        <v>38</v>
      </c>
      <c r="O18" s="32">
        <f t="shared" si="3"/>
        <v>6.0799999999999983</v>
      </c>
      <c r="P18" s="30">
        <v>42.69</v>
      </c>
      <c r="Q18" s="31">
        <v>43.45</v>
      </c>
      <c r="R18" s="32">
        <f t="shared" si="4"/>
        <v>0.76000000000000512</v>
      </c>
      <c r="S18" s="30">
        <v>64</v>
      </c>
      <c r="T18" s="33">
        <v>64</v>
      </c>
      <c r="U18" s="32">
        <f t="shared" si="5"/>
        <v>0</v>
      </c>
      <c r="V18" s="30">
        <v>55</v>
      </c>
      <c r="W18" s="31">
        <v>43.5</v>
      </c>
      <c r="X18" s="32">
        <f t="shared" si="6"/>
        <v>-11.5</v>
      </c>
      <c r="Y18" s="30">
        <v>54.77</v>
      </c>
      <c r="Z18" s="31">
        <v>58.4</v>
      </c>
      <c r="AA18" s="32">
        <f t="shared" si="7"/>
        <v>3.6299999999999955</v>
      </c>
      <c r="AB18" s="32">
        <f t="shared" si="8"/>
        <v>48.129999999999995</v>
      </c>
      <c r="AC18" s="30">
        <f t="shared" si="9"/>
        <v>45.693749999999994</v>
      </c>
      <c r="AD18" s="34">
        <f t="shared" si="10"/>
        <v>-2.4362500000000011</v>
      </c>
      <c r="AE18" s="35">
        <v>5</v>
      </c>
      <c r="AF18" s="20"/>
    </row>
    <row r="19" spans="1:32">
      <c r="A19" s="27">
        <v>13</v>
      </c>
      <c r="B19" s="28" t="s">
        <v>102</v>
      </c>
      <c r="C19" s="29">
        <v>19</v>
      </c>
      <c r="D19" s="30">
        <v>50.36</v>
      </c>
      <c r="E19" s="31">
        <v>46</v>
      </c>
      <c r="F19" s="31">
        <f t="shared" si="0"/>
        <v>-4.3599999999999994</v>
      </c>
      <c r="G19" s="30">
        <v>47.64</v>
      </c>
      <c r="H19" s="31">
        <v>39.159999999999997</v>
      </c>
      <c r="I19" s="32">
        <f t="shared" si="1"/>
        <v>-8.480000000000004</v>
      </c>
      <c r="J19" s="30">
        <v>41.82</v>
      </c>
      <c r="K19" s="31">
        <v>35</v>
      </c>
      <c r="L19" s="32">
        <f t="shared" si="2"/>
        <v>-6.82</v>
      </c>
      <c r="M19" s="30">
        <v>35.68</v>
      </c>
      <c r="N19" s="31">
        <v>39.47</v>
      </c>
      <c r="O19" s="32">
        <f t="shared" si="3"/>
        <v>3.7899999999999991</v>
      </c>
      <c r="P19" s="30">
        <v>36.729999999999997</v>
      </c>
      <c r="Q19" s="31">
        <v>39.47</v>
      </c>
      <c r="R19" s="32">
        <f t="shared" si="4"/>
        <v>2.740000000000002</v>
      </c>
      <c r="S19" s="30">
        <v>62.36</v>
      </c>
      <c r="T19" s="33">
        <v>65.47</v>
      </c>
      <c r="U19" s="32">
        <f t="shared" si="5"/>
        <v>3.1099999999999994</v>
      </c>
      <c r="V19" s="30">
        <v>58.64</v>
      </c>
      <c r="W19" s="31">
        <v>47.37</v>
      </c>
      <c r="X19" s="32">
        <f t="shared" si="6"/>
        <v>-11.270000000000003</v>
      </c>
      <c r="Y19" s="30">
        <v>60.91</v>
      </c>
      <c r="Z19" s="31">
        <v>57.26</v>
      </c>
      <c r="AA19" s="32">
        <f t="shared" si="7"/>
        <v>-3.6499999999999986</v>
      </c>
      <c r="AB19" s="32">
        <f t="shared" si="8"/>
        <v>49.267499999999998</v>
      </c>
      <c r="AC19" s="30">
        <f t="shared" si="9"/>
        <v>46.15</v>
      </c>
      <c r="AD19" s="34">
        <f t="shared" si="10"/>
        <v>-3.1174999999999997</v>
      </c>
      <c r="AE19" s="35">
        <v>3</v>
      </c>
      <c r="AF19" s="20"/>
    </row>
    <row r="20" spans="1:32">
      <c r="A20" s="28">
        <v>14</v>
      </c>
      <c r="B20" s="28" t="s">
        <v>85</v>
      </c>
      <c r="C20" s="29">
        <v>21</v>
      </c>
      <c r="D20" s="30">
        <v>47.18</v>
      </c>
      <c r="E20" s="31">
        <v>46.1</v>
      </c>
      <c r="F20" s="31">
        <f t="shared" si="0"/>
        <v>-1.0799999999999983</v>
      </c>
      <c r="G20" s="30">
        <v>44.82</v>
      </c>
      <c r="H20" s="31">
        <v>36.86</v>
      </c>
      <c r="I20" s="32">
        <f t="shared" si="1"/>
        <v>-7.9600000000000009</v>
      </c>
      <c r="J20" s="30">
        <v>40.15</v>
      </c>
      <c r="K20" s="31">
        <v>31.67</v>
      </c>
      <c r="L20" s="32">
        <f t="shared" si="2"/>
        <v>-8.4799999999999969</v>
      </c>
      <c r="M20" s="30">
        <v>37.65</v>
      </c>
      <c r="N20" s="31">
        <v>38.57</v>
      </c>
      <c r="O20" s="32">
        <f t="shared" si="3"/>
        <v>0.92000000000000171</v>
      </c>
      <c r="P20" s="30">
        <v>42.62</v>
      </c>
      <c r="Q20" s="31">
        <v>33.549999999999997</v>
      </c>
      <c r="R20" s="32">
        <f t="shared" si="4"/>
        <v>-9.07</v>
      </c>
      <c r="S20" s="30">
        <v>58.35</v>
      </c>
      <c r="T20" s="33">
        <v>62.86</v>
      </c>
      <c r="U20" s="32">
        <f t="shared" si="5"/>
        <v>4.509999999999998</v>
      </c>
      <c r="V20" s="30">
        <v>53.53</v>
      </c>
      <c r="W20" s="31">
        <v>50.71</v>
      </c>
      <c r="X20" s="32">
        <f t="shared" si="6"/>
        <v>-2.8200000000000003</v>
      </c>
      <c r="Y20" s="30">
        <v>57.65</v>
      </c>
      <c r="Z20" s="31">
        <v>49.9</v>
      </c>
      <c r="AA20" s="32">
        <f t="shared" si="7"/>
        <v>-7.75</v>
      </c>
      <c r="AB20" s="32">
        <f t="shared" si="8"/>
        <v>47.743750000000006</v>
      </c>
      <c r="AC20" s="30">
        <f t="shared" si="9"/>
        <v>43.777499999999996</v>
      </c>
      <c r="AD20" s="34">
        <f t="shared" si="10"/>
        <v>-3.9662500000000094</v>
      </c>
      <c r="AE20" s="35">
        <v>2</v>
      </c>
      <c r="AF20" s="20"/>
    </row>
    <row r="21" spans="1:32">
      <c r="A21" s="27">
        <v>15</v>
      </c>
      <c r="B21" s="28" t="s">
        <v>56</v>
      </c>
      <c r="C21" s="29">
        <v>8</v>
      </c>
      <c r="D21" s="30">
        <v>51.33</v>
      </c>
      <c r="E21" s="31">
        <v>51.25</v>
      </c>
      <c r="F21" s="31">
        <f t="shared" si="0"/>
        <v>-7.9999999999998295E-2</v>
      </c>
      <c r="G21" s="30">
        <v>52.27</v>
      </c>
      <c r="H21" s="31">
        <v>37.5</v>
      </c>
      <c r="I21" s="32">
        <f t="shared" si="1"/>
        <v>-14.770000000000003</v>
      </c>
      <c r="J21" s="30">
        <v>36.67</v>
      </c>
      <c r="K21" s="31">
        <v>29.38</v>
      </c>
      <c r="L21" s="32">
        <f t="shared" si="2"/>
        <v>-7.2900000000000027</v>
      </c>
      <c r="M21" s="30">
        <v>37.33</v>
      </c>
      <c r="N21" s="31">
        <v>45.63</v>
      </c>
      <c r="O21" s="32">
        <f t="shared" si="3"/>
        <v>8.3000000000000043</v>
      </c>
      <c r="P21" s="30">
        <v>42.57</v>
      </c>
      <c r="Q21" s="31">
        <v>33.56</v>
      </c>
      <c r="R21" s="32">
        <f t="shared" si="4"/>
        <v>-9.009999999999998</v>
      </c>
      <c r="S21" s="30">
        <v>63.47</v>
      </c>
      <c r="T21" s="33">
        <v>68</v>
      </c>
      <c r="U21" s="32">
        <f t="shared" si="5"/>
        <v>4.5300000000000011</v>
      </c>
      <c r="V21" s="30">
        <v>59.67</v>
      </c>
      <c r="W21" s="31">
        <v>48.75</v>
      </c>
      <c r="X21" s="32">
        <f t="shared" si="6"/>
        <v>-10.920000000000002</v>
      </c>
      <c r="Y21" s="30">
        <v>63.47</v>
      </c>
      <c r="Z21" s="31">
        <v>58</v>
      </c>
      <c r="AA21" s="32">
        <f t="shared" si="7"/>
        <v>-5.4699999999999989</v>
      </c>
      <c r="AB21" s="32">
        <f t="shared" si="8"/>
        <v>50.847499999999997</v>
      </c>
      <c r="AC21" s="30">
        <f t="shared" si="9"/>
        <v>46.508749999999999</v>
      </c>
      <c r="AD21" s="34">
        <f t="shared" si="10"/>
        <v>-4.3387499999999974</v>
      </c>
      <c r="AE21" s="35">
        <v>2</v>
      </c>
      <c r="AF21" s="20"/>
    </row>
    <row r="22" spans="1:32" ht="17.25" customHeight="1">
      <c r="A22" s="303" t="s">
        <v>179</v>
      </c>
      <c r="B22" s="304"/>
      <c r="C22" s="29">
        <f>SUM(C7:C21)</f>
        <v>206</v>
      </c>
      <c r="D22" s="30">
        <f>AVERAGE(D7:D21)</f>
        <v>47.222555555555552</v>
      </c>
      <c r="E22" s="30">
        <f t="shared" ref="E22:AD22" si="11">AVERAGE(E7:E21)</f>
        <v>48.300222222222224</v>
      </c>
      <c r="F22" s="30">
        <f t="shared" si="11"/>
        <v>1.0776666666666657</v>
      </c>
      <c r="G22" s="30">
        <f t="shared" si="11"/>
        <v>45.245777777777782</v>
      </c>
      <c r="H22" s="30">
        <f t="shared" si="11"/>
        <v>39.338055555555549</v>
      </c>
      <c r="I22" s="30">
        <f t="shared" si="11"/>
        <v>-5.9077222222222225</v>
      </c>
      <c r="J22" s="30">
        <f t="shared" si="11"/>
        <v>39.99905555555555</v>
      </c>
      <c r="K22" s="30">
        <f t="shared" si="11"/>
        <v>34.989222222222224</v>
      </c>
      <c r="L22" s="30">
        <f t="shared" si="11"/>
        <v>-5.0098333333333338</v>
      </c>
      <c r="M22" s="30">
        <f t="shared" si="11"/>
        <v>36.481722222222224</v>
      </c>
      <c r="N22" s="30">
        <f t="shared" si="11"/>
        <v>46.015111111111118</v>
      </c>
      <c r="O22" s="30">
        <f t="shared" si="11"/>
        <v>9.5333888888888882</v>
      </c>
      <c r="P22" s="30">
        <f t="shared" si="11"/>
        <v>38.740611111111114</v>
      </c>
      <c r="Q22" s="30">
        <f t="shared" si="11"/>
        <v>37.890111111111111</v>
      </c>
      <c r="R22" s="30">
        <f t="shared" si="11"/>
        <v>-0.85049999999999859</v>
      </c>
      <c r="S22" s="30">
        <f t="shared" si="11"/>
        <v>59.451777777777778</v>
      </c>
      <c r="T22" s="30">
        <f t="shared" si="11"/>
        <v>66.253277777777782</v>
      </c>
      <c r="U22" s="30">
        <f t="shared" si="11"/>
        <v>6.8015000000000008</v>
      </c>
      <c r="V22" s="30">
        <f t="shared" si="11"/>
        <v>54.376555555555555</v>
      </c>
      <c r="W22" s="30">
        <f t="shared" si="11"/>
        <v>49.25138888888889</v>
      </c>
      <c r="X22" s="30">
        <f t="shared" si="11"/>
        <v>-5.1251666666666678</v>
      </c>
      <c r="Y22" s="30">
        <f t="shared" si="11"/>
        <v>56.551166666666667</v>
      </c>
      <c r="Z22" s="30">
        <f t="shared" si="11"/>
        <v>57.29872222222221</v>
      </c>
      <c r="AA22" s="30">
        <f t="shared" si="11"/>
        <v>0.74755555555555542</v>
      </c>
      <c r="AB22" s="30">
        <f t="shared" si="11"/>
        <v>47.258652777777783</v>
      </c>
      <c r="AC22" s="30">
        <f t="shared" si="11"/>
        <v>47.417013888888889</v>
      </c>
      <c r="AD22" s="30">
        <f t="shared" si="11"/>
        <v>0.15836111111111015</v>
      </c>
      <c r="AE22" s="35">
        <v>3</v>
      </c>
      <c r="AF22" s="20"/>
    </row>
    <row r="23" spans="1:32">
      <c r="A23" s="305" t="s">
        <v>152</v>
      </c>
      <c r="B23" s="306"/>
      <c r="C23" s="67">
        <v>1277</v>
      </c>
      <c r="D23" s="96">
        <v>49.08</v>
      </c>
      <c r="E23" s="62">
        <v>47.73</v>
      </c>
      <c r="F23" s="31">
        <f t="shared" ref="F23:F24" si="12">E23-D23</f>
        <v>-1.3500000000000014</v>
      </c>
      <c r="G23" s="62">
        <v>46.34</v>
      </c>
      <c r="H23" s="62">
        <v>39.409999999999997</v>
      </c>
      <c r="I23" s="32">
        <f t="shared" ref="I23:I24" si="13">H23-G23</f>
        <v>-6.9300000000000068</v>
      </c>
      <c r="J23" s="62">
        <v>40.450000000000003</v>
      </c>
      <c r="K23" s="62">
        <v>33.47</v>
      </c>
      <c r="L23" s="32">
        <f t="shared" ref="L23:L24" si="14">K23-J23</f>
        <v>-6.980000000000004</v>
      </c>
      <c r="M23" s="62">
        <v>38.86</v>
      </c>
      <c r="N23" s="62">
        <v>46.59</v>
      </c>
      <c r="O23" s="32">
        <f t="shared" ref="O23:O24" si="15">N23-M23</f>
        <v>7.730000000000004</v>
      </c>
      <c r="P23" s="62">
        <v>39.35</v>
      </c>
      <c r="Q23" s="62">
        <v>38.270000000000003</v>
      </c>
      <c r="R23" s="32">
        <f t="shared" ref="R23:R24" si="16">Q23-P23</f>
        <v>-1.0799999999999983</v>
      </c>
      <c r="S23" s="62">
        <v>60.31</v>
      </c>
      <c r="T23" s="62">
        <v>66.59</v>
      </c>
      <c r="U23" s="32">
        <f t="shared" ref="U23:U24" si="17">T23-S23</f>
        <v>6.2800000000000011</v>
      </c>
      <c r="V23" s="62">
        <v>56.28</v>
      </c>
      <c r="W23" s="62">
        <v>49.41</v>
      </c>
      <c r="X23" s="32">
        <f t="shared" ref="X23:X24" si="18">W23-V23</f>
        <v>-6.8700000000000045</v>
      </c>
      <c r="Y23" s="62">
        <v>58.39</v>
      </c>
      <c r="Z23" s="62">
        <v>56.09</v>
      </c>
      <c r="AA23" s="32">
        <f t="shared" ref="AA23:AA24" si="19">Z23-Y23</f>
        <v>-2.2999999999999972</v>
      </c>
      <c r="AB23" s="32">
        <f t="shared" ref="AB23:AC24" si="20">(D23+G23+J23+M23+P23+S23+V23+Y23)/8</f>
        <v>48.632499999999993</v>
      </c>
      <c r="AC23" s="30">
        <f t="shared" si="20"/>
        <v>47.195000000000007</v>
      </c>
      <c r="AD23" s="34">
        <f t="shared" ref="AD23:AD24" si="21">AC23-AB23</f>
        <v>-1.4374999999999858</v>
      </c>
      <c r="AE23" s="35">
        <v>2</v>
      </c>
      <c r="AF23" s="20"/>
    </row>
    <row r="24" spans="1:32">
      <c r="A24" s="305" t="s">
        <v>154</v>
      </c>
      <c r="B24" s="306"/>
      <c r="C24" s="93">
        <v>734820</v>
      </c>
      <c r="D24" s="113">
        <v>45.68</v>
      </c>
      <c r="E24" s="62">
        <v>45.02</v>
      </c>
      <c r="F24" s="31">
        <f t="shared" si="12"/>
        <v>-0.65999999999999659</v>
      </c>
      <c r="G24" s="113">
        <v>44.22</v>
      </c>
      <c r="H24" s="62">
        <v>38.31</v>
      </c>
      <c r="I24" s="31">
        <f t="shared" si="13"/>
        <v>-5.9099999999999966</v>
      </c>
      <c r="J24" s="114">
        <v>36.99</v>
      </c>
      <c r="K24" s="62">
        <v>33.82</v>
      </c>
      <c r="L24" s="31">
        <f t="shared" si="14"/>
        <v>-3.1700000000000017</v>
      </c>
      <c r="M24" s="114">
        <v>35.770000000000003</v>
      </c>
      <c r="N24" s="62">
        <v>41.95</v>
      </c>
      <c r="O24" s="31">
        <f t="shared" si="15"/>
        <v>6.18</v>
      </c>
      <c r="P24" s="114">
        <v>37.46</v>
      </c>
      <c r="Q24" s="62">
        <v>37.4</v>
      </c>
      <c r="R24" s="31">
        <f t="shared" si="16"/>
        <v>-6.0000000000002274E-2</v>
      </c>
      <c r="S24" s="114">
        <v>54.84</v>
      </c>
      <c r="T24" s="62">
        <v>61.69</v>
      </c>
      <c r="U24" s="31">
        <f t="shared" si="17"/>
        <v>6.8499999999999943</v>
      </c>
      <c r="V24" s="114">
        <v>52.27</v>
      </c>
      <c r="W24" s="62">
        <v>47.14</v>
      </c>
      <c r="X24" s="31">
        <f t="shared" si="18"/>
        <v>-5.1300000000000026</v>
      </c>
      <c r="Y24" s="114">
        <v>53.85</v>
      </c>
      <c r="Z24" s="62">
        <v>53.16</v>
      </c>
      <c r="AA24" s="31">
        <f t="shared" si="19"/>
        <v>-0.69000000000000483</v>
      </c>
      <c r="AB24" s="31">
        <f t="shared" si="20"/>
        <v>45.135000000000005</v>
      </c>
      <c r="AC24" s="30">
        <f t="shared" si="20"/>
        <v>44.811250000000001</v>
      </c>
      <c r="AD24" s="30">
        <f t="shared" si="21"/>
        <v>-0.32375000000000398</v>
      </c>
      <c r="AE24" s="68">
        <v>2</v>
      </c>
      <c r="AF24" s="20"/>
    </row>
    <row r="25" spans="1:32">
      <c r="A25" s="106"/>
      <c r="B25" s="106"/>
      <c r="C25" s="107"/>
      <c r="D25" s="108"/>
      <c r="E25" s="109"/>
      <c r="F25" s="108"/>
      <c r="G25" s="108"/>
      <c r="H25" s="109"/>
      <c r="I25" s="108"/>
      <c r="J25" s="110"/>
      <c r="K25" s="109"/>
      <c r="L25" s="108"/>
      <c r="M25" s="110"/>
      <c r="N25" s="109"/>
      <c r="O25" s="108"/>
      <c r="P25" s="110"/>
      <c r="Q25" s="109"/>
      <c r="R25" s="108"/>
      <c r="S25" s="110"/>
      <c r="T25" s="109"/>
      <c r="U25" s="108"/>
      <c r="V25" s="110"/>
      <c r="W25" s="109"/>
      <c r="X25" s="108"/>
      <c r="Y25" s="110"/>
      <c r="Z25" s="109"/>
      <c r="AA25" s="108"/>
      <c r="AB25" s="108"/>
      <c r="AC25" s="111"/>
      <c r="AD25" s="111"/>
      <c r="AE25" s="112"/>
      <c r="AF25" s="20"/>
    </row>
    <row r="26" spans="1:32">
      <c r="A26" s="106"/>
      <c r="B26" s="106"/>
      <c r="C26" s="107"/>
      <c r="D26" s="108"/>
      <c r="E26" s="109"/>
      <c r="F26" s="108"/>
      <c r="G26" s="108"/>
      <c r="H26" s="109"/>
      <c r="I26" s="108"/>
      <c r="J26" s="110"/>
      <c r="K26" s="109"/>
      <c r="L26" s="108"/>
      <c r="M26" s="110"/>
      <c r="N26" s="109"/>
      <c r="O26" s="108"/>
      <c r="P26" s="110"/>
      <c r="Q26" s="109"/>
      <c r="R26" s="108"/>
      <c r="S26" s="110"/>
      <c r="T26" s="109"/>
      <c r="U26" s="108"/>
      <c r="V26" s="110"/>
      <c r="W26" s="109"/>
      <c r="X26" s="108"/>
      <c r="Y26" s="110"/>
      <c r="Z26" s="109"/>
      <c r="AA26" s="108"/>
      <c r="AB26" s="108"/>
      <c r="AC26" s="111"/>
      <c r="AD26" s="111"/>
      <c r="AE26" s="112"/>
      <c r="AF26" s="20"/>
    </row>
    <row r="27" spans="1:32">
      <c r="A27" s="106"/>
      <c r="B27" s="106"/>
      <c r="C27" s="107"/>
      <c r="D27" s="108"/>
      <c r="E27" s="109"/>
      <c r="F27" s="108"/>
      <c r="G27" s="108"/>
      <c r="H27" s="109"/>
      <c r="I27" s="108"/>
      <c r="J27" s="110"/>
      <c r="K27" s="109"/>
      <c r="L27" s="108"/>
      <c r="M27" s="110"/>
      <c r="N27" s="109"/>
      <c r="O27" s="108"/>
      <c r="P27" s="110"/>
      <c r="Q27" s="109"/>
      <c r="R27" s="108"/>
      <c r="S27" s="110"/>
      <c r="T27" s="109"/>
      <c r="U27" s="108"/>
      <c r="V27" s="110"/>
      <c r="W27" s="109"/>
      <c r="X27" s="108"/>
      <c r="Y27" s="110"/>
      <c r="Z27" s="109"/>
      <c r="AA27" s="108"/>
      <c r="AB27" s="108"/>
      <c r="AC27" s="111"/>
      <c r="AD27" s="111"/>
      <c r="AE27" s="112"/>
      <c r="AF27" s="20"/>
    </row>
    <row r="28" spans="1:32">
      <c r="A28" s="106"/>
      <c r="B28" s="106"/>
      <c r="C28" s="107"/>
      <c r="D28" s="108"/>
      <c r="E28" s="109"/>
      <c r="F28" s="108"/>
      <c r="G28" s="108"/>
      <c r="H28" s="109"/>
      <c r="I28" s="108"/>
      <c r="J28" s="110"/>
      <c r="K28" s="109"/>
      <c r="L28" s="108"/>
      <c r="M28" s="110"/>
      <c r="N28" s="109"/>
      <c r="O28" s="108"/>
      <c r="P28" s="110"/>
      <c r="Q28" s="109"/>
      <c r="R28" s="108"/>
      <c r="S28" s="110"/>
      <c r="T28" s="109"/>
      <c r="U28" s="108"/>
      <c r="V28" s="110"/>
      <c r="W28" s="109"/>
      <c r="X28" s="108"/>
      <c r="Y28" s="110"/>
      <c r="Z28" s="109"/>
      <c r="AA28" s="108"/>
      <c r="AB28" s="108"/>
      <c r="AC28" s="111"/>
      <c r="AD28" s="111"/>
      <c r="AE28" s="112"/>
      <c r="AF28" s="20"/>
    </row>
    <row r="29" spans="1:32">
      <c r="A29" s="106"/>
      <c r="B29" s="106"/>
      <c r="C29" s="107"/>
      <c r="D29" s="108"/>
      <c r="E29" s="109"/>
      <c r="F29" s="108"/>
      <c r="G29" s="108"/>
      <c r="H29" s="109"/>
      <c r="I29" s="108"/>
      <c r="J29" s="110"/>
      <c r="K29" s="109"/>
      <c r="L29" s="108"/>
      <c r="M29" s="110"/>
      <c r="N29" s="109"/>
      <c r="O29" s="108"/>
      <c r="P29" s="110"/>
      <c r="Q29" s="109"/>
      <c r="R29" s="108"/>
      <c r="S29" s="110"/>
      <c r="T29" s="109"/>
      <c r="U29" s="108"/>
      <c r="V29" s="110"/>
      <c r="W29" s="109"/>
      <c r="X29" s="108"/>
      <c r="Y29" s="110"/>
      <c r="Z29" s="109"/>
      <c r="AA29" s="108"/>
      <c r="AB29" s="108"/>
      <c r="AC29" s="111"/>
      <c r="AD29" s="111"/>
      <c r="AE29" s="112"/>
      <c r="AF29" s="20"/>
    </row>
    <row r="30" spans="1:32">
      <c r="A30" s="106"/>
      <c r="B30" s="106"/>
      <c r="C30" s="107"/>
      <c r="D30" s="108"/>
      <c r="E30" s="109"/>
      <c r="F30" s="108"/>
      <c r="G30" s="108"/>
      <c r="H30" s="109"/>
      <c r="I30" s="108"/>
      <c r="J30" s="110"/>
      <c r="K30" s="109"/>
      <c r="L30" s="108"/>
      <c r="M30" s="110"/>
      <c r="N30" s="109"/>
      <c r="O30" s="108"/>
      <c r="P30" s="110"/>
      <c r="Q30" s="109"/>
      <c r="R30" s="108"/>
      <c r="S30" s="110"/>
      <c r="T30" s="109"/>
      <c r="U30" s="108"/>
      <c r="V30" s="110"/>
      <c r="W30" s="109"/>
      <c r="X30" s="108"/>
      <c r="Y30" s="110"/>
      <c r="Z30" s="109"/>
      <c r="AA30" s="108"/>
      <c r="AB30" s="108"/>
      <c r="AC30" s="111"/>
      <c r="AD30" s="111"/>
      <c r="AE30" s="112"/>
      <c r="AF30" s="20"/>
    </row>
    <row r="31" spans="1:32" ht="17.25" customHeight="1">
      <c r="A31" s="303" t="s">
        <v>172</v>
      </c>
      <c r="B31" s="304"/>
      <c r="C31" s="29"/>
      <c r="D31" s="30"/>
      <c r="E31" s="31"/>
      <c r="F31" s="31"/>
      <c r="G31" s="30"/>
      <c r="H31" s="31"/>
      <c r="I31" s="31"/>
      <c r="J31" s="30"/>
      <c r="K31" s="31"/>
      <c r="L31" s="31"/>
      <c r="M31" s="30"/>
      <c r="N31" s="31"/>
      <c r="O31" s="31"/>
      <c r="P31" s="30"/>
      <c r="Q31" s="31"/>
      <c r="R31" s="31"/>
      <c r="S31" s="30"/>
      <c r="T31" s="33"/>
      <c r="U31" s="31"/>
      <c r="V31" s="30"/>
      <c r="W31" s="31"/>
      <c r="X31" s="31"/>
      <c r="Y31" s="30"/>
      <c r="Z31" s="31"/>
      <c r="AA31" s="31"/>
      <c r="AB31" s="31"/>
      <c r="AC31" s="30"/>
      <c r="AD31" s="30"/>
      <c r="AE31" s="68"/>
      <c r="AF31" s="20"/>
    </row>
    <row r="32" spans="1:32">
      <c r="A32" s="28">
        <v>1</v>
      </c>
      <c r="B32" s="28" t="s">
        <v>89</v>
      </c>
      <c r="C32" s="29">
        <v>8</v>
      </c>
      <c r="D32" s="30">
        <v>0</v>
      </c>
      <c r="E32" s="30">
        <v>42.57</v>
      </c>
      <c r="F32" s="31">
        <f t="shared" ref="F32:F44" si="22">E32-D32</f>
        <v>42.57</v>
      </c>
      <c r="G32" s="30">
        <v>0</v>
      </c>
      <c r="H32" s="30">
        <v>31</v>
      </c>
      <c r="I32" s="32">
        <f t="shared" ref="I32:I44" si="23">H32-G32</f>
        <v>31</v>
      </c>
      <c r="J32" s="30">
        <v>0</v>
      </c>
      <c r="K32" s="30">
        <v>34.644999999999996</v>
      </c>
      <c r="L32" s="32">
        <f t="shared" ref="L32:L44" si="24">K32-J32</f>
        <v>34.644999999999996</v>
      </c>
      <c r="M32" s="30">
        <v>0</v>
      </c>
      <c r="N32" s="30">
        <v>26.785</v>
      </c>
      <c r="O32" s="32">
        <f t="shared" ref="O32:O44" si="25">N32-M32</f>
        <v>26.785</v>
      </c>
      <c r="P32" s="30">
        <v>0</v>
      </c>
      <c r="Q32" s="30">
        <v>31.785</v>
      </c>
      <c r="R32" s="32">
        <f t="shared" ref="R32:R44" si="26">Q32-P32</f>
        <v>31.785</v>
      </c>
      <c r="S32" s="30">
        <v>0</v>
      </c>
      <c r="T32" s="30">
        <v>51.715000000000003</v>
      </c>
      <c r="U32" s="32">
        <f t="shared" ref="U32:U44" si="27">T32-S32</f>
        <v>51.715000000000003</v>
      </c>
      <c r="V32" s="30">
        <v>0</v>
      </c>
      <c r="W32" s="30">
        <v>30.355</v>
      </c>
      <c r="X32" s="32">
        <f t="shared" ref="X32:X44" si="28">W32-V32</f>
        <v>30.355</v>
      </c>
      <c r="Y32" s="30">
        <v>0</v>
      </c>
      <c r="Z32" s="30">
        <v>45.715000000000003</v>
      </c>
      <c r="AA32" s="32">
        <f t="shared" ref="AA32:AA44" si="29">Z32-Y32</f>
        <v>45.715000000000003</v>
      </c>
      <c r="AB32" s="32">
        <f t="shared" ref="AB32:AB44" si="30">(D32+G32+J32+M32+P32+S32+V32+Y32)/8</f>
        <v>0</v>
      </c>
      <c r="AC32" s="30">
        <f t="shared" ref="AC32:AC44" si="31">(E32+H32+K32+N32+Q32+T32+W32+Z32)/8</f>
        <v>36.821249999999999</v>
      </c>
      <c r="AD32" s="34">
        <f t="shared" ref="AD32:AD44" si="32">AC32-AB32</f>
        <v>36.821249999999999</v>
      </c>
      <c r="AE32" s="35">
        <v>8</v>
      </c>
      <c r="AF32" s="20"/>
    </row>
    <row r="33" spans="1:32">
      <c r="A33" s="27">
        <v>2</v>
      </c>
      <c r="B33" s="28" t="s">
        <v>37</v>
      </c>
      <c r="C33" s="29">
        <v>13</v>
      </c>
      <c r="D33" s="30">
        <v>43.33</v>
      </c>
      <c r="E33" s="31">
        <v>48.15</v>
      </c>
      <c r="F33" s="31">
        <f t="shared" si="22"/>
        <v>4.82</v>
      </c>
      <c r="G33" s="30">
        <v>39</v>
      </c>
      <c r="H33" s="31">
        <v>38.31</v>
      </c>
      <c r="I33" s="32">
        <f t="shared" si="23"/>
        <v>-0.68999999999999773</v>
      </c>
      <c r="J33" s="30">
        <v>30.42</v>
      </c>
      <c r="K33" s="31">
        <v>26.54</v>
      </c>
      <c r="L33" s="32">
        <f t="shared" si="24"/>
        <v>-3.8800000000000026</v>
      </c>
      <c r="M33" s="30">
        <v>33.75</v>
      </c>
      <c r="N33" s="31">
        <v>37.31</v>
      </c>
      <c r="O33" s="32">
        <f t="shared" si="25"/>
        <v>3.5600000000000023</v>
      </c>
      <c r="P33" s="30">
        <v>29.88</v>
      </c>
      <c r="Q33" s="31">
        <v>35.54</v>
      </c>
      <c r="R33" s="32">
        <f t="shared" si="26"/>
        <v>5.66</v>
      </c>
      <c r="S33" s="30">
        <v>52.67</v>
      </c>
      <c r="T33" s="33">
        <v>63.08</v>
      </c>
      <c r="U33" s="32">
        <f t="shared" si="27"/>
        <v>10.409999999999997</v>
      </c>
      <c r="V33" s="30">
        <v>47.92</v>
      </c>
      <c r="W33" s="31">
        <v>51.54</v>
      </c>
      <c r="X33" s="32">
        <f t="shared" si="28"/>
        <v>3.6199999999999974</v>
      </c>
      <c r="Y33" s="30">
        <v>51.33</v>
      </c>
      <c r="Z33" s="31">
        <v>57.23</v>
      </c>
      <c r="AA33" s="32">
        <f t="shared" si="29"/>
        <v>5.8999999999999986</v>
      </c>
      <c r="AB33" s="32">
        <f t="shared" si="30"/>
        <v>41.037500000000001</v>
      </c>
      <c r="AC33" s="30">
        <f t="shared" si="31"/>
        <v>44.712500000000006</v>
      </c>
      <c r="AD33" s="34">
        <f t="shared" si="32"/>
        <v>3.6750000000000043</v>
      </c>
      <c r="AE33" s="35">
        <v>6</v>
      </c>
      <c r="AF33" s="20"/>
    </row>
    <row r="34" spans="1:32">
      <c r="A34" s="28">
        <v>3</v>
      </c>
      <c r="B34" s="28" t="s">
        <v>76</v>
      </c>
      <c r="C34" s="29">
        <v>7</v>
      </c>
      <c r="D34" s="30">
        <v>50</v>
      </c>
      <c r="E34" s="31">
        <v>48.57</v>
      </c>
      <c r="F34" s="31">
        <f t="shared" si="22"/>
        <v>-1.4299999999999997</v>
      </c>
      <c r="G34" s="30">
        <v>46</v>
      </c>
      <c r="H34" s="31">
        <v>45.14</v>
      </c>
      <c r="I34" s="32">
        <f t="shared" si="23"/>
        <v>-0.85999999999999943</v>
      </c>
      <c r="J34" s="30">
        <v>41.88</v>
      </c>
      <c r="K34" s="31">
        <v>47.86</v>
      </c>
      <c r="L34" s="32">
        <f t="shared" si="24"/>
        <v>5.9799999999999969</v>
      </c>
      <c r="M34" s="30">
        <v>36.880000000000003</v>
      </c>
      <c r="N34" s="31">
        <v>57.86</v>
      </c>
      <c r="O34" s="32">
        <f t="shared" si="25"/>
        <v>20.979999999999997</v>
      </c>
      <c r="P34" s="30">
        <v>35</v>
      </c>
      <c r="Q34" s="31">
        <v>32.86</v>
      </c>
      <c r="R34" s="32">
        <f t="shared" si="26"/>
        <v>-2.1400000000000006</v>
      </c>
      <c r="S34" s="30">
        <v>58</v>
      </c>
      <c r="T34" s="33">
        <v>64</v>
      </c>
      <c r="U34" s="32">
        <f t="shared" si="27"/>
        <v>6</v>
      </c>
      <c r="V34" s="30">
        <v>58.75</v>
      </c>
      <c r="W34" s="31">
        <v>48.57</v>
      </c>
      <c r="X34" s="32">
        <f t="shared" si="28"/>
        <v>-10.18</v>
      </c>
      <c r="Y34" s="30">
        <v>63</v>
      </c>
      <c r="Z34" s="31">
        <v>53.71</v>
      </c>
      <c r="AA34" s="32">
        <f t="shared" si="29"/>
        <v>-9.2899999999999991</v>
      </c>
      <c r="AB34" s="32">
        <f t="shared" si="30"/>
        <v>48.688749999999999</v>
      </c>
      <c r="AC34" s="30">
        <f t="shared" si="31"/>
        <v>49.821249999999999</v>
      </c>
      <c r="AD34" s="34">
        <f t="shared" si="32"/>
        <v>1.1325000000000003</v>
      </c>
      <c r="AE34" s="35">
        <v>3</v>
      </c>
      <c r="AF34" s="20"/>
    </row>
    <row r="35" spans="1:32">
      <c r="A35" s="27">
        <v>4</v>
      </c>
      <c r="B35" s="28" t="s">
        <v>142</v>
      </c>
      <c r="C35" s="29">
        <v>23</v>
      </c>
      <c r="D35" s="30">
        <v>52.57</v>
      </c>
      <c r="E35" s="30">
        <v>58.85</v>
      </c>
      <c r="F35" s="31">
        <f t="shared" si="22"/>
        <v>6.2800000000000011</v>
      </c>
      <c r="G35" s="30">
        <v>49.046666666666674</v>
      </c>
      <c r="H35" s="30">
        <v>44.70333333333334</v>
      </c>
      <c r="I35" s="32">
        <f t="shared" si="23"/>
        <v>-4.3433333333333337</v>
      </c>
      <c r="J35" s="30">
        <v>50.336666666666666</v>
      </c>
      <c r="K35" s="30">
        <v>45.973333333333336</v>
      </c>
      <c r="L35" s="32">
        <f t="shared" si="24"/>
        <v>-4.3633333333333297</v>
      </c>
      <c r="M35" s="30">
        <v>46.623333333333335</v>
      </c>
      <c r="N35" s="30">
        <v>44.629999999999995</v>
      </c>
      <c r="O35" s="32">
        <f t="shared" si="25"/>
        <v>-1.9933333333333394</v>
      </c>
      <c r="P35" s="30">
        <v>42.276666666666664</v>
      </c>
      <c r="Q35" s="30">
        <v>44.5</v>
      </c>
      <c r="R35" s="32">
        <f t="shared" si="26"/>
        <v>2.2233333333333363</v>
      </c>
      <c r="S35" s="30">
        <v>59.080000000000005</v>
      </c>
      <c r="T35" s="30">
        <v>69.11</v>
      </c>
      <c r="U35" s="32">
        <f t="shared" si="27"/>
        <v>10.029999999999994</v>
      </c>
      <c r="V35" s="30">
        <v>58.413333333333334</v>
      </c>
      <c r="W35" s="30">
        <v>54.536666666666669</v>
      </c>
      <c r="X35" s="32">
        <f t="shared" si="28"/>
        <v>-3.8766666666666652</v>
      </c>
      <c r="Y35" s="30">
        <v>57.970000000000006</v>
      </c>
      <c r="Z35" s="30">
        <v>60.963333333333331</v>
      </c>
      <c r="AA35" s="32">
        <f t="shared" si="29"/>
        <v>2.9933333333333252</v>
      </c>
      <c r="AB35" s="32">
        <f t="shared" si="30"/>
        <v>52.03958333333334</v>
      </c>
      <c r="AC35" s="30">
        <f t="shared" si="31"/>
        <v>52.908333333333331</v>
      </c>
      <c r="AD35" s="34">
        <f t="shared" si="32"/>
        <v>0.86874999999999147</v>
      </c>
      <c r="AE35" s="35">
        <v>4</v>
      </c>
      <c r="AF35" s="20"/>
    </row>
    <row r="36" spans="1:32">
      <c r="A36" s="28">
        <v>5</v>
      </c>
      <c r="B36" s="28" t="s">
        <v>119</v>
      </c>
      <c r="C36" s="29">
        <v>27</v>
      </c>
      <c r="D36" s="30">
        <v>44</v>
      </c>
      <c r="E36" s="31">
        <v>45.04</v>
      </c>
      <c r="F36" s="31">
        <f t="shared" si="22"/>
        <v>1.0399999999999991</v>
      </c>
      <c r="G36" s="30">
        <v>44.86</v>
      </c>
      <c r="H36" s="31">
        <v>39.630000000000003</v>
      </c>
      <c r="I36" s="32">
        <f t="shared" si="23"/>
        <v>-5.2299999999999969</v>
      </c>
      <c r="J36" s="30">
        <v>37.86</v>
      </c>
      <c r="K36" s="31">
        <v>29.26</v>
      </c>
      <c r="L36" s="32">
        <f t="shared" si="24"/>
        <v>-8.5999999999999979</v>
      </c>
      <c r="M36" s="30">
        <v>37.86</v>
      </c>
      <c r="N36" s="31">
        <v>45</v>
      </c>
      <c r="O36" s="32">
        <f t="shared" si="25"/>
        <v>7.1400000000000006</v>
      </c>
      <c r="P36" s="30">
        <v>41.75</v>
      </c>
      <c r="Q36" s="31">
        <v>41.17</v>
      </c>
      <c r="R36" s="32">
        <f t="shared" si="26"/>
        <v>-0.57999999999999829</v>
      </c>
      <c r="S36" s="30">
        <v>59.71</v>
      </c>
      <c r="T36" s="33">
        <v>66.67</v>
      </c>
      <c r="U36" s="32">
        <f t="shared" si="27"/>
        <v>6.9600000000000009</v>
      </c>
      <c r="V36" s="30">
        <v>55.36</v>
      </c>
      <c r="W36" s="31">
        <v>50.19</v>
      </c>
      <c r="X36" s="32">
        <f t="shared" si="28"/>
        <v>-5.1700000000000017</v>
      </c>
      <c r="Y36" s="30">
        <v>50.86</v>
      </c>
      <c r="Z36" s="31">
        <v>60.89</v>
      </c>
      <c r="AA36" s="32">
        <f t="shared" si="29"/>
        <v>10.030000000000001</v>
      </c>
      <c r="AB36" s="32">
        <f t="shared" si="30"/>
        <v>46.532499999999999</v>
      </c>
      <c r="AC36" s="30">
        <f t="shared" si="31"/>
        <v>47.231250000000003</v>
      </c>
      <c r="AD36" s="34">
        <f t="shared" si="32"/>
        <v>0.69875000000000398</v>
      </c>
      <c r="AE36" s="35">
        <v>4</v>
      </c>
      <c r="AF36" s="20"/>
    </row>
    <row r="37" spans="1:32">
      <c r="A37" s="27">
        <v>6</v>
      </c>
      <c r="B37" s="28" t="s">
        <v>107</v>
      </c>
      <c r="C37" s="29">
        <v>12</v>
      </c>
      <c r="D37" s="30">
        <v>45.43</v>
      </c>
      <c r="E37" s="31">
        <v>49.67</v>
      </c>
      <c r="F37" s="31">
        <f t="shared" si="22"/>
        <v>4.240000000000002</v>
      </c>
      <c r="G37" s="30">
        <v>43.14</v>
      </c>
      <c r="H37" s="31">
        <v>41.17</v>
      </c>
      <c r="I37" s="32">
        <f t="shared" si="23"/>
        <v>-1.9699999999999989</v>
      </c>
      <c r="J37" s="30">
        <v>34.29</v>
      </c>
      <c r="K37" s="31">
        <v>25.21</v>
      </c>
      <c r="L37" s="32">
        <f t="shared" si="24"/>
        <v>-9.0799999999999983</v>
      </c>
      <c r="M37" s="30">
        <v>36.43</v>
      </c>
      <c r="N37" s="31">
        <v>34.17</v>
      </c>
      <c r="O37" s="32">
        <f t="shared" si="25"/>
        <v>-2.259999999999998</v>
      </c>
      <c r="P37" s="30">
        <v>41.43</v>
      </c>
      <c r="Q37" s="31">
        <v>42.83</v>
      </c>
      <c r="R37" s="32">
        <f t="shared" si="26"/>
        <v>1.3999999999999986</v>
      </c>
      <c r="S37" s="30">
        <v>57.14</v>
      </c>
      <c r="T37" s="33">
        <v>69.33</v>
      </c>
      <c r="U37" s="32">
        <f t="shared" si="27"/>
        <v>12.189999999999998</v>
      </c>
      <c r="V37" s="30">
        <v>50.71</v>
      </c>
      <c r="W37" s="31">
        <v>50</v>
      </c>
      <c r="X37" s="32">
        <f t="shared" si="28"/>
        <v>-0.71000000000000085</v>
      </c>
      <c r="Y37" s="30">
        <v>56.57</v>
      </c>
      <c r="Z37" s="31">
        <v>55</v>
      </c>
      <c r="AA37" s="32">
        <f t="shared" si="29"/>
        <v>-1.5700000000000003</v>
      </c>
      <c r="AB37" s="32">
        <f t="shared" si="30"/>
        <v>45.642499999999998</v>
      </c>
      <c r="AC37" s="30">
        <f t="shared" si="31"/>
        <v>45.922499999999999</v>
      </c>
      <c r="AD37" s="34">
        <f t="shared" si="32"/>
        <v>0.28000000000000114</v>
      </c>
      <c r="AE37" s="35">
        <v>3</v>
      </c>
      <c r="AF37" s="20"/>
    </row>
    <row r="38" spans="1:32">
      <c r="A38" s="28">
        <v>7</v>
      </c>
      <c r="B38" s="28" t="s">
        <v>34</v>
      </c>
      <c r="C38" s="29">
        <v>10</v>
      </c>
      <c r="D38" s="30">
        <v>53</v>
      </c>
      <c r="E38" s="31">
        <v>49.8</v>
      </c>
      <c r="F38" s="31">
        <f t="shared" si="22"/>
        <v>-3.2000000000000028</v>
      </c>
      <c r="G38" s="30">
        <v>49.4</v>
      </c>
      <c r="H38" s="31">
        <v>37.6</v>
      </c>
      <c r="I38" s="32">
        <f t="shared" si="23"/>
        <v>-11.799999999999997</v>
      </c>
      <c r="J38" s="30">
        <v>44</v>
      </c>
      <c r="K38" s="31">
        <v>36.75</v>
      </c>
      <c r="L38" s="32">
        <f t="shared" si="24"/>
        <v>-7.25</v>
      </c>
      <c r="M38" s="30">
        <v>34</v>
      </c>
      <c r="N38" s="31">
        <v>45.5</v>
      </c>
      <c r="O38" s="32">
        <f t="shared" si="25"/>
        <v>11.5</v>
      </c>
      <c r="P38" s="30">
        <v>39.75</v>
      </c>
      <c r="Q38" s="31">
        <v>40.25</v>
      </c>
      <c r="R38" s="32">
        <f t="shared" si="26"/>
        <v>0.5</v>
      </c>
      <c r="S38" s="30">
        <v>64</v>
      </c>
      <c r="T38" s="33">
        <v>78</v>
      </c>
      <c r="U38" s="32">
        <f t="shared" si="27"/>
        <v>14</v>
      </c>
      <c r="V38" s="30">
        <v>56.5</v>
      </c>
      <c r="W38" s="31">
        <v>55.5</v>
      </c>
      <c r="X38" s="32">
        <f t="shared" si="28"/>
        <v>-1</v>
      </c>
      <c r="Y38" s="30">
        <v>70</v>
      </c>
      <c r="Z38" s="31">
        <v>61.6</v>
      </c>
      <c r="AA38" s="32">
        <f t="shared" si="29"/>
        <v>-8.3999999999999986</v>
      </c>
      <c r="AB38" s="32">
        <f t="shared" si="30"/>
        <v>51.331249999999997</v>
      </c>
      <c r="AC38" s="30">
        <f t="shared" si="31"/>
        <v>50.625</v>
      </c>
      <c r="AD38" s="34">
        <f t="shared" si="32"/>
        <v>-0.70624999999999716</v>
      </c>
      <c r="AE38" s="35">
        <v>3</v>
      </c>
      <c r="AF38" s="20"/>
    </row>
    <row r="39" spans="1:32">
      <c r="A39" s="27">
        <v>8</v>
      </c>
      <c r="B39" s="28" t="s">
        <v>117</v>
      </c>
      <c r="C39" s="29">
        <v>215</v>
      </c>
      <c r="D39" s="30">
        <v>57.2</v>
      </c>
      <c r="E39" s="31">
        <v>54.05</v>
      </c>
      <c r="F39" s="31">
        <f t="shared" si="22"/>
        <v>-3.1500000000000057</v>
      </c>
      <c r="G39" s="30">
        <v>54.4</v>
      </c>
      <c r="H39" s="31">
        <v>45.15</v>
      </c>
      <c r="I39" s="32">
        <f t="shared" si="23"/>
        <v>-9.25</v>
      </c>
      <c r="J39" s="30">
        <v>53.55</v>
      </c>
      <c r="K39" s="31">
        <v>42.24</v>
      </c>
      <c r="L39" s="32">
        <f t="shared" si="24"/>
        <v>-11.309999999999995</v>
      </c>
      <c r="M39" s="30">
        <v>52.79</v>
      </c>
      <c r="N39" s="31">
        <v>65.81</v>
      </c>
      <c r="O39" s="32">
        <f t="shared" si="25"/>
        <v>13.020000000000003</v>
      </c>
      <c r="P39" s="30">
        <v>44.76</v>
      </c>
      <c r="Q39" s="31">
        <v>42.01</v>
      </c>
      <c r="R39" s="32">
        <f t="shared" si="26"/>
        <v>-2.75</v>
      </c>
      <c r="S39" s="30">
        <v>66.08</v>
      </c>
      <c r="T39" s="33">
        <v>71.89</v>
      </c>
      <c r="U39" s="32">
        <f t="shared" si="27"/>
        <v>5.8100000000000023</v>
      </c>
      <c r="V39" s="30">
        <v>64.239999999999995</v>
      </c>
      <c r="W39" s="31">
        <v>53.09</v>
      </c>
      <c r="X39" s="32">
        <f t="shared" si="28"/>
        <v>-11.149999999999991</v>
      </c>
      <c r="Y39" s="30">
        <v>63.11</v>
      </c>
      <c r="Z39" s="31">
        <v>61.36</v>
      </c>
      <c r="AA39" s="32">
        <f t="shared" si="29"/>
        <v>-1.75</v>
      </c>
      <c r="AB39" s="32">
        <f t="shared" si="30"/>
        <v>57.016249999999999</v>
      </c>
      <c r="AC39" s="30">
        <f t="shared" si="31"/>
        <v>54.45</v>
      </c>
      <c r="AD39" s="34">
        <f t="shared" si="32"/>
        <v>-2.5662499999999966</v>
      </c>
      <c r="AE39" s="35">
        <v>2</v>
      </c>
      <c r="AF39" s="20"/>
    </row>
    <row r="40" spans="1:32">
      <c r="A40" s="28">
        <v>9</v>
      </c>
      <c r="B40" s="28" t="s">
        <v>75</v>
      </c>
      <c r="C40" s="29">
        <v>8</v>
      </c>
      <c r="D40" s="30">
        <v>43.5</v>
      </c>
      <c r="E40" s="31">
        <v>44.25</v>
      </c>
      <c r="F40" s="31">
        <f t="shared" si="22"/>
        <v>0.75</v>
      </c>
      <c r="G40" s="30">
        <v>37.83</v>
      </c>
      <c r="H40" s="31">
        <v>35.75</v>
      </c>
      <c r="I40" s="32">
        <f t="shared" si="23"/>
        <v>-2.0799999999999983</v>
      </c>
      <c r="J40" s="30">
        <v>45.83</v>
      </c>
      <c r="K40" s="31">
        <v>35.94</v>
      </c>
      <c r="L40" s="32">
        <f t="shared" si="24"/>
        <v>-9.89</v>
      </c>
      <c r="M40" s="30">
        <v>36.25</v>
      </c>
      <c r="N40" s="31">
        <v>29.38</v>
      </c>
      <c r="O40" s="32">
        <f t="shared" si="25"/>
        <v>-6.870000000000001</v>
      </c>
      <c r="P40" s="30">
        <v>34.130000000000003</v>
      </c>
      <c r="Q40" s="31">
        <v>29.31</v>
      </c>
      <c r="R40" s="32">
        <f t="shared" si="26"/>
        <v>-4.8200000000000038</v>
      </c>
      <c r="S40" s="30">
        <v>52.33</v>
      </c>
      <c r="T40" s="33">
        <v>64</v>
      </c>
      <c r="U40" s="32">
        <f t="shared" si="27"/>
        <v>11.670000000000002</v>
      </c>
      <c r="V40" s="30">
        <v>50.83</v>
      </c>
      <c r="W40" s="31">
        <v>43.75</v>
      </c>
      <c r="X40" s="32">
        <f t="shared" si="28"/>
        <v>-7.0799999999999983</v>
      </c>
      <c r="Y40" s="30">
        <v>54</v>
      </c>
      <c r="Z40" s="31">
        <v>50</v>
      </c>
      <c r="AA40" s="32">
        <f t="shared" si="29"/>
        <v>-4</v>
      </c>
      <c r="AB40" s="32">
        <f t="shared" si="30"/>
        <v>44.337499999999999</v>
      </c>
      <c r="AC40" s="30">
        <f t="shared" si="31"/>
        <v>41.547499999999999</v>
      </c>
      <c r="AD40" s="34">
        <f t="shared" si="32"/>
        <v>-2.7899999999999991</v>
      </c>
      <c r="AE40" s="35">
        <v>2</v>
      </c>
      <c r="AF40" s="20"/>
    </row>
    <row r="41" spans="1:32">
      <c r="A41" s="27">
        <v>10</v>
      </c>
      <c r="B41" s="28" t="s">
        <v>77</v>
      </c>
      <c r="C41" s="29">
        <v>12</v>
      </c>
      <c r="D41" s="30">
        <v>46.5</v>
      </c>
      <c r="E41" s="31">
        <v>48.17</v>
      </c>
      <c r="F41" s="31">
        <f t="shared" si="22"/>
        <v>1.6700000000000017</v>
      </c>
      <c r="G41" s="30">
        <v>42.5</v>
      </c>
      <c r="H41" s="31">
        <v>34.5</v>
      </c>
      <c r="I41" s="32">
        <f t="shared" si="23"/>
        <v>-8</v>
      </c>
      <c r="J41" s="30">
        <v>37.92</v>
      </c>
      <c r="K41" s="31">
        <v>30.42</v>
      </c>
      <c r="L41" s="32">
        <f t="shared" si="24"/>
        <v>-7.5</v>
      </c>
      <c r="M41" s="30">
        <v>34.58</v>
      </c>
      <c r="N41" s="31">
        <v>37.5</v>
      </c>
      <c r="O41" s="32">
        <f t="shared" si="25"/>
        <v>2.9200000000000017</v>
      </c>
      <c r="P41" s="30">
        <v>41</v>
      </c>
      <c r="Q41" s="31">
        <v>31.83</v>
      </c>
      <c r="R41" s="32">
        <f t="shared" si="26"/>
        <v>-9.1700000000000017</v>
      </c>
      <c r="S41" s="30">
        <v>62.67</v>
      </c>
      <c r="T41" s="33">
        <v>68</v>
      </c>
      <c r="U41" s="32">
        <f t="shared" si="27"/>
        <v>5.3299999999999983</v>
      </c>
      <c r="V41" s="30">
        <v>57.92</v>
      </c>
      <c r="W41" s="31">
        <v>45.83</v>
      </c>
      <c r="X41" s="32">
        <f t="shared" si="28"/>
        <v>-12.090000000000003</v>
      </c>
      <c r="Y41" s="30">
        <v>57.67</v>
      </c>
      <c r="Z41" s="31">
        <v>51</v>
      </c>
      <c r="AA41" s="32">
        <f t="shared" si="29"/>
        <v>-6.6700000000000017</v>
      </c>
      <c r="AB41" s="32">
        <f t="shared" si="30"/>
        <v>47.595000000000006</v>
      </c>
      <c r="AC41" s="30">
        <f t="shared" si="31"/>
        <v>43.40625</v>
      </c>
      <c r="AD41" s="34">
        <f t="shared" si="32"/>
        <v>-4.188750000000006</v>
      </c>
      <c r="AE41" s="35">
        <v>3</v>
      </c>
      <c r="AF41" s="20"/>
    </row>
    <row r="42" spans="1:32">
      <c r="A42" s="28">
        <v>11</v>
      </c>
      <c r="B42" s="28" t="s">
        <v>27</v>
      </c>
      <c r="C42" s="29">
        <v>34</v>
      </c>
      <c r="D42" s="30">
        <v>45.22</v>
      </c>
      <c r="E42" s="31">
        <v>37.18</v>
      </c>
      <c r="F42" s="31">
        <f t="shared" si="22"/>
        <v>-8.0399999999999991</v>
      </c>
      <c r="G42" s="30">
        <v>42.83</v>
      </c>
      <c r="H42" s="31">
        <v>32.29</v>
      </c>
      <c r="I42" s="32">
        <f t="shared" si="23"/>
        <v>-10.54</v>
      </c>
      <c r="J42" s="30">
        <v>32.01</v>
      </c>
      <c r="K42" s="31">
        <v>23.46</v>
      </c>
      <c r="L42" s="32">
        <f t="shared" si="24"/>
        <v>-8.5499999999999972</v>
      </c>
      <c r="M42" s="30">
        <v>30.98</v>
      </c>
      <c r="N42" s="31">
        <v>32.79</v>
      </c>
      <c r="O42" s="32">
        <f t="shared" si="25"/>
        <v>1.8099999999999987</v>
      </c>
      <c r="P42" s="30">
        <v>30.88</v>
      </c>
      <c r="Q42" s="31">
        <v>29.28</v>
      </c>
      <c r="R42" s="32">
        <f t="shared" si="26"/>
        <v>-1.5999999999999979</v>
      </c>
      <c r="S42" s="30">
        <v>53.3</v>
      </c>
      <c r="T42" s="33">
        <v>58.47</v>
      </c>
      <c r="U42" s="32">
        <f t="shared" si="27"/>
        <v>5.1700000000000017</v>
      </c>
      <c r="V42" s="30">
        <v>52.72</v>
      </c>
      <c r="W42" s="31">
        <v>40.15</v>
      </c>
      <c r="X42" s="32">
        <f t="shared" si="28"/>
        <v>-12.57</v>
      </c>
      <c r="Y42" s="30">
        <v>53.65</v>
      </c>
      <c r="Z42" s="31">
        <v>45.53</v>
      </c>
      <c r="AA42" s="32">
        <f t="shared" si="29"/>
        <v>-8.1199999999999974</v>
      </c>
      <c r="AB42" s="32">
        <f t="shared" si="30"/>
        <v>42.69874999999999</v>
      </c>
      <c r="AC42" s="30">
        <f t="shared" si="31"/>
        <v>37.393749999999997</v>
      </c>
      <c r="AD42" s="34">
        <f t="shared" si="32"/>
        <v>-5.3049999999999926</v>
      </c>
      <c r="AE42" s="35">
        <v>2</v>
      </c>
      <c r="AF42" s="20"/>
    </row>
    <row r="43" spans="1:32">
      <c r="A43" s="27">
        <v>12</v>
      </c>
      <c r="B43" s="28" t="s">
        <v>82</v>
      </c>
      <c r="C43" s="29">
        <v>14</v>
      </c>
      <c r="D43" s="30">
        <v>53.14</v>
      </c>
      <c r="E43" s="31">
        <v>42.57</v>
      </c>
      <c r="F43" s="31">
        <f t="shared" si="22"/>
        <v>-10.57</v>
      </c>
      <c r="G43" s="30">
        <v>44.86</v>
      </c>
      <c r="H43" s="31">
        <v>35.43</v>
      </c>
      <c r="I43" s="32">
        <f t="shared" si="23"/>
        <v>-9.43</v>
      </c>
      <c r="J43" s="30">
        <v>35</v>
      </c>
      <c r="K43" s="31">
        <v>26.79</v>
      </c>
      <c r="L43" s="32">
        <f t="shared" si="24"/>
        <v>-8.2100000000000009</v>
      </c>
      <c r="M43" s="30">
        <v>40.71</v>
      </c>
      <c r="N43" s="31">
        <v>31.07</v>
      </c>
      <c r="O43" s="32">
        <f t="shared" si="25"/>
        <v>-9.64</v>
      </c>
      <c r="P43" s="30">
        <v>35.36</v>
      </c>
      <c r="Q43" s="31">
        <v>32.29</v>
      </c>
      <c r="R43" s="32">
        <f t="shared" si="26"/>
        <v>-3.0700000000000003</v>
      </c>
      <c r="S43" s="30">
        <v>62.29</v>
      </c>
      <c r="T43" s="33">
        <v>66.86</v>
      </c>
      <c r="U43" s="32">
        <f t="shared" si="27"/>
        <v>4.57</v>
      </c>
      <c r="V43" s="30">
        <v>57.86</v>
      </c>
      <c r="W43" s="31">
        <v>46.07</v>
      </c>
      <c r="X43" s="32">
        <f t="shared" si="28"/>
        <v>-11.79</v>
      </c>
      <c r="Y43" s="30">
        <v>60</v>
      </c>
      <c r="Z43" s="31">
        <v>51.43</v>
      </c>
      <c r="AA43" s="32">
        <f t="shared" si="29"/>
        <v>-8.57</v>
      </c>
      <c r="AB43" s="32">
        <f t="shared" si="30"/>
        <v>48.652500000000003</v>
      </c>
      <c r="AC43" s="30">
        <f t="shared" si="31"/>
        <v>41.563749999999999</v>
      </c>
      <c r="AD43" s="34">
        <f t="shared" si="32"/>
        <v>-7.0887500000000045</v>
      </c>
      <c r="AE43" s="35">
        <v>1</v>
      </c>
      <c r="AF43" s="20"/>
    </row>
    <row r="44" spans="1:32">
      <c r="A44" s="28">
        <v>13</v>
      </c>
      <c r="B44" s="28" t="s">
        <v>71</v>
      </c>
      <c r="C44" s="29">
        <v>18</v>
      </c>
      <c r="D44" s="30">
        <v>48.53</v>
      </c>
      <c r="E44" s="31">
        <v>38.555</v>
      </c>
      <c r="F44" s="31">
        <f t="shared" si="22"/>
        <v>-9.9750000000000014</v>
      </c>
      <c r="G44" s="30">
        <v>46</v>
      </c>
      <c r="H44" s="31">
        <v>37.15392857142858</v>
      </c>
      <c r="I44" s="32">
        <f t="shared" si="23"/>
        <v>-8.8460714285714204</v>
      </c>
      <c r="J44" s="30">
        <v>37.67</v>
      </c>
      <c r="K44" s="31">
        <v>28.04</v>
      </c>
      <c r="L44" s="32">
        <f t="shared" si="24"/>
        <v>-9.6300000000000026</v>
      </c>
      <c r="M44" s="30">
        <v>37.67</v>
      </c>
      <c r="N44" s="31">
        <v>30.689999999999998</v>
      </c>
      <c r="O44" s="32">
        <f t="shared" si="25"/>
        <v>-6.980000000000004</v>
      </c>
      <c r="P44" s="30">
        <v>37.729999999999997</v>
      </c>
      <c r="Q44" s="31">
        <v>34.519999999999996</v>
      </c>
      <c r="R44" s="32">
        <f t="shared" si="26"/>
        <v>-3.2100000000000009</v>
      </c>
      <c r="S44" s="30">
        <v>58.13</v>
      </c>
      <c r="T44" s="33">
        <v>57.57</v>
      </c>
      <c r="U44" s="32">
        <f t="shared" si="27"/>
        <v>-0.56000000000000227</v>
      </c>
      <c r="V44" s="30">
        <v>50.33</v>
      </c>
      <c r="W44" s="31">
        <v>41.075000000000003</v>
      </c>
      <c r="X44" s="32">
        <f t="shared" si="28"/>
        <v>-9.2549999999999955</v>
      </c>
      <c r="Y44" s="30">
        <v>56.53</v>
      </c>
      <c r="Z44" s="31">
        <v>46.555</v>
      </c>
      <c r="AA44" s="32">
        <f t="shared" si="29"/>
        <v>-9.9750000000000014</v>
      </c>
      <c r="AB44" s="32">
        <f t="shared" si="30"/>
        <v>46.573750000000004</v>
      </c>
      <c r="AC44" s="30">
        <f t="shared" si="31"/>
        <v>39.269866071428567</v>
      </c>
      <c r="AD44" s="34">
        <f t="shared" si="32"/>
        <v>-7.3038839285714374</v>
      </c>
      <c r="AE44" s="35">
        <v>0</v>
      </c>
      <c r="AF44" s="20"/>
    </row>
    <row r="45" spans="1:32">
      <c r="A45" s="303" t="s">
        <v>179</v>
      </c>
      <c r="B45" s="304"/>
      <c r="C45" s="29">
        <f>SUM(C32:C44)</f>
        <v>401</v>
      </c>
      <c r="D45" s="30">
        <f>AVERAGE(D18:D44)</f>
        <v>45.863627777777779</v>
      </c>
      <c r="E45" s="30">
        <f t="shared" ref="E45:AD45" si="33">AVERAGE(E18:E44)</f>
        <v>46.881261111111101</v>
      </c>
      <c r="F45" s="30">
        <f t="shared" si="33"/>
        <v>1.0176333333333332</v>
      </c>
      <c r="G45" s="30">
        <f t="shared" si="33"/>
        <v>43.374122222222226</v>
      </c>
      <c r="H45" s="30">
        <f t="shared" si="33"/>
        <v>38.340265873015866</v>
      </c>
      <c r="I45" s="30">
        <f t="shared" si="33"/>
        <v>-5.0338563492063493</v>
      </c>
      <c r="J45" s="30">
        <f t="shared" si="33"/>
        <v>38.121286111111104</v>
      </c>
      <c r="K45" s="30">
        <f t="shared" si="33"/>
        <v>33.272877777777779</v>
      </c>
      <c r="L45" s="30">
        <f t="shared" si="33"/>
        <v>-4.8484083333333334</v>
      </c>
      <c r="M45" s="30">
        <f t="shared" si="33"/>
        <v>35.610752777777783</v>
      </c>
      <c r="N45" s="30">
        <f t="shared" si="33"/>
        <v>40.736005555555565</v>
      </c>
      <c r="O45" s="30">
        <f t="shared" si="33"/>
        <v>5.1252527777777779</v>
      </c>
      <c r="P45" s="30">
        <f t="shared" si="33"/>
        <v>36.70536388888889</v>
      </c>
      <c r="Q45" s="30">
        <f t="shared" si="33"/>
        <v>36.588255555555556</v>
      </c>
      <c r="R45" s="30">
        <f t="shared" si="33"/>
        <v>-0.11710833333333284</v>
      </c>
      <c r="S45" s="30">
        <f t="shared" si="33"/>
        <v>56.409088888888903</v>
      </c>
      <c r="T45" s="30">
        <f t="shared" si="33"/>
        <v>65.177913888888881</v>
      </c>
      <c r="U45" s="30">
        <f t="shared" si="33"/>
        <v>8.7688249999999979</v>
      </c>
      <c r="V45" s="30">
        <f t="shared" si="33"/>
        <v>52.565994444444449</v>
      </c>
      <c r="W45" s="30">
        <f t="shared" si="33"/>
        <v>47.339402777777785</v>
      </c>
      <c r="X45" s="30">
        <f t="shared" si="33"/>
        <v>-5.2265916666666659</v>
      </c>
      <c r="Y45" s="30">
        <f t="shared" si="33"/>
        <v>55.014058333333345</v>
      </c>
      <c r="Z45" s="30">
        <f t="shared" si="33"/>
        <v>54.554602777777788</v>
      </c>
      <c r="AA45" s="30">
        <f t="shared" si="33"/>
        <v>-0.45945555555555584</v>
      </c>
      <c r="AB45" s="30">
        <f t="shared" si="33"/>
        <v>45.458036805555558</v>
      </c>
      <c r="AC45" s="30">
        <f t="shared" si="33"/>
        <v>45.361323164682553</v>
      </c>
      <c r="AD45" s="30">
        <f t="shared" si="33"/>
        <v>-9.6713640873015899E-2</v>
      </c>
      <c r="AE45" s="35">
        <v>8</v>
      </c>
      <c r="AF45" s="20"/>
    </row>
    <row r="46" spans="1:32">
      <c r="A46" s="305" t="s">
        <v>152</v>
      </c>
      <c r="B46" s="306"/>
      <c r="C46" s="67">
        <v>1277</v>
      </c>
      <c r="D46" s="96">
        <v>49.08</v>
      </c>
      <c r="E46" s="62">
        <v>47.73</v>
      </c>
      <c r="F46" s="31">
        <f t="shared" ref="F46:F47" si="34">E46-D46</f>
        <v>-1.3500000000000014</v>
      </c>
      <c r="G46" s="62">
        <v>46.34</v>
      </c>
      <c r="H46" s="62">
        <v>39.409999999999997</v>
      </c>
      <c r="I46" s="32">
        <f t="shared" ref="I46:I47" si="35">H46-G46</f>
        <v>-6.9300000000000068</v>
      </c>
      <c r="J46" s="62">
        <v>40.450000000000003</v>
      </c>
      <c r="K46" s="62">
        <v>33.47</v>
      </c>
      <c r="L46" s="32">
        <f t="shared" ref="L46:L47" si="36">K46-J46</f>
        <v>-6.980000000000004</v>
      </c>
      <c r="M46" s="62">
        <v>38.86</v>
      </c>
      <c r="N46" s="62">
        <v>46.59</v>
      </c>
      <c r="O46" s="32">
        <f t="shared" ref="O46:O47" si="37">N46-M46</f>
        <v>7.730000000000004</v>
      </c>
      <c r="P46" s="62">
        <v>39.35</v>
      </c>
      <c r="Q46" s="62">
        <v>38.270000000000003</v>
      </c>
      <c r="R46" s="32">
        <f t="shared" ref="R46:R47" si="38">Q46-P46</f>
        <v>-1.0799999999999983</v>
      </c>
      <c r="S46" s="62">
        <v>60.31</v>
      </c>
      <c r="T46" s="62">
        <v>66.59</v>
      </c>
      <c r="U46" s="32">
        <f t="shared" ref="U46:U47" si="39">T46-S46</f>
        <v>6.2800000000000011</v>
      </c>
      <c r="V46" s="62">
        <v>56.28</v>
      </c>
      <c r="W46" s="62">
        <v>49.41</v>
      </c>
      <c r="X46" s="32">
        <f t="shared" ref="X46:X47" si="40">W46-V46</f>
        <v>-6.8700000000000045</v>
      </c>
      <c r="Y46" s="62">
        <v>58.39</v>
      </c>
      <c r="Z46" s="62">
        <v>56.09</v>
      </c>
      <c r="AA46" s="32">
        <f t="shared" ref="AA46:AA47" si="41">Z46-Y46</f>
        <v>-2.2999999999999972</v>
      </c>
      <c r="AB46" s="32">
        <f t="shared" ref="AB46:AC47" si="42">(D46+G46+J46+M46+P46+S46+V46+Y46)/8</f>
        <v>48.632499999999993</v>
      </c>
      <c r="AC46" s="30">
        <f t="shared" si="42"/>
        <v>47.195000000000007</v>
      </c>
      <c r="AD46" s="34">
        <f t="shared" ref="AD46:AD47" si="43">AC46-AB46</f>
        <v>-1.4374999999999858</v>
      </c>
      <c r="AE46" s="35">
        <v>2</v>
      </c>
      <c r="AF46" s="20"/>
    </row>
    <row r="47" spans="1:32">
      <c r="A47" s="305" t="s">
        <v>154</v>
      </c>
      <c r="B47" s="306"/>
      <c r="C47" s="93">
        <v>734820</v>
      </c>
      <c r="D47" s="113">
        <v>45.68</v>
      </c>
      <c r="E47" s="62">
        <v>45.02</v>
      </c>
      <c r="F47" s="31">
        <f t="shared" si="34"/>
        <v>-0.65999999999999659</v>
      </c>
      <c r="G47" s="113">
        <v>44.22</v>
      </c>
      <c r="H47" s="62">
        <v>38.31</v>
      </c>
      <c r="I47" s="31">
        <f t="shared" si="35"/>
        <v>-5.9099999999999966</v>
      </c>
      <c r="J47" s="114">
        <v>36.99</v>
      </c>
      <c r="K47" s="62">
        <v>33.82</v>
      </c>
      <c r="L47" s="31">
        <f t="shared" si="36"/>
        <v>-3.1700000000000017</v>
      </c>
      <c r="M47" s="114">
        <v>35.770000000000003</v>
      </c>
      <c r="N47" s="62">
        <v>41.95</v>
      </c>
      <c r="O47" s="31">
        <f t="shared" si="37"/>
        <v>6.18</v>
      </c>
      <c r="P47" s="114">
        <v>37.46</v>
      </c>
      <c r="Q47" s="62">
        <v>37.4</v>
      </c>
      <c r="R47" s="31">
        <f t="shared" si="38"/>
        <v>-6.0000000000002274E-2</v>
      </c>
      <c r="S47" s="114">
        <v>54.84</v>
      </c>
      <c r="T47" s="62">
        <v>61.69</v>
      </c>
      <c r="U47" s="31">
        <f t="shared" si="39"/>
        <v>6.8499999999999943</v>
      </c>
      <c r="V47" s="114">
        <v>52.27</v>
      </c>
      <c r="W47" s="62">
        <v>47.14</v>
      </c>
      <c r="X47" s="31">
        <f t="shared" si="40"/>
        <v>-5.1300000000000026</v>
      </c>
      <c r="Y47" s="114">
        <v>53.85</v>
      </c>
      <c r="Z47" s="62">
        <v>53.16</v>
      </c>
      <c r="AA47" s="31">
        <f t="shared" si="41"/>
        <v>-0.69000000000000483</v>
      </c>
      <c r="AB47" s="31">
        <f t="shared" si="42"/>
        <v>45.135000000000005</v>
      </c>
      <c r="AC47" s="30">
        <f t="shared" si="42"/>
        <v>44.811250000000001</v>
      </c>
      <c r="AD47" s="30">
        <f t="shared" si="43"/>
        <v>-0.32375000000000398</v>
      </c>
      <c r="AE47" s="68">
        <v>2</v>
      </c>
      <c r="AF47" s="20"/>
    </row>
    <row r="48" spans="1:32">
      <c r="A48" s="106"/>
      <c r="B48" s="106"/>
      <c r="C48" s="107"/>
      <c r="D48" s="108"/>
      <c r="E48" s="109"/>
      <c r="F48" s="108"/>
      <c r="G48" s="108"/>
      <c r="H48" s="109"/>
      <c r="I48" s="108"/>
      <c r="J48" s="110"/>
      <c r="K48" s="109"/>
      <c r="L48" s="108"/>
      <c r="M48" s="110"/>
      <c r="N48" s="109"/>
      <c r="O48" s="108"/>
      <c r="P48" s="110"/>
      <c r="Q48" s="109"/>
      <c r="R48" s="108"/>
      <c r="S48" s="110"/>
      <c r="T48" s="109"/>
      <c r="U48" s="108"/>
      <c r="V48" s="110"/>
      <c r="W48" s="109"/>
      <c r="X48" s="108"/>
      <c r="Y48" s="110"/>
      <c r="Z48" s="109"/>
      <c r="AA48" s="108"/>
      <c r="AB48" s="108"/>
      <c r="AC48" s="111"/>
      <c r="AD48" s="111"/>
      <c r="AE48" s="112"/>
      <c r="AF48" s="20"/>
    </row>
    <row r="49" spans="1:32">
      <c r="A49" s="106"/>
      <c r="B49" s="106"/>
      <c r="C49" s="107"/>
      <c r="D49" s="108"/>
      <c r="E49" s="109"/>
      <c r="F49" s="108"/>
      <c r="G49" s="108"/>
      <c r="H49" s="109"/>
      <c r="I49" s="108"/>
      <c r="J49" s="110"/>
      <c r="K49" s="109"/>
      <c r="L49" s="108"/>
      <c r="M49" s="110"/>
      <c r="N49" s="109"/>
      <c r="O49" s="108"/>
      <c r="P49" s="110"/>
      <c r="Q49" s="109"/>
      <c r="R49" s="108"/>
      <c r="S49" s="110"/>
      <c r="T49" s="109"/>
      <c r="U49" s="108"/>
      <c r="V49" s="110"/>
      <c r="W49" s="109"/>
      <c r="X49" s="108"/>
      <c r="Y49" s="110"/>
      <c r="Z49" s="109"/>
      <c r="AA49" s="108"/>
      <c r="AB49" s="108"/>
      <c r="AC49" s="111"/>
      <c r="AD49" s="111"/>
      <c r="AE49" s="112"/>
      <c r="AF49" s="20"/>
    </row>
    <row r="50" spans="1:32">
      <c r="A50" s="106"/>
      <c r="B50" s="106"/>
      <c r="C50" s="107"/>
      <c r="D50" s="108"/>
      <c r="E50" s="109"/>
      <c r="F50" s="108"/>
      <c r="G50" s="108"/>
      <c r="H50" s="109"/>
      <c r="I50" s="108"/>
      <c r="J50" s="110"/>
      <c r="K50" s="109"/>
      <c r="L50" s="108"/>
      <c r="M50" s="110"/>
      <c r="N50" s="109"/>
      <c r="O50" s="108"/>
      <c r="P50" s="110"/>
      <c r="Q50" s="109"/>
      <c r="R50" s="108"/>
      <c r="S50" s="110"/>
      <c r="T50" s="109"/>
      <c r="U50" s="108"/>
      <c r="V50" s="110"/>
      <c r="W50" s="109"/>
      <c r="X50" s="108"/>
      <c r="Y50" s="110"/>
      <c r="Z50" s="109"/>
      <c r="AA50" s="108"/>
      <c r="AB50" s="108"/>
      <c r="AC50" s="111"/>
      <c r="AD50" s="111"/>
      <c r="AE50" s="112"/>
      <c r="AF50" s="20"/>
    </row>
    <row r="51" spans="1:32">
      <c r="A51" s="106"/>
      <c r="B51" s="106"/>
      <c r="C51" s="107"/>
      <c r="D51" s="108"/>
      <c r="E51" s="109"/>
      <c r="F51" s="108"/>
      <c r="G51" s="108"/>
      <c r="H51" s="109"/>
      <c r="I51" s="108"/>
      <c r="J51" s="110"/>
      <c r="K51" s="109"/>
      <c r="L51" s="108"/>
      <c r="M51" s="110"/>
      <c r="N51" s="109"/>
      <c r="O51" s="108"/>
      <c r="P51" s="110"/>
      <c r="Q51" s="109"/>
      <c r="R51" s="108"/>
      <c r="S51" s="110"/>
      <c r="T51" s="109"/>
      <c r="U51" s="108"/>
      <c r="V51" s="110"/>
      <c r="W51" s="109"/>
      <c r="X51" s="108"/>
      <c r="Y51" s="110"/>
      <c r="Z51" s="109"/>
      <c r="AA51" s="108"/>
      <c r="AB51" s="108"/>
      <c r="AC51" s="111"/>
      <c r="AD51" s="111"/>
      <c r="AE51" s="112"/>
      <c r="AF51" s="20"/>
    </row>
    <row r="52" spans="1:32">
      <c r="A52" s="106"/>
      <c r="B52" s="106"/>
      <c r="C52" s="107"/>
      <c r="D52" s="108"/>
      <c r="E52" s="109"/>
      <c r="F52" s="108"/>
      <c r="G52" s="108"/>
      <c r="H52" s="109"/>
      <c r="I52" s="108"/>
      <c r="J52" s="110"/>
      <c r="K52" s="109"/>
      <c r="L52" s="108"/>
      <c r="M52" s="110"/>
      <c r="N52" s="109"/>
      <c r="O52" s="108"/>
      <c r="P52" s="110"/>
      <c r="Q52" s="109"/>
      <c r="R52" s="108"/>
      <c r="S52" s="110"/>
      <c r="T52" s="109"/>
      <c r="U52" s="108"/>
      <c r="V52" s="110"/>
      <c r="W52" s="109"/>
      <c r="X52" s="108"/>
      <c r="Y52" s="110"/>
      <c r="Z52" s="109"/>
      <c r="AA52" s="108"/>
      <c r="AB52" s="108"/>
      <c r="AC52" s="111"/>
      <c r="AD52" s="111"/>
      <c r="AE52" s="112"/>
      <c r="AF52" s="20"/>
    </row>
    <row r="53" spans="1:32">
      <c r="A53" s="106"/>
      <c r="B53" s="106"/>
      <c r="C53" s="107"/>
      <c r="D53" s="108"/>
      <c r="E53" s="109"/>
      <c r="F53" s="108"/>
      <c r="G53" s="108"/>
      <c r="H53" s="109"/>
      <c r="I53" s="108"/>
      <c r="J53" s="110"/>
      <c r="K53" s="109"/>
      <c r="L53" s="108"/>
      <c r="M53" s="110"/>
      <c r="N53" s="109"/>
      <c r="O53" s="108"/>
      <c r="P53" s="110"/>
      <c r="Q53" s="109"/>
      <c r="R53" s="108"/>
      <c r="S53" s="110"/>
      <c r="T53" s="109"/>
      <c r="U53" s="108"/>
      <c r="V53" s="110"/>
      <c r="W53" s="109"/>
      <c r="X53" s="108"/>
      <c r="Y53" s="110"/>
      <c r="Z53" s="109"/>
      <c r="AA53" s="108"/>
      <c r="AB53" s="108"/>
      <c r="AC53" s="111"/>
      <c r="AD53" s="111"/>
      <c r="AE53" s="112"/>
      <c r="AF53" s="20"/>
    </row>
    <row r="54" spans="1:32">
      <c r="A54" s="106"/>
      <c r="B54" s="106"/>
      <c r="C54" s="107"/>
      <c r="D54" s="108"/>
      <c r="E54" s="109"/>
      <c r="F54" s="108"/>
      <c r="G54" s="108"/>
      <c r="H54" s="109"/>
      <c r="I54" s="108"/>
      <c r="J54" s="110"/>
      <c r="K54" s="109"/>
      <c r="L54" s="108"/>
      <c r="M54" s="110"/>
      <c r="N54" s="109"/>
      <c r="O54" s="108"/>
      <c r="P54" s="110"/>
      <c r="Q54" s="109"/>
      <c r="R54" s="108"/>
      <c r="S54" s="110"/>
      <c r="T54" s="109"/>
      <c r="U54" s="108"/>
      <c r="V54" s="110"/>
      <c r="W54" s="109"/>
      <c r="X54" s="108"/>
      <c r="Y54" s="110"/>
      <c r="Z54" s="109"/>
      <c r="AA54" s="108"/>
      <c r="AB54" s="108"/>
      <c r="AC54" s="111"/>
      <c r="AD54" s="111"/>
      <c r="AE54" s="112"/>
      <c r="AF54" s="20"/>
    </row>
    <row r="55" spans="1:32">
      <c r="A55" s="106"/>
      <c r="B55" s="106"/>
      <c r="C55" s="107"/>
      <c r="D55" s="108"/>
      <c r="E55" s="109"/>
      <c r="F55" s="108"/>
      <c r="G55" s="108"/>
      <c r="H55" s="109"/>
      <c r="I55" s="108"/>
      <c r="J55" s="110"/>
      <c r="K55" s="109"/>
      <c r="L55" s="108"/>
      <c r="M55" s="110"/>
      <c r="N55" s="109"/>
      <c r="O55" s="108"/>
      <c r="P55" s="110"/>
      <c r="Q55" s="109"/>
      <c r="R55" s="108"/>
      <c r="S55" s="110"/>
      <c r="T55" s="109"/>
      <c r="U55" s="108"/>
      <c r="V55" s="110"/>
      <c r="W55" s="109"/>
      <c r="X55" s="108"/>
      <c r="Y55" s="110"/>
      <c r="Z55" s="109"/>
      <c r="AA55" s="108"/>
      <c r="AB55" s="108"/>
      <c r="AC55" s="111"/>
      <c r="AD55" s="111"/>
      <c r="AE55" s="112"/>
      <c r="AF55" s="20"/>
    </row>
    <row r="56" spans="1:32">
      <c r="A56" s="106"/>
      <c r="B56" s="106"/>
      <c r="C56" s="107"/>
      <c r="D56" s="108"/>
      <c r="E56" s="109"/>
      <c r="F56" s="108"/>
      <c r="G56" s="108"/>
      <c r="H56" s="109"/>
      <c r="I56" s="108"/>
      <c r="J56" s="110"/>
      <c r="K56" s="109"/>
      <c r="L56" s="108"/>
      <c r="M56" s="110"/>
      <c r="N56" s="109"/>
      <c r="O56" s="108"/>
      <c r="P56" s="110"/>
      <c r="Q56" s="109"/>
      <c r="R56" s="108"/>
      <c r="S56" s="110"/>
      <c r="T56" s="109"/>
      <c r="U56" s="108"/>
      <c r="V56" s="110"/>
      <c r="W56" s="109"/>
      <c r="X56" s="108"/>
      <c r="Y56" s="110"/>
      <c r="Z56" s="109"/>
      <c r="AA56" s="108"/>
      <c r="AB56" s="108"/>
      <c r="AC56" s="111"/>
      <c r="AD56" s="111"/>
      <c r="AE56" s="112"/>
      <c r="AF56" s="20"/>
    </row>
    <row r="57" spans="1:32" ht="17.25" customHeight="1">
      <c r="A57" s="303" t="s">
        <v>175</v>
      </c>
      <c r="B57" s="304"/>
      <c r="C57" s="29"/>
      <c r="D57" s="30"/>
      <c r="E57" s="31"/>
      <c r="F57" s="31"/>
      <c r="G57" s="30"/>
      <c r="H57" s="31"/>
      <c r="I57" s="31"/>
      <c r="J57" s="30"/>
      <c r="K57" s="31"/>
      <c r="L57" s="31"/>
      <c r="M57" s="30"/>
      <c r="N57" s="31"/>
      <c r="O57" s="31"/>
      <c r="P57" s="30"/>
      <c r="Q57" s="31"/>
      <c r="R57" s="31"/>
      <c r="S57" s="30"/>
      <c r="T57" s="33"/>
      <c r="U57" s="31"/>
      <c r="V57" s="30"/>
      <c r="W57" s="31"/>
      <c r="X57" s="31"/>
      <c r="Y57" s="30"/>
      <c r="Z57" s="31"/>
      <c r="AA57" s="31"/>
      <c r="AB57" s="31"/>
      <c r="AC57" s="30"/>
      <c r="AD57" s="30"/>
      <c r="AE57" s="68"/>
      <c r="AF57" s="20"/>
    </row>
    <row r="58" spans="1:32">
      <c r="A58" s="28">
        <v>1</v>
      </c>
      <c r="B58" s="28" t="s">
        <v>53</v>
      </c>
      <c r="C58" s="29">
        <v>12</v>
      </c>
      <c r="D58" s="30">
        <v>39.33</v>
      </c>
      <c r="E58" s="31">
        <v>50.83</v>
      </c>
      <c r="F58" s="31">
        <f t="shared" ref="F58:F64" si="44">E58-D58</f>
        <v>11.5</v>
      </c>
      <c r="G58" s="30">
        <v>36.33</v>
      </c>
      <c r="H58" s="31">
        <v>47.17</v>
      </c>
      <c r="I58" s="32">
        <f t="shared" ref="I58:I64" si="45">H58-G58</f>
        <v>10.840000000000003</v>
      </c>
      <c r="J58" s="30">
        <v>27.5</v>
      </c>
      <c r="K58" s="31">
        <v>28.96</v>
      </c>
      <c r="L58" s="32">
        <f t="shared" ref="L58:L64" si="46">K58-J58</f>
        <v>1.4600000000000009</v>
      </c>
      <c r="M58" s="30">
        <v>22.5</v>
      </c>
      <c r="N58" s="31">
        <v>36.67</v>
      </c>
      <c r="O58" s="32">
        <f t="shared" ref="O58:O64" si="47">N58-M58</f>
        <v>14.170000000000002</v>
      </c>
      <c r="P58" s="30">
        <v>35.75</v>
      </c>
      <c r="Q58" s="31">
        <v>42.96</v>
      </c>
      <c r="R58" s="32">
        <f t="shared" ref="R58:R64" si="48">Q58-P58</f>
        <v>7.2100000000000009</v>
      </c>
      <c r="S58" s="30">
        <v>46.67</v>
      </c>
      <c r="T58" s="33">
        <v>68</v>
      </c>
      <c r="U58" s="32">
        <f t="shared" ref="U58:U64" si="49">T58-S58</f>
        <v>21.33</v>
      </c>
      <c r="V58" s="30">
        <v>37.5</v>
      </c>
      <c r="W58" s="31">
        <v>53.33</v>
      </c>
      <c r="X58" s="32">
        <f t="shared" ref="X58:X64" si="50">W58-V58</f>
        <v>15.829999999999998</v>
      </c>
      <c r="Y58" s="30">
        <v>43.33</v>
      </c>
      <c r="Z58" s="31">
        <v>58.33</v>
      </c>
      <c r="AA58" s="32">
        <f t="shared" ref="AA58:AA64" si="51">Z58-Y58</f>
        <v>15</v>
      </c>
      <c r="AB58" s="32">
        <f t="shared" ref="AB58:AC64" si="52">(D58+G58+J58+M58+P58+S58+V58+Y58)/8</f>
        <v>36.113749999999996</v>
      </c>
      <c r="AC58" s="30">
        <f t="shared" si="52"/>
        <v>48.28125</v>
      </c>
      <c r="AD58" s="34">
        <f t="shared" ref="AD58:AD64" si="53">AC58-AB58</f>
        <v>12.167500000000004</v>
      </c>
      <c r="AE58" s="35">
        <v>8</v>
      </c>
      <c r="AF58" s="20"/>
    </row>
    <row r="59" spans="1:32">
      <c r="A59" s="27">
        <v>2</v>
      </c>
      <c r="B59" s="28" t="s">
        <v>50</v>
      </c>
      <c r="C59" s="29">
        <v>9</v>
      </c>
      <c r="D59" s="30">
        <v>42.55</v>
      </c>
      <c r="E59" s="31">
        <v>52.22</v>
      </c>
      <c r="F59" s="31">
        <f t="shared" si="44"/>
        <v>9.6700000000000017</v>
      </c>
      <c r="G59" s="30">
        <v>40</v>
      </c>
      <c r="H59" s="31">
        <v>46.22</v>
      </c>
      <c r="I59" s="32">
        <f t="shared" si="45"/>
        <v>6.2199999999999989</v>
      </c>
      <c r="J59" s="30">
        <v>28.18</v>
      </c>
      <c r="K59" s="31">
        <v>31.94</v>
      </c>
      <c r="L59" s="32">
        <f t="shared" si="46"/>
        <v>3.7600000000000016</v>
      </c>
      <c r="M59" s="30">
        <v>32.270000000000003</v>
      </c>
      <c r="N59" s="31">
        <v>53.89</v>
      </c>
      <c r="O59" s="32">
        <f t="shared" si="47"/>
        <v>21.619999999999997</v>
      </c>
      <c r="P59" s="30">
        <v>33.18</v>
      </c>
      <c r="Q59" s="31">
        <v>47.44</v>
      </c>
      <c r="R59" s="32">
        <f t="shared" si="48"/>
        <v>14.259999999999998</v>
      </c>
      <c r="S59" s="30">
        <v>55.64</v>
      </c>
      <c r="T59" s="33">
        <v>72.89</v>
      </c>
      <c r="U59" s="32">
        <f t="shared" si="49"/>
        <v>17.25</v>
      </c>
      <c r="V59" s="30">
        <v>48.18</v>
      </c>
      <c r="W59" s="31">
        <v>55.56</v>
      </c>
      <c r="X59" s="32">
        <f t="shared" si="50"/>
        <v>7.3800000000000026</v>
      </c>
      <c r="Y59" s="30">
        <v>53.09</v>
      </c>
      <c r="Z59" s="31">
        <v>66.67</v>
      </c>
      <c r="AA59" s="32">
        <f t="shared" si="51"/>
        <v>13.579999999999998</v>
      </c>
      <c r="AB59" s="32">
        <f t="shared" si="52"/>
        <v>41.636250000000004</v>
      </c>
      <c r="AC59" s="30">
        <f t="shared" si="52"/>
        <v>53.353749999999998</v>
      </c>
      <c r="AD59" s="34">
        <f t="shared" si="53"/>
        <v>11.717499999999994</v>
      </c>
      <c r="AE59" s="35">
        <v>8</v>
      </c>
      <c r="AF59" s="20"/>
    </row>
    <row r="60" spans="1:32">
      <c r="A60" s="28">
        <v>3</v>
      </c>
      <c r="B60" s="28" t="s">
        <v>83</v>
      </c>
      <c r="C60" s="29">
        <v>12</v>
      </c>
      <c r="D60" s="30">
        <v>45.63</v>
      </c>
      <c r="E60" s="31">
        <v>42</v>
      </c>
      <c r="F60" s="31">
        <f t="shared" si="44"/>
        <v>-3.6300000000000026</v>
      </c>
      <c r="G60" s="30">
        <v>40</v>
      </c>
      <c r="H60" s="31">
        <v>36.33</v>
      </c>
      <c r="I60" s="32">
        <f t="shared" si="45"/>
        <v>-3.6700000000000017</v>
      </c>
      <c r="J60" s="30">
        <v>34.06</v>
      </c>
      <c r="K60" s="31">
        <v>32.29</v>
      </c>
      <c r="L60" s="32">
        <f t="shared" si="46"/>
        <v>-1.7700000000000031</v>
      </c>
      <c r="M60" s="30">
        <v>30.31</v>
      </c>
      <c r="N60" s="31">
        <v>47.92</v>
      </c>
      <c r="O60" s="32">
        <f t="shared" si="47"/>
        <v>17.610000000000003</v>
      </c>
      <c r="P60" s="30">
        <v>32.630000000000003</v>
      </c>
      <c r="Q60" s="31">
        <v>32.880000000000003</v>
      </c>
      <c r="R60" s="32">
        <f t="shared" si="48"/>
        <v>0.25</v>
      </c>
      <c r="S60" s="30">
        <v>48.5</v>
      </c>
      <c r="T60" s="33">
        <v>64.67</v>
      </c>
      <c r="U60" s="32">
        <f t="shared" si="49"/>
        <v>16.170000000000002</v>
      </c>
      <c r="V60" s="30">
        <v>54.38</v>
      </c>
      <c r="W60" s="31">
        <v>47.5</v>
      </c>
      <c r="X60" s="32">
        <f t="shared" si="50"/>
        <v>-6.8800000000000026</v>
      </c>
      <c r="Y60" s="30">
        <v>53</v>
      </c>
      <c r="Z60" s="31">
        <v>61.33</v>
      </c>
      <c r="AA60" s="32">
        <f t="shared" si="51"/>
        <v>8.3299999999999983</v>
      </c>
      <c r="AB60" s="32">
        <f t="shared" si="52"/>
        <v>42.313749999999999</v>
      </c>
      <c r="AC60" s="30">
        <f t="shared" si="52"/>
        <v>45.615000000000002</v>
      </c>
      <c r="AD60" s="34">
        <f t="shared" si="53"/>
        <v>3.3012500000000031</v>
      </c>
      <c r="AE60" s="35">
        <v>4</v>
      </c>
      <c r="AF60" s="20"/>
    </row>
    <row r="61" spans="1:32">
      <c r="A61" s="27">
        <v>4</v>
      </c>
      <c r="B61" s="28" t="s">
        <v>141</v>
      </c>
      <c r="C61" s="29">
        <v>38</v>
      </c>
      <c r="D61" s="30">
        <v>42.835000000000001</v>
      </c>
      <c r="E61" s="30">
        <v>46.564999999999998</v>
      </c>
      <c r="F61" s="31">
        <f t="shared" si="44"/>
        <v>3.7299999999999969</v>
      </c>
      <c r="G61" s="30">
        <v>40.78</v>
      </c>
      <c r="H61" s="30">
        <v>32.284999999999997</v>
      </c>
      <c r="I61" s="32">
        <f t="shared" si="45"/>
        <v>-8.4950000000000045</v>
      </c>
      <c r="J61" s="30">
        <v>33.405000000000001</v>
      </c>
      <c r="K61" s="30">
        <v>24.045000000000002</v>
      </c>
      <c r="L61" s="32">
        <f t="shared" si="46"/>
        <v>-9.36</v>
      </c>
      <c r="M61" s="30">
        <v>23.75</v>
      </c>
      <c r="N61" s="30">
        <v>36.835000000000001</v>
      </c>
      <c r="O61" s="32">
        <f t="shared" si="47"/>
        <v>13.085000000000001</v>
      </c>
      <c r="P61" s="30">
        <v>36.375</v>
      </c>
      <c r="Q61" s="30">
        <v>39.965000000000003</v>
      </c>
      <c r="R61" s="32">
        <f t="shared" si="48"/>
        <v>3.5900000000000034</v>
      </c>
      <c r="S61" s="30">
        <v>55.335000000000001</v>
      </c>
      <c r="T61" s="30">
        <v>65.319999999999993</v>
      </c>
      <c r="U61" s="32">
        <f t="shared" si="49"/>
        <v>9.9849999999999923</v>
      </c>
      <c r="V61" s="30">
        <v>50.97</v>
      </c>
      <c r="W61" s="30">
        <v>53.71</v>
      </c>
      <c r="X61" s="32">
        <f t="shared" si="50"/>
        <v>2.740000000000002</v>
      </c>
      <c r="Y61" s="30">
        <v>54.445</v>
      </c>
      <c r="Z61" s="30">
        <v>54.034999999999997</v>
      </c>
      <c r="AA61" s="32">
        <f t="shared" si="51"/>
        <v>-0.41000000000000369</v>
      </c>
      <c r="AB61" s="32">
        <f t="shared" si="52"/>
        <v>42.236875000000005</v>
      </c>
      <c r="AC61" s="30">
        <f t="shared" si="52"/>
        <v>44.094999999999999</v>
      </c>
      <c r="AD61" s="34">
        <f t="shared" si="53"/>
        <v>1.858124999999994</v>
      </c>
      <c r="AE61" s="35">
        <v>5</v>
      </c>
      <c r="AF61" s="20"/>
    </row>
    <row r="62" spans="1:32">
      <c r="A62" s="28">
        <v>5</v>
      </c>
      <c r="B62" s="28" t="s">
        <v>33</v>
      </c>
      <c r="C62" s="29">
        <v>4</v>
      </c>
      <c r="D62" s="30">
        <v>49.6</v>
      </c>
      <c r="E62" s="31">
        <v>50.5</v>
      </c>
      <c r="F62" s="31">
        <f t="shared" si="44"/>
        <v>0.89999999999999858</v>
      </c>
      <c r="G62" s="30">
        <v>44.8</v>
      </c>
      <c r="H62" s="31">
        <v>43</v>
      </c>
      <c r="I62" s="32">
        <f t="shared" si="45"/>
        <v>-1.7999999999999972</v>
      </c>
      <c r="J62" s="30">
        <v>43</v>
      </c>
      <c r="K62" s="31">
        <v>31.25</v>
      </c>
      <c r="L62" s="32">
        <f t="shared" si="46"/>
        <v>-11.75</v>
      </c>
      <c r="M62" s="30">
        <v>30</v>
      </c>
      <c r="N62" s="31">
        <v>43.75</v>
      </c>
      <c r="O62" s="32">
        <f t="shared" si="47"/>
        <v>13.75</v>
      </c>
      <c r="P62" s="30">
        <v>32.200000000000003</v>
      </c>
      <c r="Q62" s="31">
        <v>41.13</v>
      </c>
      <c r="R62" s="32">
        <f t="shared" si="48"/>
        <v>8.93</v>
      </c>
      <c r="S62" s="30">
        <v>54.4</v>
      </c>
      <c r="T62" s="33">
        <v>63</v>
      </c>
      <c r="U62" s="32">
        <f t="shared" si="49"/>
        <v>8.6000000000000014</v>
      </c>
      <c r="V62" s="30">
        <v>51</v>
      </c>
      <c r="W62" s="31">
        <v>47.5</v>
      </c>
      <c r="X62" s="32">
        <f t="shared" si="50"/>
        <v>-3.5</v>
      </c>
      <c r="Y62" s="30">
        <v>60</v>
      </c>
      <c r="Z62" s="31">
        <v>50</v>
      </c>
      <c r="AA62" s="32">
        <f t="shared" si="51"/>
        <v>-10</v>
      </c>
      <c r="AB62" s="32">
        <f t="shared" si="52"/>
        <v>45.625</v>
      </c>
      <c r="AC62" s="30">
        <f t="shared" si="52"/>
        <v>46.266249999999999</v>
      </c>
      <c r="AD62" s="34">
        <f t="shared" si="53"/>
        <v>0.64124999999999943</v>
      </c>
      <c r="AE62" s="35">
        <v>4</v>
      </c>
      <c r="AF62" s="20"/>
    </row>
    <row r="63" spans="1:32">
      <c r="A63" s="27">
        <v>6</v>
      </c>
      <c r="B63" s="28" t="s">
        <v>20</v>
      </c>
      <c r="C63" s="29">
        <v>23</v>
      </c>
      <c r="D63" s="30">
        <v>42.13</v>
      </c>
      <c r="E63" s="31">
        <v>42.52</v>
      </c>
      <c r="F63" s="31">
        <f t="shared" si="44"/>
        <v>0.39000000000000057</v>
      </c>
      <c r="G63" s="30">
        <v>39.880000000000003</v>
      </c>
      <c r="H63" s="31">
        <v>34.96</v>
      </c>
      <c r="I63" s="32">
        <f t="shared" si="45"/>
        <v>-4.9200000000000017</v>
      </c>
      <c r="J63" s="30">
        <v>37.270000000000003</v>
      </c>
      <c r="K63" s="31">
        <v>33.590000000000003</v>
      </c>
      <c r="L63" s="32">
        <f t="shared" si="46"/>
        <v>-3.6799999999999997</v>
      </c>
      <c r="M63" s="30">
        <v>29.53</v>
      </c>
      <c r="N63" s="31">
        <v>36.74</v>
      </c>
      <c r="O63" s="32">
        <f t="shared" si="47"/>
        <v>7.2100000000000009</v>
      </c>
      <c r="P63" s="30">
        <v>35.159999999999997</v>
      </c>
      <c r="Q63" s="31">
        <v>34.299999999999997</v>
      </c>
      <c r="R63" s="32">
        <f t="shared" si="48"/>
        <v>-0.85999999999999943</v>
      </c>
      <c r="S63" s="30">
        <v>49.75</v>
      </c>
      <c r="T63" s="33">
        <v>56.7</v>
      </c>
      <c r="U63" s="32">
        <f t="shared" si="49"/>
        <v>6.9500000000000028</v>
      </c>
      <c r="V63" s="30">
        <v>47.81</v>
      </c>
      <c r="W63" s="31">
        <v>44.78</v>
      </c>
      <c r="X63" s="32">
        <f t="shared" si="50"/>
        <v>-3.0300000000000011</v>
      </c>
      <c r="Y63" s="30">
        <v>52.88</v>
      </c>
      <c r="Z63" s="31">
        <v>47.13</v>
      </c>
      <c r="AA63" s="32">
        <f t="shared" si="51"/>
        <v>-5.75</v>
      </c>
      <c r="AB63" s="32">
        <f t="shared" si="52"/>
        <v>41.801249999999996</v>
      </c>
      <c r="AC63" s="30">
        <f t="shared" si="52"/>
        <v>41.34</v>
      </c>
      <c r="AD63" s="34">
        <f t="shared" si="53"/>
        <v>-0.46124999999999261</v>
      </c>
      <c r="AE63" s="35">
        <v>3</v>
      </c>
      <c r="AF63" s="20"/>
    </row>
    <row r="64" spans="1:32">
      <c r="A64" s="28">
        <v>7</v>
      </c>
      <c r="B64" s="28" t="s">
        <v>24</v>
      </c>
      <c r="C64" s="29">
        <v>19</v>
      </c>
      <c r="D64" s="30">
        <v>44.26</v>
      </c>
      <c r="E64" s="31">
        <v>40.53</v>
      </c>
      <c r="F64" s="31">
        <f t="shared" si="44"/>
        <v>-3.7299999999999969</v>
      </c>
      <c r="G64" s="30">
        <v>41.13</v>
      </c>
      <c r="H64" s="31">
        <v>35.26</v>
      </c>
      <c r="I64" s="32">
        <f t="shared" si="45"/>
        <v>-5.8700000000000045</v>
      </c>
      <c r="J64" s="30">
        <v>36.74</v>
      </c>
      <c r="K64" s="31">
        <v>29.74</v>
      </c>
      <c r="L64" s="32">
        <f t="shared" si="46"/>
        <v>-7.0000000000000036</v>
      </c>
      <c r="M64" s="30">
        <v>34.130000000000003</v>
      </c>
      <c r="N64" s="31">
        <v>30.53</v>
      </c>
      <c r="O64" s="32">
        <f t="shared" si="47"/>
        <v>-3.6000000000000014</v>
      </c>
      <c r="P64" s="30">
        <v>34.54</v>
      </c>
      <c r="Q64" s="31">
        <v>33.659999999999997</v>
      </c>
      <c r="R64" s="32">
        <f t="shared" si="48"/>
        <v>-0.88000000000000256</v>
      </c>
      <c r="S64" s="30">
        <v>60.87</v>
      </c>
      <c r="T64" s="33">
        <v>70.11</v>
      </c>
      <c r="U64" s="32">
        <f t="shared" si="49"/>
        <v>9.240000000000002</v>
      </c>
      <c r="V64" s="30">
        <v>50.87</v>
      </c>
      <c r="W64" s="31">
        <v>50.79</v>
      </c>
      <c r="X64" s="32">
        <f t="shared" si="50"/>
        <v>-7.9999999999998295E-2</v>
      </c>
      <c r="Y64" s="30">
        <v>52.87</v>
      </c>
      <c r="Z64" s="31">
        <v>56</v>
      </c>
      <c r="AA64" s="32">
        <f t="shared" si="51"/>
        <v>3.1300000000000026</v>
      </c>
      <c r="AB64" s="32">
        <f t="shared" si="52"/>
        <v>44.426249999999996</v>
      </c>
      <c r="AC64" s="30">
        <f t="shared" si="52"/>
        <v>43.327500000000001</v>
      </c>
      <c r="AD64" s="34">
        <f t="shared" si="53"/>
        <v>-1.0987499999999955</v>
      </c>
      <c r="AE64" s="35">
        <v>2</v>
      </c>
      <c r="AF64" s="20"/>
    </row>
    <row r="65" spans="1:32">
      <c r="A65" s="27">
        <v>8</v>
      </c>
      <c r="B65" s="28" t="s">
        <v>187</v>
      </c>
      <c r="C65" s="29">
        <v>41</v>
      </c>
      <c r="D65" s="30">
        <v>48.344999999999999</v>
      </c>
      <c r="E65" s="31">
        <v>44.725000000000001</v>
      </c>
      <c r="F65" s="31">
        <v>-3.6199999999999974</v>
      </c>
      <c r="G65" s="30">
        <v>46.325000000000003</v>
      </c>
      <c r="H65" s="31">
        <v>41.225000000000001</v>
      </c>
      <c r="I65" s="32">
        <v>-5.1000000000000014</v>
      </c>
      <c r="J65" s="30">
        <v>35.6</v>
      </c>
      <c r="K65" s="31">
        <v>36.47</v>
      </c>
      <c r="L65" s="32">
        <v>0.86999999999999744</v>
      </c>
      <c r="M65" s="30">
        <v>40.195</v>
      </c>
      <c r="N65" s="31">
        <v>41.064999999999998</v>
      </c>
      <c r="O65" s="32">
        <v>0.86999999999999744</v>
      </c>
      <c r="P65" s="30">
        <v>40.295000000000002</v>
      </c>
      <c r="Q65" s="31">
        <v>34.79</v>
      </c>
      <c r="R65" s="32">
        <v>-5.5050000000000026</v>
      </c>
      <c r="S65" s="30">
        <v>64.115000000000009</v>
      </c>
      <c r="T65" s="33">
        <v>78.7</v>
      </c>
      <c r="U65" s="32">
        <v>14.584999999999994</v>
      </c>
      <c r="V65" s="30">
        <v>57</v>
      </c>
      <c r="W65" s="31">
        <v>48.064999999999998</v>
      </c>
      <c r="X65" s="32">
        <v>-8.9350000000000023</v>
      </c>
      <c r="Y65" s="30">
        <v>61.174999999999997</v>
      </c>
      <c r="Z65" s="31">
        <v>58.05</v>
      </c>
      <c r="AA65" s="32">
        <v>-3.125</v>
      </c>
      <c r="AB65" s="32">
        <v>49.131250000000001</v>
      </c>
      <c r="AC65" s="30">
        <v>47.886250000000004</v>
      </c>
      <c r="AD65" s="34">
        <v>-1.2449999999999974</v>
      </c>
      <c r="AE65" s="35">
        <v>3</v>
      </c>
      <c r="AF65" s="20"/>
    </row>
    <row r="66" spans="1:32">
      <c r="A66" s="28">
        <v>9</v>
      </c>
      <c r="B66" s="28" t="s">
        <v>30</v>
      </c>
      <c r="C66" s="29">
        <v>20</v>
      </c>
      <c r="D66" s="30">
        <v>41.41</v>
      </c>
      <c r="E66" s="31">
        <v>37.5</v>
      </c>
      <c r="F66" s="31">
        <f>E66-D66</f>
        <v>-3.9099999999999966</v>
      </c>
      <c r="G66" s="30">
        <v>40.89</v>
      </c>
      <c r="H66" s="31">
        <v>27.6</v>
      </c>
      <c r="I66" s="32">
        <f>H66-G66</f>
        <v>-13.29</v>
      </c>
      <c r="J66" s="30">
        <v>31.94</v>
      </c>
      <c r="K66" s="31">
        <v>27.13</v>
      </c>
      <c r="L66" s="32">
        <f>K66-J66</f>
        <v>-4.8100000000000023</v>
      </c>
      <c r="M66" s="30">
        <v>27.41</v>
      </c>
      <c r="N66" s="31">
        <v>26.75</v>
      </c>
      <c r="O66" s="32">
        <f>N66-M66</f>
        <v>-0.66000000000000014</v>
      </c>
      <c r="P66" s="30">
        <v>30.17</v>
      </c>
      <c r="Q66" s="31">
        <v>26.95</v>
      </c>
      <c r="R66" s="32">
        <f>Q66-P66</f>
        <v>-3.2200000000000024</v>
      </c>
      <c r="S66" s="30">
        <v>50.22</v>
      </c>
      <c r="T66" s="33">
        <v>51.2</v>
      </c>
      <c r="U66" s="32">
        <f>T66-S66</f>
        <v>0.98000000000000398</v>
      </c>
      <c r="V66" s="30">
        <v>51.67</v>
      </c>
      <c r="W66" s="31">
        <v>42.25</v>
      </c>
      <c r="X66" s="32">
        <f>W66-V66</f>
        <v>-9.4200000000000017</v>
      </c>
      <c r="Y66" s="30">
        <v>50.37</v>
      </c>
      <c r="Z66" s="31">
        <v>43</v>
      </c>
      <c r="AA66" s="32">
        <f>Z66-Y66</f>
        <v>-7.3699999999999974</v>
      </c>
      <c r="AB66" s="32">
        <f t="shared" ref="AB66:AC68" si="54">(D66+G66+J66+M66+P66+S66+V66+Y66)/8</f>
        <v>40.51</v>
      </c>
      <c r="AC66" s="30">
        <f t="shared" si="54"/>
        <v>35.297499999999999</v>
      </c>
      <c r="AD66" s="34">
        <f>AC66-AB66</f>
        <v>-5.2124999999999986</v>
      </c>
      <c r="AE66" s="35">
        <v>1</v>
      </c>
      <c r="AF66" s="20"/>
    </row>
    <row r="67" spans="1:32">
      <c r="A67" s="27">
        <v>10</v>
      </c>
      <c r="B67" s="28" t="s">
        <v>25</v>
      </c>
      <c r="C67" s="29">
        <v>13</v>
      </c>
      <c r="D67" s="30">
        <v>42.53</v>
      </c>
      <c r="E67" s="31">
        <v>43.38</v>
      </c>
      <c r="F67" s="31">
        <f>E67-D67</f>
        <v>0.85000000000000142</v>
      </c>
      <c r="G67" s="30">
        <v>42.4</v>
      </c>
      <c r="H67" s="31">
        <v>29.54</v>
      </c>
      <c r="I67" s="32">
        <f>H67-G67</f>
        <v>-12.86</v>
      </c>
      <c r="J67" s="30">
        <v>35.5</v>
      </c>
      <c r="K67" s="31">
        <v>28.65</v>
      </c>
      <c r="L67" s="32">
        <f>K67-J67</f>
        <v>-6.8500000000000014</v>
      </c>
      <c r="M67" s="30">
        <v>37.33</v>
      </c>
      <c r="N67" s="31">
        <v>31.54</v>
      </c>
      <c r="O67" s="32">
        <f>N67-M67</f>
        <v>-5.7899999999999991</v>
      </c>
      <c r="P67" s="30">
        <v>33.200000000000003</v>
      </c>
      <c r="Q67" s="31">
        <v>31.85</v>
      </c>
      <c r="R67" s="32">
        <f>Q67-P67</f>
        <v>-1.3500000000000014</v>
      </c>
      <c r="S67" s="30">
        <v>58.93</v>
      </c>
      <c r="T67" s="33">
        <v>57.85</v>
      </c>
      <c r="U67" s="32">
        <f>T67-S67</f>
        <v>-1.0799999999999983</v>
      </c>
      <c r="V67" s="30">
        <v>60</v>
      </c>
      <c r="W67" s="31">
        <v>45</v>
      </c>
      <c r="X67" s="32">
        <f>W67-V67</f>
        <v>-15</v>
      </c>
      <c r="Y67" s="30">
        <v>55.47</v>
      </c>
      <c r="Z67" s="31">
        <v>51.69</v>
      </c>
      <c r="AA67" s="32">
        <f>Z67-Y67</f>
        <v>-3.7800000000000011</v>
      </c>
      <c r="AB67" s="32">
        <f t="shared" si="54"/>
        <v>45.67</v>
      </c>
      <c r="AC67" s="30">
        <f t="shared" si="54"/>
        <v>39.937499999999993</v>
      </c>
      <c r="AD67" s="34">
        <f>AC67-AB67</f>
        <v>-5.7325000000000088</v>
      </c>
      <c r="AE67" s="35">
        <v>1</v>
      </c>
      <c r="AF67" s="20"/>
    </row>
    <row r="68" spans="1:32">
      <c r="A68" s="28">
        <v>11</v>
      </c>
      <c r="B68" s="28" t="s">
        <v>88</v>
      </c>
      <c r="C68" s="29">
        <v>6</v>
      </c>
      <c r="D68" s="30">
        <v>52.44</v>
      </c>
      <c r="E68" s="31">
        <v>42</v>
      </c>
      <c r="F68" s="31">
        <f>E68-D68</f>
        <v>-10.439999999999998</v>
      </c>
      <c r="G68" s="30">
        <v>47.11</v>
      </c>
      <c r="H68" s="31">
        <v>32.67</v>
      </c>
      <c r="I68" s="32">
        <f>H68-G68</f>
        <v>-14.439999999999998</v>
      </c>
      <c r="J68" s="30">
        <v>31.94</v>
      </c>
      <c r="K68" s="31">
        <v>27.08</v>
      </c>
      <c r="L68" s="32">
        <f>K68-J68</f>
        <v>-4.860000000000003</v>
      </c>
      <c r="M68" s="30">
        <v>46.67</v>
      </c>
      <c r="N68" s="31">
        <v>43.33</v>
      </c>
      <c r="O68" s="32">
        <f>N68-M68</f>
        <v>-3.3400000000000034</v>
      </c>
      <c r="P68" s="30">
        <v>45.17</v>
      </c>
      <c r="Q68" s="31">
        <v>44.58</v>
      </c>
      <c r="R68" s="32">
        <f>Q68-P68</f>
        <v>-0.59000000000000341</v>
      </c>
      <c r="S68" s="30">
        <v>68.89</v>
      </c>
      <c r="T68" s="33">
        <v>58.67</v>
      </c>
      <c r="U68" s="32">
        <f>T68-S68</f>
        <v>-10.219999999999999</v>
      </c>
      <c r="V68" s="30">
        <v>62.78</v>
      </c>
      <c r="W68" s="31">
        <v>42.5</v>
      </c>
      <c r="X68" s="32">
        <f>W68-V68</f>
        <v>-20.28</v>
      </c>
      <c r="Y68" s="30">
        <v>62.67</v>
      </c>
      <c r="Z68" s="31">
        <v>52.67</v>
      </c>
      <c r="AA68" s="32">
        <f>Z68-Y68</f>
        <v>-10</v>
      </c>
      <c r="AB68" s="32">
        <f t="shared" si="54"/>
        <v>52.208750000000002</v>
      </c>
      <c r="AC68" s="30">
        <f t="shared" si="54"/>
        <v>42.9375</v>
      </c>
      <c r="AD68" s="34">
        <f>AC68-AB68</f>
        <v>-9.271250000000002</v>
      </c>
      <c r="AE68" s="35">
        <v>0</v>
      </c>
      <c r="AF68" s="20"/>
    </row>
    <row r="69" spans="1:32">
      <c r="A69" s="303" t="s">
        <v>179</v>
      </c>
      <c r="B69" s="304"/>
      <c r="C69" s="29">
        <f>SUM(C58:C68)</f>
        <v>197</v>
      </c>
      <c r="D69" s="30">
        <f>AVERAGE(D59:D68)</f>
        <v>45.172999999999995</v>
      </c>
      <c r="E69" s="30">
        <f t="shared" ref="E69:AD69" si="55">AVERAGE(E59:E68)</f>
        <v>44.194000000000003</v>
      </c>
      <c r="F69" s="30">
        <f t="shared" si="55"/>
        <v>-0.9789999999999992</v>
      </c>
      <c r="G69" s="30">
        <f t="shared" si="55"/>
        <v>42.331499999999991</v>
      </c>
      <c r="H69" s="30">
        <f t="shared" si="55"/>
        <v>35.909000000000006</v>
      </c>
      <c r="I69" s="30">
        <f t="shared" si="55"/>
        <v>-6.4225000000000012</v>
      </c>
      <c r="J69" s="30">
        <f t="shared" si="55"/>
        <v>34.763500000000008</v>
      </c>
      <c r="K69" s="30">
        <f t="shared" si="55"/>
        <v>30.218499999999999</v>
      </c>
      <c r="L69" s="30">
        <f t="shared" si="55"/>
        <v>-4.5450000000000017</v>
      </c>
      <c r="M69" s="30">
        <f t="shared" si="55"/>
        <v>33.159500000000001</v>
      </c>
      <c r="N69" s="30">
        <f t="shared" si="55"/>
        <v>39.234999999999999</v>
      </c>
      <c r="O69" s="30">
        <f t="shared" si="55"/>
        <v>6.0755000000000026</v>
      </c>
      <c r="P69" s="30">
        <f t="shared" si="55"/>
        <v>35.292000000000002</v>
      </c>
      <c r="Q69" s="30">
        <f t="shared" si="55"/>
        <v>36.754499999999993</v>
      </c>
      <c r="R69" s="30">
        <f t="shared" si="55"/>
        <v>1.462499999999999</v>
      </c>
      <c r="S69" s="30">
        <f t="shared" si="55"/>
        <v>56.665000000000006</v>
      </c>
      <c r="T69" s="30">
        <f t="shared" si="55"/>
        <v>63.911000000000001</v>
      </c>
      <c r="U69" s="30">
        <f t="shared" si="55"/>
        <v>7.2459999999999996</v>
      </c>
      <c r="V69" s="30">
        <f t="shared" si="55"/>
        <v>53.465999999999994</v>
      </c>
      <c r="W69" s="30">
        <f t="shared" si="55"/>
        <v>47.765500000000003</v>
      </c>
      <c r="X69" s="30">
        <f t="shared" si="55"/>
        <v>-5.7004999999999999</v>
      </c>
      <c r="Y69" s="30">
        <f t="shared" si="55"/>
        <v>55.597000000000001</v>
      </c>
      <c r="Z69" s="30">
        <f t="shared" si="55"/>
        <v>54.057500000000005</v>
      </c>
      <c r="AA69" s="30">
        <f t="shared" si="55"/>
        <v>-1.5395000000000003</v>
      </c>
      <c r="AB69" s="30">
        <f t="shared" si="55"/>
        <v>44.555937500000006</v>
      </c>
      <c r="AC69" s="30">
        <f t="shared" si="55"/>
        <v>44.005625000000002</v>
      </c>
      <c r="AD69" s="30">
        <f t="shared" si="55"/>
        <v>-0.55031250000000043</v>
      </c>
      <c r="AE69" s="35">
        <v>4</v>
      </c>
      <c r="AF69" s="20"/>
    </row>
    <row r="70" spans="1:32">
      <c r="A70" s="305" t="s">
        <v>152</v>
      </c>
      <c r="B70" s="306"/>
      <c r="C70" s="67">
        <v>1277</v>
      </c>
      <c r="D70" s="96">
        <v>49.08</v>
      </c>
      <c r="E70" s="62">
        <v>47.73</v>
      </c>
      <c r="F70" s="31">
        <f t="shared" ref="F70:F71" si="56">E70-D70</f>
        <v>-1.3500000000000014</v>
      </c>
      <c r="G70" s="62">
        <v>46.34</v>
      </c>
      <c r="H70" s="62">
        <v>39.409999999999997</v>
      </c>
      <c r="I70" s="32">
        <f t="shared" ref="I70:I71" si="57">H70-G70</f>
        <v>-6.9300000000000068</v>
      </c>
      <c r="J70" s="62">
        <v>40.450000000000003</v>
      </c>
      <c r="K70" s="62">
        <v>33.47</v>
      </c>
      <c r="L70" s="32">
        <f t="shared" ref="L70:L71" si="58">K70-J70</f>
        <v>-6.980000000000004</v>
      </c>
      <c r="M70" s="62">
        <v>38.86</v>
      </c>
      <c r="N70" s="62">
        <v>46.59</v>
      </c>
      <c r="O70" s="32">
        <f t="shared" ref="O70:O71" si="59">N70-M70</f>
        <v>7.730000000000004</v>
      </c>
      <c r="P70" s="62">
        <v>39.35</v>
      </c>
      <c r="Q70" s="62">
        <v>38.270000000000003</v>
      </c>
      <c r="R70" s="32">
        <f t="shared" ref="R70:R71" si="60">Q70-P70</f>
        <v>-1.0799999999999983</v>
      </c>
      <c r="S70" s="62">
        <v>60.31</v>
      </c>
      <c r="T70" s="62">
        <v>66.59</v>
      </c>
      <c r="U70" s="32">
        <f t="shared" ref="U70:U71" si="61">T70-S70</f>
        <v>6.2800000000000011</v>
      </c>
      <c r="V70" s="62">
        <v>56.28</v>
      </c>
      <c r="W70" s="62">
        <v>49.41</v>
      </c>
      <c r="X70" s="32">
        <f t="shared" ref="X70:X71" si="62">W70-V70</f>
        <v>-6.8700000000000045</v>
      </c>
      <c r="Y70" s="62">
        <v>58.39</v>
      </c>
      <c r="Z70" s="62">
        <v>56.09</v>
      </c>
      <c r="AA70" s="32">
        <f t="shared" ref="AA70:AA71" si="63">Z70-Y70</f>
        <v>-2.2999999999999972</v>
      </c>
      <c r="AB70" s="32">
        <f t="shared" ref="AB70:AC71" si="64">(D70+G70+J70+M70+P70+S70+V70+Y70)/8</f>
        <v>48.632499999999993</v>
      </c>
      <c r="AC70" s="30">
        <f t="shared" si="64"/>
        <v>47.195000000000007</v>
      </c>
      <c r="AD70" s="34">
        <f t="shared" ref="AD70:AD71" si="65">AC70-AB70</f>
        <v>-1.4374999999999858</v>
      </c>
      <c r="AE70" s="35">
        <v>2</v>
      </c>
      <c r="AF70" s="20"/>
    </row>
    <row r="71" spans="1:32">
      <c r="A71" s="310" t="s">
        <v>154</v>
      </c>
      <c r="B71" s="311"/>
      <c r="C71" s="99">
        <v>734820</v>
      </c>
      <c r="D71" s="98">
        <v>45.68</v>
      </c>
      <c r="E71" s="100">
        <v>45.02</v>
      </c>
      <c r="F71" s="101">
        <f t="shared" si="56"/>
        <v>-0.65999999999999659</v>
      </c>
      <c r="G71" s="98">
        <v>44.22</v>
      </c>
      <c r="H71" s="100">
        <v>38.31</v>
      </c>
      <c r="I71" s="102">
        <f t="shared" si="57"/>
        <v>-5.9099999999999966</v>
      </c>
      <c r="J71" s="63">
        <v>36.99</v>
      </c>
      <c r="K71" s="100">
        <v>33.82</v>
      </c>
      <c r="L71" s="102">
        <f t="shared" si="58"/>
        <v>-3.1700000000000017</v>
      </c>
      <c r="M71" s="63">
        <v>35.770000000000003</v>
      </c>
      <c r="N71" s="100">
        <v>41.95</v>
      </c>
      <c r="O71" s="102">
        <f t="shared" si="59"/>
        <v>6.18</v>
      </c>
      <c r="P71" s="63">
        <v>37.46</v>
      </c>
      <c r="Q71" s="100">
        <v>37.4</v>
      </c>
      <c r="R71" s="102">
        <f t="shared" si="60"/>
        <v>-6.0000000000002274E-2</v>
      </c>
      <c r="S71" s="63">
        <v>54.84</v>
      </c>
      <c r="T71" s="100">
        <v>61.69</v>
      </c>
      <c r="U71" s="102">
        <f t="shared" si="61"/>
        <v>6.8499999999999943</v>
      </c>
      <c r="V71" s="63">
        <v>52.27</v>
      </c>
      <c r="W71" s="100">
        <v>47.14</v>
      </c>
      <c r="X71" s="102">
        <f t="shared" si="62"/>
        <v>-5.1300000000000026</v>
      </c>
      <c r="Y71" s="63">
        <v>53.85</v>
      </c>
      <c r="Z71" s="100">
        <v>53.16</v>
      </c>
      <c r="AA71" s="102">
        <f t="shared" si="63"/>
        <v>-0.69000000000000483</v>
      </c>
      <c r="AB71" s="102">
        <f t="shared" si="64"/>
        <v>45.135000000000005</v>
      </c>
      <c r="AC71" s="103">
        <f t="shared" si="64"/>
        <v>44.811250000000001</v>
      </c>
      <c r="AD71" s="104">
        <f t="shared" si="65"/>
        <v>-0.32375000000000398</v>
      </c>
      <c r="AE71" s="105">
        <v>2</v>
      </c>
      <c r="AF71" s="20"/>
    </row>
    <row r="72" spans="1:32">
      <c r="A72" s="115"/>
      <c r="B72" s="115"/>
      <c r="C72" s="116"/>
      <c r="D72" s="117"/>
      <c r="E72" s="118"/>
      <c r="F72" s="117"/>
      <c r="G72" s="117"/>
      <c r="H72" s="118"/>
      <c r="I72" s="117"/>
      <c r="J72" s="119"/>
      <c r="K72" s="118"/>
      <c r="L72" s="117"/>
      <c r="M72" s="119"/>
      <c r="N72" s="118"/>
      <c r="O72" s="117"/>
      <c r="P72" s="119"/>
      <c r="Q72" s="118"/>
      <c r="R72" s="117"/>
      <c r="S72" s="119"/>
      <c r="T72" s="118"/>
      <c r="U72" s="117"/>
      <c r="V72" s="119"/>
      <c r="W72" s="118"/>
      <c r="X72" s="117"/>
      <c r="Y72" s="119"/>
      <c r="Z72" s="118"/>
      <c r="AA72" s="117"/>
      <c r="AB72" s="117"/>
      <c r="AC72" s="120"/>
      <c r="AD72" s="120"/>
      <c r="AE72" s="121"/>
      <c r="AF72" s="20"/>
    </row>
    <row r="73" spans="1:32">
      <c r="A73" s="106"/>
      <c r="B73" s="106"/>
      <c r="C73" s="107"/>
      <c r="D73" s="108"/>
      <c r="E73" s="109"/>
      <c r="F73" s="108"/>
      <c r="G73" s="108"/>
      <c r="H73" s="109"/>
      <c r="I73" s="108"/>
      <c r="J73" s="110"/>
      <c r="K73" s="109"/>
      <c r="L73" s="108"/>
      <c r="M73" s="110"/>
      <c r="N73" s="109"/>
      <c r="O73" s="108"/>
      <c r="P73" s="110"/>
      <c r="Q73" s="109"/>
      <c r="R73" s="108"/>
      <c r="S73" s="110"/>
      <c r="T73" s="109"/>
      <c r="U73" s="108"/>
      <c r="V73" s="110"/>
      <c r="W73" s="109"/>
      <c r="X73" s="108"/>
      <c r="Y73" s="110"/>
      <c r="Z73" s="109"/>
      <c r="AA73" s="108"/>
      <c r="AB73" s="108"/>
      <c r="AC73" s="111"/>
      <c r="AD73" s="111"/>
      <c r="AE73" s="112"/>
      <c r="AF73" s="20"/>
    </row>
    <row r="74" spans="1:32">
      <c r="A74" s="106"/>
      <c r="B74" s="106"/>
      <c r="C74" s="107"/>
      <c r="D74" s="108"/>
      <c r="E74" s="109"/>
      <c r="F74" s="108"/>
      <c r="G74" s="108"/>
      <c r="H74" s="109"/>
      <c r="I74" s="108"/>
      <c r="J74" s="110"/>
      <c r="K74" s="109"/>
      <c r="L74" s="108"/>
      <c r="M74" s="110"/>
      <c r="N74" s="109"/>
      <c r="O74" s="108"/>
      <c r="P74" s="110"/>
      <c r="Q74" s="109"/>
      <c r="R74" s="108"/>
      <c r="S74" s="110"/>
      <c r="T74" s="109"/>
      <c r="U74" s="108"/>
      <c r="V74" s="110"/>
      <c r="W74" s="109"/>
      <c r="X74" s="108"/>
      <c r="Y74" s="110"/>
      <c r="Z74" s="109"/>
      <c r="AA74" s="108"/>
      <c r="AB74" s="108"/>
      <c r="AC74" s="111"/>
      <c r="AD74" s="111"/>
      <c r="AE74" s="112"/>
      <c r="AF74" s="20"/>
    </row>
    <row r="75" spans="1:32">
      <c r="A75" s="106"/>
      <c r="B75" s="106"/>
      <c r="C75" s="107"/>
      <c r="D75" s="108"/>
      <c r="E75" s="109"/>
      <c r="F75" s="108"/>
      <c r="G75" s="108"/>
      <c r="H75" s="109"/>
      <c r="I75" s="108"/>
      <c r="J75" s="110"/>
      <c r="K75" s="109"/>
      <c r="L75" s="108"/>
      <c r="M75" s="110"/>
      <c r="N75" s="109"/>
      <c r="O75" s="108"/>
      <c r="P75" s="110"/>
      <c r="Q75" s="109"/>
      <c r="R75" s="108"/>
      <c r="S75" s="110"/>
      <c r="T75" s="109"/>
      <c r="U75" s="108"/>
      <c r="V75" s="110"/>
      <c r="W75" s="109"/>
      <c r="X75" s="108"/>
      <c r="Y75" s="110"/>
      <c r="Z75" s="109"/>
      <c r="AA75" s="108"/>
      <c r="AB75" s="108"/>
      <c r="AC75" s="111"/>
      <c r="AD75" s="111"/>
      <c r="AE75" s="112"/>
      <c r="AF75" s="20"/>
    </row>
    <row r="76" spans="1:32">
      <c r="A76" s="106"/>
      <c r="B76" s="106"/>
      <c r="C76" s="107"/>
      <c r="D76" s="108"/>
      <c r="E76" s="109"/>
      <c r="F76" s="108"/>
      <c r="G76" s="108"/>
      <c r="H76" s="109"/>
      <c r="I76" s="108"/>
      <c r="J76" s="110"/>
      <c r="K76" s="109"/>
      <c r="L76" s="108"/>
      <c r="M76" s="110"/>
      <c r="N76" s="109"/>
      <c r="O76" s="108"/>
      <c r="P76" s="110"/>
      <c r="Q76" s="109"/>
      <c r="R76" s="108"/>
      <c r="S76" s="110"/>
      <c r="T76" s="109"/>
      <c r="U76" s="108"/>
      <c r="V76" s="110"/>
      <c r="W76" s="109"/>
      <c r="X76" s="108"/>
      <c r="Y76" s="110"/>
      <c r="Z76" s="109"/>
      <c r="AA76" s="108"/>
      <c r="AB76" s="108"/>
      <c r="AC76" s="111"/>
      <c r="AD76" s="111"/>
      <c r="AE76" s="112"/>
      <c r="AF76" s="20"/>
    </row>
    <row r="77" spans="1:32">
      <c r="A77" s="106"/>
      <c r="B77" s="106"/>
      <c r="C77" s="107"/>
      <c r="D77" s="108"/>
      <c r="E77" s="109"/>
      <c r="F77" s="108"/>
      <c r="G77" s="108"/>
      <c r="H77" s="109"/>
      <c r="I77" s="108"/>
      <c r="J77" s="110"/>
      <c r="K77" s="109"/>
      <c r="L77" s="108"/>
      <c r="M77" s="110"/>
      <c r="N77" s="109"/>
      <c r="O77" s="108"/>
      <c r="P77" s="110"/>
      <c r="Q77" s="109"/>
      <c r="R77" s="108"/>
      <c r="S77" s="110"/>
      <c r="T77" s="109"/>
      <c r="U77" s="108"/>
      <c r="V77" s="110"/>
      <c r="W77" s="109"/>
      <c r="X77" s="108"/>
      <c r="Y77" s="110"/>
      <c r="Z77" s="109"/>
      <c r="AA77" s="108"/>
      <c r="AB77" s="108"/>
      <c r="AC77" s="111"/>
      <c r="AD77" s="111"/>
      <c r="AE77" s="112"/>
      <c r="AF77" s="20"/>
    </row>
    <row r="78" spans="1:32">
      <c r="A78" s="106"/>
      <c r="B78" s="106"/>
      <c r="C78" s="107"/>
      <c r="D78" s="108"/>
      <c r="E78" s="109"/>
      <c r="F78" s="108"/>
      <c r="G78" s="108"/>
      <c r="H78" s="109"/>
      <c r="I78" s="108"/>
      <c r="J78" s="110"/>
      <c r="K78" s="109"/>
      <c r="L78" s="108"/>
      <c r="M78" s="110"/>
      <c r="N78" s="109"/>
      <c r="O78" s="108"/>
      <c r="P78" s="110"/>
      <c r="Q78" s="109"/>
      <c r="R78" s="108"/>
      <c r="S78" s="110"/>
      <c r="T78" s="109"/>
      <c r="U78" s="108"/>
      <c r="V78" s="110"/>
      <c r="W78" s="109"/>
      <c r="X78" s="108"/>
      <c r="Y78" s="110"/>
      <c r="Z78" s="109"/>
      <c r="AA78" s="108"/>
      <c r="AB78" s="108"/>
      <c r="AC78" s="111"/>
      <c r="AD78" s="111"/>
      <c r="AE78" s="112"/>
      <c r="AF78" s="20"/>
    </row>
    <row r="79" spans="1:32">
      <c r="A79" s="106"/>
      <c r="B79" s="106"/>
      <c r="C79" s="107"/>
      <c r="D79" s="108"/>
      <c r="E79" s="109"/>
      <c r="F79" s="108"/>
      <c r="G79" s="108"/>
      <c r="H79" s="109"/>
      <c r="I79" s="108"/>
      <c r="J79" s="110"/>
      <c r="K79" s="109"/>
      <c r="L79" s="108"/>
      <c r="M79" s="110"/>
      <c r="N79" s="109"/>
      <c r="O79" s="108"/>
      <c r="P79" s="110"/>
      <c r="Q79" s="109"/>
      <c r="R79" s="108"/>
      <c r="S79" s="110"/>
      <c r="T79" s="109"/>
      <c r="U79" s="108"/>
      <c r="V79" s="110"/>
      <c r="W79" s="109"/>
      <c r="X79" s="108"/>
      <c r="Y79" s="110"/>
      <c r="Z79" s="109"/>
      <c r="AA79" s="108"/>
      <c r="AB79" s="108"/>
      <c r="AC79" s="111"/>
      <c r="AD79" s="111"/>
      <c r="AE79" s="112"/>
      <c r="AF79" s="20"/>
    </row>
    <row r="80" spans="1:32">
      <c r="A80" s="106"/>
      <c r="B80" s="106"/>
      <c r="C80" s="107"/>
      <c r="D80" s="108"/>
      <c r="E80" s="109"/>
      <c r="F80" s="108"/>
      <c r="G80" s="108"/>
      <c r="H80" s="109"/>
      <c r="I80" s="108"/>
      <c r="J80" s="110"/>
      <c r="K80" s="109"/>
      <c r="L80" s="108"/>
      <c r="M80" s="110"/>
      <c r="N80" s="109"/>
      <c r="O80" s="108"/>
      <c r="P80" s="110"/>
      <c r="Q80" s="109"/>
      <c r="R80" s="108"/>
      <c r="S80" s="110"/>
      <c r="T80" s="109"/>
      <c r="U80" s="108"/>
      <c r="V80" s="110"/>
      <c r="W80" s="109"/>
      <c r="X80" s="108"/>
      <c r="Y80" s="110"/>
      <c r="Z80" s="109"/>
      <c r="AA80" s="108"/>
      <c r="AB80" s="108"/>
      <c r="AC80" s="111"/>
      <c r="AD80" s="111"/>
      <c r="AE80" s="112"/>
      <c r="AF80" s="20"/>
    </row>
    <row r="81" spans="1:32">
      <c r="A81" s="106"/>
      <c r="B81" s="106"/>
      <c r="C81" s="107"/>
      <c r="D81" s="108"/>
      <c r="E81" s="109"/>
      <c r="F81" s="108"/>
      <c r="G81" s="108"/>
      <c r="H81" s="109"/>
      <c r="I81" s="108"/>
      <c r="J81" s="110"/>
      <c r="K81" s="109"/>
      <c r="L81" s="108"/>
      <c r="M81" s="110"/>
      <c r="N81" s="109"/>
      <c r="O81" s="108"/>
      <c r="P81" s="110"/>
      <c r="Q81" s="109"/>
      <c r="R81" s="108"/>
      <c r="S81" s="110"/>
      <c r="T81" s="109"/>
      <c r="U81" s="108"/>
      <c r="V81" s="110"/>
      <c r="W81" s="109"/>
      <c r="X81" s="108"/>
      <c r="Y81" s="110"/>
      <c r="Z81" s="109"/>
      <c r="AA81" s="108"/>
      <c r="AB81" s="108"/>
      <c r="AC81" s="111"/>
      <c r="AD81" s="111"/>
      <c r="AE81" s="112"/>
      <c r="AF81" s="20"/>
    </row>
    <row r="82" spans="1:32">
      <c r="A82" s="122"/>
      <c r="B82" s="122"/>
      <c r="C82" s="123"/>
      <c r="D82" s="97"/>
      <c r="E82" s="124"/>
      <c r="F82" s="97"/>
      <c r="G82" s="97"/>
      <c r="H82" s="124"/>
      <c r="I82" s="97"/>
      <c r="J82" s="125"/>
      <c r="K82" s="124"/>
      <c r="L82" s="97"/>
      <c r="M82" s="125"/>
      <c r="N82" s="124"/>
      <c r="O82" s="97"/>
      <c r="P82" s="125"/>
      <c r="Q82" s="124"/>
      <c r="R82" s="97"/>
      <c r="S82" s="125"/>
      <c r="T82" s="124"/>
      <c r="U82" s="97"/>
      <c r="V82" s="125"/>
      <c r="W82" s="124"/>
      <c r="X82" s="97"/>
      <c r="Y82" s="125"/>
      <c r="Z82" s="124"/>
      <c r="AA82" s="97"/>
      <c r="AB82" s="97"/>
      <c r="AC82" s="126"/>
      <c r="AD82" s="126"/>
      <c r="AE82" s="127"/>
      <c r="AF82" s="20"/>
    </row>
    <row r="83" spans="1:32" ht="17.25" customHeight="1">
      <c r="A83" s="303" t="s">
        <v>174</v>
      </c>
      <c r="B83" s="304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71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72"/>
      <c r="AF83" s="20"/>
    </row>
    <row r="84" spans="1:32">
      <c r="A84" s="28">
        <v>1</v>
      </c>
      <c r="B84" s="28" t="s">
        <v>116</v>
      </c>
      <c r="C84" s="29">
        <v>13</v>
      </c>
      <c r="D84" s="30">
        <v>41.67</v>
      </c>
      <c r="E84" s="31">
        <v>47.08</v>
      </c>
      <c r="F84" s="31">
        <f t="shared" ref="F84:F97" si="66">E84-D84</f>
        <v>5.4099999999999966</v>
      </c>
      <c r="G84" s="30">
        <v>34.5</v>
      </c>
      <c r="H84" s="31">
        <v>38.46</v>
      </c>
      <c r="I84" s="32">
        <f t="shared" ref="I84:I97" si="67">H84-G84</f>
        <v>3.9600000000000009</v>
      </c>
      <c r="J84" s="30">
        <v>32.29</v>
      </c>
      <c r="K84" s="31">
        <v>37.5</v>
      </c>
      <c r="L84" s="32">
        <f t="shared" ref="L84:L97" si="68">K84-J84</f>
        <v>5.2100000000000009</v>
      </c>
      <c r="M84" s="30">
        <v>25.83</v>
      </c>
      <c r="N84" s="31">
        <v>46.15</v>
      </c>
      <c r="O84" s="32">
        <f t="shared" ref="O84:O97" si="69">N84-M84</f>
        <v>20.32</v>
      </c>
      <c r="P84" s="30">
        <v>35.29</v>
      </c>
      <c r="Q84" s="31">
        <v>43.81</v>
      </c>
      <c r="R84" s="32">
        <f t="shared" ref="R84:R97" si="70">Q84-P84</f>
        <v>8.5200000000000031</v>
      </c>
      <c r="S84" s="30">
        <v>50.33</v>
      </c>
      <c r="T84" s="33">
        <v>68.31</v>
      </c>
      <c r="U84" s="32">
        <f t="shared" ref="U84:U97" si="71">T84-S84</f>
        <v>17.980000000000004</v>
      </c>
      <c r="V84" s="30">
        <v>46.25</v>
      </c>
      <c r="W84" s="31">
        <v>52.69</v>
      </c>
      <c r="X84" s="32">
        <f t="shared" ref="X84:X97" si="72">W84-V84</f>
        <v>6.4399999999999977</v>
      </c>
      <c r="Y84" s="30">
        <v>52.33</v>
      </c>
      <c r="Z84" s="31">
        <v>57.23</v>
      </c>
      <c r="AA84" s="32">
        <f t="shared" ref="AA84:AA97" si="73">Z84-Y84</f>
        <v>4.8999999999999986</v>
      </c>
      <c r="AB84" s="32">
        <f t="shared" ref="AB84:AB97" si="74">(D84+G84+J84+M84+P84+S84+V84+Y84)/8</f>
        <v>39.811250000000001</v>
      </c>
      <c r="AC84" s="30">
        <f t="shared" ref="AC84:AC97" si="75">(E84+H84+K84+N84+Q84+T84+W84+Z84)/8</f>
        <v>48.903750000000002</v>
      </c>
      <c r="AD84" s="34">
        <f t="shared" ref="AD84:AD97" si="76">AC84-AB84</f>
        <v>9.0925000000000011</v>
      </c>
      <c r="AE84" s="35">
        <v>8</v>
      </c>
      <c r="AF84" s="20"/>
    </row>
    <row r="85" spans="1:32">
      <c r="A85" s="27">
        <v>2</v>
      </c>
      <c r="B85" s="28" t="s">
        <v>79</v>
      </c>
      <c r="C85" s="29">
        <v>4</v>
      </c>
      <c r="D85" s="30">
        <v>44</v>
      </c>
      <c r="E85" s="31">
        <v>45.5</v>
      </c>
      <c r="F85" s="31">
        <f t="shared" si="66"/>
        <v>1.5</v>
      </c>
      <c r="G85" s="30">
        <v>38</v>
      </c>
      <c r="H85" s="31">
        <v>38</v>
      </c>
      <c r="I85" s="32">
        <f t="shared" si="67"/>
        <v>0</v>
      </c>
      <c r="J85" s="30">
        <v>35</v>
      </c>
      <c r="K85" s="31">
        <v>27.5</v>
      </c>
      <c r="L85" s="32">
        <f t="shared" si="68"/>
        <v>-7.5</v>
      </c>
      <c r="M85" s="30">
        <v>37.5</v>
      </c>
      <c r="N85" s="31">
        <v>51.25</v>
      </c>
      <c r="O85" s="32">
        <f t="shared" si="69"/>
        <v>13.75</v>
      </c>
      <c r="P85" s="30">
        <v>44.5</v>
      </c>
      <c r="Q85" s="31">
        <v>43.13</v>
      </c>
      <c r="R85" s="32">
        <f t="shared" si="70"/>
        <v>-1.3699999999999974</v>
      </c>
      <c r="S85" s="30">
        <v>46</v>
      </c>
      <c r="T85" s="33">
        <v>62</v>
      </c>
      <c r="U85" s="32">
        <f t="shared" si="71"/>
        <v>16</v>
      </c>
      <c r="V85" s="30">
        <v>47.5</v>
      </c>
      <c r="W85" s="31">
        <v>48.75</v>
      </c>
      <c r="X85" s="32">
        <f t="shared" si="72"/>
        <v>1.25</v>
      </c>
      <c r="Y85" s="30">
        <v>38</v>
      </c>
      <c r="Z85" s="31">
        <v>47</v>
      </c>
      <c r="AA85" s="32">
        <f t="shared" si="73"/>
        <v>9</v>
      </c>
      <c r="AB85" s="32">
        <f t="shared" si="74"/>
        <v>41.3125</v>
      </c>
      <c r="AC85" s="30">
        <f t="shared" si="75"/>
        <v>45.391249999999999</v>
      </c>
      <c r="AD85" s="34">
        <f t="shared" si="76"/>
        <v>4.0787499999999994</v>
      </c>
      <c r="AE85" s="35">
        <v>6</v>
      </c>
      <c r="AF85" s="20"/>
    </row>
    <row r="86" spans="1:32">
      <c r="A86" s="28">
        <v>3</v>
      </c>
      <c r="B86" s="28" t="s">
        <v>93</v>
      </c>
      <c r="C86" s="29">
        <v>10</v>
      </c>
      <c r="D86" s="30">
        <v>41.67</v>
      </c>
      <c r="E86" s="31">
        <v>41.8</v>
      </c>
      <c r="F86" s="31">
        <f t="shared" si="66"/>
        <v>0.12999999999999545</v>
      </c>
      <c r="G86" s="30">
        <v>42.33</v>
      </c>
      <c r="H86" s="31">
        <v>41.2</v>
      </c>
      <c r="I86" s="32">
        <f t="shared" si="67"/>
        <v>-1.1299999999999955</v>
      </c>
      <c r="J86" s="30">
        <v>30.83</v>
      </c>
      <c r="K86" s="31">
        <v>30.25</v>
      </c>
      <c r="L86" s="32">
        <f t="shared" si="68"/>
        <v>-0.57999999999999829</v>
      </c>
      <c r="M86" s="30">
        <v>41.67</v>
      </c>
      <c r="N86" s="31">
        <v>48</v>
      </c>
      <c r="O86" s="32">
        <f t="shared" si="69"/>
        <v>6.3299999999999983</v>
      </c>
      <c r="P86" s="30">
        <v>37.75</v>
      </c>
      <c r="Q86" s="31">
        <v>41</v>
      </c>
      <c r="R86" s="32">
        <f t="shared" si="70"/>
        <v>3.25</v>
      </c>
      <c r="S86" s="30">
        <v>63.33</v>
      </c>
      <c r="T86" s="33">
        <v>74.400000000000006</v>
      </c>
      <c r="U86" s="32">
        <f t="shared" si="71"/>
        <v>11.070000000000007</v>
      </c>
      <c r="V86" s="30">
        <v>50</v>
      </c>
      <c r="W86" s="31">
        <v>48</v>
      </c>
      <c r="X86" s="32">
        <f t="shared" si="72"/>
        <v>-2</v>
      </c>
      <c r="Y86" s="30">
        <v>50</v>
      </c>
      <c r="Z86" s="31">
        <v>55.2</v>
      </c>
      <c r="AA86" s="32">
        <f t="shared" si="73"/>
        <v>5.2000000000000028</v>
      </c>
      <c r="AB86" s="32">
        <f t="shared" si="74"/>
        <v>44.697499999999998</v>
      </c>
      <c r="AC86" s="30">
        <f t="shared" si="75"/>
        <v>47.481249999999996</v>
      </c>
      <c r="AD86" s="34">
        <f t="shared" si="76"/>
        <v>2.7837499999999977</v>
      </c>
      <c r="AE86" s="35">
        <v>5</v>
      </c>
      <c r="AF86" s="20"/>
    </row>
    <row r="87" spans="1:32">
      <c r="A87" s="27">
        <v>4</v>
      </c>
      <c r="B87" s="28" t="s">
        <v>65</v>
      </c>
      <c r="C87" s="29">
        <v>2</v>
      </c>
      <c r="D87" s="30">
        <v>45.14</v>
      </c>
      <c r="E87" s="31">
        <v>44</v>
      </c>
      <c r="F87" s="31">
        <f t="shared" si="66"/>
        <v>-1.1400000000000006</v>
      </c>
      <c r="G87" s="30">
        <v>36.57</v>
      </c>
      <c r="H87" s="31">
        <v>31</v>
      </c>
      <c r="I87" s="32">
        <f t="shared" si="67"/>
        <v>-5.57</v>
      </c>
      <c r="J87" s="30">
        <v>30.18</v>
      </c>
      <c r="K87" s="31">
        <v>20</v>
      </c>
      <c r="L87" s="32">
        <f t="shared" si="68"/>
        <v>-10.18</v>
      </c>
      <c r="M87" s="30">
        <v>25.36</v>
      </c>
      <c r="N87" s="31">
        <v>22.5</v>
      </c>
      <c r="O87" s="32">
        <f t="shared" si="69"/>
        <v>-2.8599999999999994</v>
      </c>
      <c r="P87" s="30">
        <v>32.79</v>
      </c>
      <c r="Q87" s="31">
        <v>37</v>
      </c>
      <c r="R87" s="32">
        <f t="shared" si="70"/>
        <v>4.2100000000000009</v>
      </c>
      <c r="S87" s="30">
        <v>53.43</v>
      </c>
      <c r="T87" s="33">
        <v>60</v>
      </c>
      <c r="U87" s="32">
        <f t="shared" si="71"/>
        <v>6.57</v>
      </c>
      <c r="V87" s="30">
        <v>46.07</v>
      </c>
      <c r="W87" s="31">
        <v>45</v>
      </c>
      <c r="X87" s="32">
        <f t="shared" si="72"/>
        <v>-1.0700000000000003</v>
      </c>
      <c r="Y87" s="30">
        <v>44</v>
      </c>
      <c r="Z87" s="31">
        <v>68</v>
      </c>
      <c r="AA87" s="32">
        <f t="shared" si="73"/>
        <v>24</v>
      </c>
      <c r="AB87" s="32">
        <f t="shared" si="74"/>
        <v>39.192500000000003</v>
      </c>
      <c r="AC87" s="30">
        <f t="shared" si="75"/>
        <v>40.9375</v>
      </c>
      <c r="AD87" s="34">
        <f t="shared" si="76"/>
        <v>1.7449999999999974</v>
      </c>
      <c r="AE87" s="35">
        <v>3</v>
      </c>
      <c r="AF87" s="20"/>
    </row>
    <row r="88" spans="1:32">
      <c r="A88" s="28">
        <v>5</v>
      </c>
      <c r="B88" s="28" t="s">
        <v>137</v>
      </c>
      <c r="C88" s="29">
        <v>5</v>
      </c>
      <c r="D88" s="30">
        <v>52.1</v>
      </c>
      <c r="E88" s="30">
        <v>48</v>
      </c>
      <c r="F88" s="31">
        <f t="shared" si="66"/>
        <v>-4.1000000000000014</v>
      </c>
      <c r="G88" s="30">
        <v>42.05</v>
      </c>
      <c r="H88" s="30">
        <v>37.5</v>
      </c>
      <c r="I88" s="32">
        <f t="shared" si="67"/>
        <v>-4.5499999999999972</v>
      </c>
      <c r="J88" s="30">
        <v>36.875</v>
      </c>
      <c r="K88" s="30">
        <v>27.5</v>
      </c>
      <c r="L88" s="32">
        <f t="shared" si="68"/>
        <v>-9.375</v>
      </c>
      <c r="M88" s="30">
        <v>38.875</v>
      </c>
      <c r="N88" s="30">
        <v>55.625</v>
      </c>
      <c r="O88" s="32">
        <f t="shared" si="69"/>
        <v>16.75</v>
      </c>
      <c r="P88" s="30">
        <v>45.05</v>
      </c>
      <c r="Q88" s="30">
        <v>48.25</v>
      </c>
      <c r="R88" s="32">
        <f t="shared" si="70"/>
        <v>3.2000000000000028</v>
      </c>
      <c r="S88" s="30">
        <v>64.099999999999994</v>
      </c>
      <c r="T88" s="30">
        <v>68.5</v>
      </c>
      <c r="U88" s="32">
        <f t="shared" si="71"/>
        <v>4.4000000000000057</v>
      </c>
      <c r="V88" s="30">
        <v>57</v>
      </c>
      <c r="W88" s="30">
        <v>54.375</v>
      </c>
      <c r="X88" s="32">
        <f t="shared" si="72"/>
        <v>-2.625</v>
      </c>
      <c r="Y88" s="30">
        <v>61.7</v>
      </c>
      <c r="Z88" s="30">
        <v>57</v>
      </c>
      <c r="AA88" s="32">
        <f t="shared" si="73"/>
        <v>-4.7000000000000028</v>
      </c>
      <c r="AB88" s="32">
        <f t="shared" si="74"/>
        <v>49.718749999999993</v>
      </c>
      <c r="AC88" s="30">
        <f t="shared" si="75"/>
        <v>49.59375</v>
      </c>
      <c r="AD88" s="34">
        <f t="shared" si="76"/>
        <v>-0.12499999999999289</v>
      </c>
      <c r="AE88" s="35">
        <v>3</v>
      </c>
      <c r="AF88" s="20"/>
    </row>
    <row r="89" spans="1:32" ht="34.5">
      <c r="A89" s="27">
        <v>6</v>
      </c>
      <c r="B89" s="36" t="s">
        <v>55</v>
      </c>
      <c r="C89" s="37">
        <v>8</v>
      </c>
      <c r="D89" s="38">
        <v>46.67</v>
      </c>
      <c r="E89" s="39">
        <v>38.75</v>
      </c>
      <c r="F89" s="31">
        <f t="shared" si="66"/>
        <v>-7.9200000000000017</v>
      </c>
      <c r="G89" s="38">
        <v>39</v>
      </c>
      <c r="H89" s="39">
        <v>31.75</v>
      </c>
      <c r="I89" s="32">
        <f t="shared" si="67"/>
        <v>-7.25</v>
      </c>
      <c r="J89" s="38">
        <v>34.17</v>
      </c>
      <c r="K89" s="39">
        <v>26.88</v>
      </c>
      <c r="L89" s="32">
        <f t="shared" si="68"/>
        <v>-7.2900000000000027</v>
      </c>
      <c r="M89" s="38">
        <v>26.67</v>
      </c>
      <c r="N89" s="39">
        <v>41.88</v>
      </c>
      <c r="O89" s="32">
        <f t="shared" si="69"/>
        <v>15.21</v>
      </c>
      <c r="P89" s="38">
        <v>34.92</v>
      </c>
      <c r="Q89" s="39">
        <v>27.31</v>
      </c>
      <c r="R89" s="32">
        <f t="shared" si="70"/>
        <v>-7.610000000000003</v>
      </c>
      <c r="S89" s="38">
        <v>52.67</v>
      </c>
      <c r="T89" s="40">
        <v>60</v>
      </c>
      <c r="U89" s="32">
        <f t="shared" si="71"/>
        <v>7.3299999999999983</v>
      </c>
      <c r="V89" s="38">
        <v>50.83</v>
      </c>
      <c r="W89" s="39">
        <v>49.38</v>
      </c>
      <c r="X89" s="32">
        <f t="shared" si="72"/>
        <v>-1.4499999999999957</v>
      </c>
      <c r="Y89" s="38">
        <v>62.67</v>
      </c>
      <c r="Z89" s="39">
        <v>50.5</v>
      </c>
      <c r="AA89" s="32">
        <f t="shared" si="73"/>
        <v>-12.170000000000002</v>
      </c>
      <c r="AB89" s="32">
        <f t="shared" si="74"/>
        <v>43.45</v>
      </c>
      <c r="AC89" s="30">
        <f t="shared" si="75"/>
        <v>40.806249999999999</v>
      </c>
      <c r="AD89" s="34">
        <f t="shared" si="76"/>
        <v>-2.6437500000000043</v>
      </c>
      <c r="AE89" s="35">
        <v>2</v>
      </c>
      <c r="AF89" s="20"/>
    </row>
    <row r="90" spans="1:32">
      <c r="A90" s="28">
        <v>7</v>
      </c>
      <c r="B90" s="28" t="s">
        <v>48</v>
      </c>
      <c r="C90" s="29">
        <v>13</v>
      </c>
      <c r="D90" s="30">
        <v>47.5</v>
      </c>
      <c r="E90" s="31">
        <v>47.85</v>
      </c>
      <c r="F90" s="31">
        <f t="shared" si="66"/>
        <v>0.35000000000000142</v>
      </c>
      <c r="G90" s="30">
        <v>41.63</v>
      </c>
      <c r="H90" s="31">
        <v>33.229999999999997</v>
      </c>
      <c r="I90" s="32">
        <f t="shared" si="67"/>
        <v>-8.4000000000000057</v>
      </c>
      <c r="J90" s="30">
        <v>41.56</v>
      </c>
      <c r="K90" s="31">
        <v>32.31</v>
      </c>
      <c r="L90" s="32">
        <f t="shared" si="68"/>
        <v>-9.25</v>
      </c>
      <c r="M90" s="30">
        <v>45.63</v>
      </c>
      <c r="N90" s="31">
        <v>48.46</v>
      </c>
      <c r="O90" s="32">
        <f t="shared" si="69"/>
        <v>2.8299999999999983</v>
      </c>
      <c r="P90" s="30">
        <v>38.22</v>
      </c>
      <c r="Q90" s="31">
        <v>36.04</v>
      </c>
      <c r="R90" s="32">
        <f t="shared" si="70"/>
        <v>-2.1799999999999997</v>
      </c>
      <c r="S90" s="30">
        <v>64.5</v>
      </c>
      <c r="T90" s="33">
        <v>62.15</v>
      </c>
      <c r="U90" s="32">
        <f t="shared" si="71"/>
        <v>-2.3500000000000014</v>
      </c>
      <c r="V90" s="30">
        <v>55.31</v>
      </c>
      <c r="W90" s="31">
        <v>48.08</v>
      </c>
      <c r="X90" s="32">
        <f t="shared" si="72"/>
        <v>-7.230000000000004</v>
      </c>
      <c r="Y90" s="30">
        <v>52</v>
      </c>
      <c r="Z90" s="31">
        <v>53.23</v>
      </c>
      <c r="AA90" s="32">
        <f t="shared" si="73"/>
        <v>1.2299999999999969</v>
      </c>
      <c r="AB90" s="32">
        <f t="shared" si="74"/>
        <v>48.293749999999996</v>
      </c>
      <c r="AC90" s="30">
        <f t="shared" si="75"/>
        <v>45.168749999999996</v>
      </c>
      <c r="AD90" s="34">
        <f t="shared" si="76"/>
        <v>-3.125</v>
      </c>
      <c r="AE90" s="35">
        <v>3</v>
      </c>
      <c r="AF90" s="20"/>
    </row>
    <row r="91" spans="1:32">
      <c r="A91" s="27">
        <v>8</v>
      </c>
      <c r="B91" s="28" t="s">
        <v>47</v>
      </c>
      <c r="C91" s="29">
        <v>30</v>
      </c>
      <c r="D91" s="30">
        <v>46</v>
      </c>
      <c r="E91" s="31">
        <v>43</v>
      </c>
      <c r="F91" s="31">
        <f t="shared" si="66"/>
        <v>-3</v>
      </c>
      <c r="G91" s="30">
        <v>46.5</v>
      </c>
      <c r="H91" s="31">
        <v>37.67</v>
      </c>
      <c r="I91" s="32">
        <f t="shared" si="67"/>
        <v>-8.8299999999999983</v>
      </c>
      <c r="J91" s="30">
        <v>37.29</v>
      </c>
      <c r="K91" s="31">
        <v>31.08</v>
      </c>
      <c r="L91" s="32">
        <f t="shared" si="68"/>
        <v>-6.2100000000000009</v>
      </c>
      <c r="M91" s="30">
        <v>37.08</v>
      </c>
      <c r="N91" s="31">
        <v>43.33</v>
      </c>
      <c r="O91" s="32">
        <f t="shared" si="69"/>
        <v>6.25</v>
      </c>
      <c r="P91" s="30">
        <v>44.47</v>
      </c>
      <c r="Q91" s="31">
        <v>43.98</v>
      </c>
      <c r="R91" s="32">
        <f t="shared" si="70"/>
        <v>-0.49000000000000199</v>
      </c>
      <c r="S91" s="30">
        <v>58.78</v>
      </c>
      <c r="T91" s="33">
        <v>58.8</v>
      </c>
      <c r="U91" s="32">
        <f t="shared" si="71"/>
        <v>1.9999999999996021E-2</v>
      </c>
      <c r="V91" s="30">
        <v>51.94</v>
      </c>
      <c r="W91" s="31">
        <v>47</v>
      </c>
      <c r="X91" s="32">
        <f t="shared" si="72"/>
        <v>-4.9399999999999977</v>
      </c>
      <c r="Y91" s="30">
        <v>58</v>
      </c>
      <c r="Z91" s="31">
        <v>46.8</v>
      </c>
      <c r="AA91" s="32">
        <f t="shared" si="73"/>
        <v>-11.200000000000003</v>
      </c>
      <c r="AB91" s="32">
        <f t="shared" si="74"/>
        <v>47.5075</v>
      </c>
      <c r="AC91" s="30">
        <f t="shared" si="75"/>
        <v>43.957499999999996</v>
      </c>
      <c r="AD91" s="34">
        <f t="shared" si="76"/>
        <v>-3.5500000000000043</v>
      </c>
      <c r="AE91" s="35">
        <v>2</v>
      </c>
      <c r="AF91" s="20"/>
    </row>
    <row r="92" spans="1:32">
      <c r="A92" s="28">
        <v>9</v>
      </c>
      <c r="B92" s="28" t="s">
        <v>52</v>
      </c>
      <c r="C92" s="29">
        <v>5</v>
      </c>
      <c r="D92" s="30">
        <v>39.11</v>
      </c>
      <c r="E92" s="31">
        <v>38.799999999999997</v>
      </c>
      <c r="F92" s="31">
        <f t="shared" si="66"/>
        <v>-0.31000000000000227</v>
      </c>
      <c r="G92" s="30">
        <v>43.33</v>
      </c>
      <c r="H92" s="31">
        <v>32.799999999999997</v>
      </c>
      <c r="I92" s="32">
        <f t="shared" si="67"/>
        <v>-10.530000000000001</v>
      </c>
      <c r="J92" s="30">
        <v>40.83</v>
      </c>
      <c r="K92" s="31">
        <v>38</v>
      </c>
      <c r="L92" s="32">
        <f t="shared" si="68"/>
        <v>-2.8299999999999983</v>
      </c>
      <c r="M92" s="30">
        <v>38.33</v>
      </c>
      <c r="N92" s="31">
        <v>38</v>
      </c>
      <c r="O92" s="32">
        <f t="shared" si="69"/>
        <v>-0.32999999999999829</v>
      </c>
      <c r="P92" s="30">
        <v>33.78</v>
      </c>
      <c r="Q92" s="31">
        <v>36.799999999999997</v>
      </c>
      <c r="R92" s="32">
        <f t="shared" si="70"/>
        <v>3.019999999999996</v>
      </c>
      <c r="S92" s="30">
        <v>57.33</v>
      </c>
      <c r="T92" s="33">
        <v>63.2</v>
      </c>
      <c r="U92" s="32">
        <f t="shared" si="71"/>
        <v>5.8700000000000045</v>
      </c>
      <c r="V92" s="30">
        <v>52.22</v>
      </c>
      <c r="W92" s="31">
        <v>40</v>
      </c>
      <c r="X92" s="32">
        <f t="shared" si="72"/>
        <v>-12.219999999999999</v>
      </c>
      <c r="Y92" s="30">
        <v>60.44</v>
      </c>
      <c r="Z92" s="31">
        <v>47.2</v>
      </c>
      <c r="AA92" s="32">
        <f t="shared" si="73"/>
        <v>-13.239999999999995</v>
      </c>
      <c r="AB92" s="32">
        <f t="shared" si="74"/>
        <v>45.671249999999993</v>
      </c>
      <c r="AC92" s="30">
        <f t="shared" si="75"/>
        <v>41.849999999999994</v>
      </c>
      <c r="AD92" s="34">
        <f t="shared" si="76"/>
        <v>-3.8212499999999991</v>
      </c>
      <c r="AE92" s="35">
        <v>2</v>
      </c>
      <c r="AF92" s="20"/>
    </row>
    <row r="93" spans="1:32">
      <c r="A93" s="27">
        <v>10</v>
      </c>
      <c r="B93" s="28" t="s">
        <v>58</v>
      </c>
      <c r="C93" s="29">
        <v>5</v>
      </c>
      <c r="D93" s="30">
        <v>51.2</v>
      </c>
      <c r="E93" s="31">
        <v>40.799999999999997</v>
      </c>
      <c r="F93" s="31">
        <f t="shared" si="66"/>
        <v>-10.400000000000006</v>
      </c>
      <c r="G93" s="30">
        <v>34.4</v>
      </c>
      <c r="H93" s="31">
        <v>29.6</v>
      </c>
      <c r="I93" s="32">
        <f t="shared" si="67"/>
        <v>-4.7999999999999972</v>
      </c>
      <c r="J93" s="30">
        <v>34</v>
      </c>
      <c r="K93" s="31">
        <v>33</v>
      </c>
      <c r="L93" s="32">
        <f t="shared" si="68"/>
        <v>-1</v>
      </c>
      <c r="M93" s="30">
        <v>32</v>
      </c>
      <c r="N93" s="31">
        <v>33</v>
      </c>
      <c r="O93" s="32">
        <f t="shared" si="69"/>
        <v>1</v>
      </c>
      <c r="P93" s="30">
        <v>32.299999999999997</v>
      </c>
      <c r="Q93" s="31">
        <v>36.1</v>
      </c>
      <c r="R93" s="32">
        <f t="shared" si="70"/>
        <v>3.8000000000000043</v>
      </c>
      <c r="S93" s="30">
        <v>60.8</v>
      </c>
      <c r="T93" s="33">
        <v>57.6</v>
      </c>
      <c r="U93" s="32">
        <f t="shared" si="71"/>
        <v>-3.1999999999999957</v>
      </c>
      <c r="V93" s="30">
        <v>52</v>
      </c>
      <c r="W93" s="31">
        <v>36</v>
      </c>
      <c r="X93" s="32">
        <f t="shared" si="72"/>
        <v>-16</v>
      </c>
      <c r="Y93" s="30">
        <v>52.8</v>
      </c>
      <c r="Z93" s="31">
        <v>49.6</v>
      </c>
      <c r="AA93" s="32">
        <f t="shared" si="73"/>
        <v>-3.1999999999999957</v>
      </c>
      <c r="AB93" s="32">
        <f t="shared" si="74"/>
        <v>43.6875</v>
      </c>
      <c r="AC93" s="30">
        <f t="shared" si="75"/>
        <v>39.462500000000006</v>
      </c>
      <c r="AD93" s="34">
        <f t="shared" si="76"/>
        <v>-4.2249999999999943</v>
      </c>
      <c r="AE93" s="35">
        <v>2</v>
      </c>
      <c r="AF93" s="20"/>
    </row>
    <row r="94" spans="1:32">
      <c r="A94" s="28">
        <v>11</v>
      </c>
      <c r="B94" s="28" t="s">
        <v>64</v>
      </c>
      <c r="C94" s="29">
        <v>20</v>
      </c>
      <c r="D94" s="30">
        <v>46.71</v>
      </c>
      <c r="E94" s="31">
        <v>43.9</v>
      </c>
      <c r="F94" s="31">
        <f t="shared" si="66"/>
        <v>-2.8100000000000023</v>
      </c>
      <c r="G94" s="30">
        <v>45</v>
      </c>
      <c r="H94" s="31">
        <v>33.1</v>
      </c>
      <c r="I94" s="32">
        <f t="shared" si="67"/>
        <v>-11.899999999999999</v>
      </c>
      <c r="J94" s="30">
        <v>37.32</v>
      </c>
      <c r="K94" s="31">
        <v>33.880000000000003</v>
      </c>
      <c r="L94" s="32">
        <f t="shared" si="68"/>
        <v>-3.4399999999999977</v>
      </c>
      <c r="M94" s="30">
        <v>37.5</v>
      </c>
      <c r="N94" s="31">
        <v>37.5</v>
      </c>
      <c r="O94" s="32">
        <f t="shared" si="69"/>
        <v>0</v>
      </c>
      <c r="P94" s="30">
        <v>37.61</v>
      </c>
      <c r="Q94" s="31">
        <v>36.53</v>
      </c>
      <c r="R94" s="32">
        <f t="shared" si="70"/>
        <v>-1.0799999999999983</v>
      </c>
      <c r="S94" s="30">
        <v>61.71</v>
      </c>
      <c r="T94" s="33">
        <v>61.6</v>
      </c>
      <c r="U94" s="32">
        <f t="shared" si="71"/>
        <v>-0.10999999999999943</v>
      </c>
      <c r="V94" s="30">
        <v>53.93</v>
      </c>
      <c r="W94" s="31">
        <v>42</v>
      </c>
      <c r="X94" s="32">
        <f t="shared" si="72"/>
        <v>-11.93</v>
      </c>
      <c r="Y94" s="30">
        <v>59.14</v>
      </c>
      <c r="Z94" s="31">
        <v>51.8</v>
      </c>
      <c r="AA94" s="32">
        <f t="shared" si="73"/>
        <v>-7.3400000000000034</v>
      </c>
      <c r="AB94" s="32">
        <f t="shared" si="74"/>
        <v>47.364999999999995</v>
      </c>
      <c r="AC94" s="30">
        <f t="shared" si="75"/>
        <v>42.53875</v>
      </c>
      <c r="AD94" s="34">
        <f t="shared" si="76"/>
        <v>-4.8262499999999946</v>
      </c>
      <c r="AE94" s="35">
        <v>1</v>
      </c>
      <c r="AF94" s="20"/>
    </row>
    <row r="95" spans="1:32">
      <c r="A95" s="27">
        <v>12</v>
      </c>
      <c r="B95" s="28" t="s">
        <v>113</v>
      </c>
      <c r="C95" s="29">
        <v>8</v>
      </c>
      <c r="D95" s="30">
        <v>53.8</v>
      </c>
      <c r="E95" s="31">
        <v>43.25</v>
      </c>
      <c r="F95" s="31">
        <f t="shared" si="66"/>
        <v>-10.549999999999997</v>
      </c>
      <c r="G95" s="30">
        <v>48.8</v>
      </c>
      <c r="H95" s="31">
        <v>39.5</v>
      </c>
      <c r="I95" s="32">
        <f t="shared" si="67"/>
        <v>-9.2999999999999972</v>
      </c>
      <c r="J95" s="30">
        <v>40.25</v>
      </c>
      <c r="K95" s="31">
        <v>30.63</v>
      </c>
      <c r="L95" s="32">
        <f t="shared" si="68"/>
        <v>-9.620000000000001</v>
      </c>
      <c r="M95" s="30">
        <v>32</v>
      </c>
      <c r="N95" s="31">
        <v>40</v>
      </c>
      <c r="O95" s="32">
        <f t="shared" si="69"/>
        <v>8</v>
      </c>
      <c r="P95" s="30">
        <v>40.950000000000003</v>
      </c>
      <c r="Q95" s="31">
        <v>33.25</v>
      </c>
      <c r="R95" s="32">
        <f t="shared" si="70"/>
        <v>-7.7000000000000028</v>
      </c>
      <c r="S95" s="30">
        <v>61.6</v>
      </c>
      <c r="T95" s="33">
        <v>59</v>
      </c>
      <c r="U95" s="32">
        <f t="shared" si="71"/>
        <v>-2.6000000000000014</v>
      </c>
      <c r="V95" s="30">
        <v>57</v>
      </c>
      <c r="W95" s="31">
        <v>46.88</v>
      </c>
      <c r="X95" s="32">
        <f t="shared" si="72"/>
        <v>-10.119999999999997</v>
      </c>
      <c r="Y95" s="30">
        <v>61.6</v>
      </c>
      <c r="Z95" s="31">
        <v>52.5</v>
      </c>
      <c r="AA95" s="32">
        <f t="shared" si="73"/>
        <v>-9.1000000000000014</v>
      </c>
      <c r="AB95" s="32">
        <f t="shared" si="74"/>
        <v>49.500000000000007</v>
      </c>
      <c r="AC95" s="30">
        <f t="shared" si="75"/>
        <v>43.126249999999999</v>
      </c>
      <c r="AD95" s="34">
        <f t="shared" si="76"/>
        <v>-6.3737500000000082</v>
      </c>
      <c r="AE95" s="35">
        <v>1</v>
      </c>
      <c r="AF95" s="20"/>
    </row>
    <row r="96" spans="1:32">
      <c r="A96" s="28">
        <v>13</v>
      </c>
      <c r="B96" s="28" t="s">
        <v>57</v>
      </c>
      <c r="C96" s="29">
        <v>9</v>
      </c>
      <c r="D96" s="30">
        <v>50.67</v>
      </c>
      <c r="E96" s="31">
        <v>35.56</v>
      </c>
      <c r="F96" s="31">
        <f t="shared" si="66"/>
        <v>-15.11</v>
      </c>
      <c r="G96" s="30">
        <v>46.22</v>
      </c>
      <c r="H96" s="31">
        <v>32</v>
      </c>
      <c r="I96" s="32">
        <f t="shared" si="67"/>
        <v>-14.219999999999999</v>
      </c>
      <c r="J96" s="30">
        <v>33.89</v>
      </c>
      <c r="K96" s="31">
        <v>31.39</v>
      </c>
      <c r="L96" s="32">
        <f t="shared" si="68"/>
        <v>-2.5</v>
      </c>
      <c r="M96" s="30">
        <v>42.22</v>
      </c>
      <c r="N96" s="31">
        <v>30.56</v>
      </c>
      <c r="O96" s="32">
        <f t="shared" si="69"/>
        <v>-11.66</v>
      </c>
      <c r="P96" s="30">
        <v>41</v>
      </c>
      <c r="Q96" s="31">
        <v>25.5</v>
      </c>
      <c r="R96" s="32">
        <f t="shared" si="70"/>
        <v>-15.5</v>
      </c>
      <c r="S96" s="30">
        <v>54.22</v>
      </c>
      <c r="T96" s="33">
        <v>55.11</v>
      </c>
      <c r="U96" s="32">
        <f t="shared" si="71"/>
        <v>0.89000000000000057</v>
      </c>
      <c r="V96" s="30">
        <v>56.67</v>
      </c>
      <c r="W96" s="31">
        <v>37.78</v>
      </c>
      <c r="X96" s="32">
        <f t="shared" si="72"/>
        <v>-18.89</v>
      </c>
      <c r="Y96" s="30">
        <v>55.11</v>
      </c>
      <c r="Z96" s="31">
        <v>49.78</v>
      </c>
      <c r="AA96" s="32">
        <f t="shared" si="73"/>
        <v>-5.3299999999999983</v>
      </c>
      <c r="AB96" s="32">
        <f t="shared" si="74"/>
        <v>47.500000000000007</v>
      </c>
      <c r="AC96" s="30">
        <f t="shared" si="75"/>
        <v>37.21</v>
      </c>
      <c r="AD96" s="34">
        <f t="shared" si="76"/>
        <v>-10.290000000000006</v>
      </c>
      <c r="AE96" s="35">
        <v>1</v>
      </c>
      <c r="AF96" s="20"/>
    </row>
    <row r="97" spans="1:32">
      <c r="A97" s="27">
        <v>14</v>
      </c>
      <c r="B97" s="28" t="s">
        <v>105</v>
      </c>
      <c r="C97" s="29">
        <v>12</v>
      </c>
      <c r="D97" s="30">
        <v>39.78</v>
      </c>
      <c r="E97" s="31">
        <v>35.83</v>
      </c>
      <c r="F97" s="31">
        <f t="shared" si="66"/>
        <v>-3.9500000000000028</v>
      </c>
      <c r="G97" s="30">
        <v>48.67</v>
      </c>
      <c r="H97" s="31">
        <v>37.17</v>
      </c>
      <c r="I97" s="32">
        <f t="shared" si="67"/>
        <v>-11.5</v>
      </c>
      <c r="J97" s="30">
        <v>32.22</v>
      </c>
      <c r="K97" s="31">
        <v>27.29</v>
      </c>
      <c r="L97" s="32">
        <f t="shared" si="68"/>
        <v>-4.93</v>
      </c>
      <c r="M97" s="30">
        <v>37.78</v>
      </c>
      <c r="N97" s="31">
        <v>27.08</v>
      </c>
      <c r="O97" s="32">
        <f t="shared" si="69"/>
        <v>-10.700000000000003</v>
      </c>
      <c r="P97" s="30">
        <v>41</v>
      </c>
      <c r="Q97" s="31">
        <v>31</v>
      </c>
      <c r="R97" s="32">
        <f t="shared" si="70"/>
        <v>-10</v>
      </c>
      <c r="S97" s="30">
        <v>60.44</v>
      </c>
      <c r="T97" s="33">
        <v>55</v>
      </c>
      <c r="U97" s="32">
        <f t="shared" si="71"/>
        <v>-5.4399999999999977</v>
      </c>
      <c r="V97" s="30">
        <v>56.11</v>
      </c>
      <c r="W97" s="31">
        <v>40</v>
      </c>
      <c r="X97" s="32">
        <f t="shared" si="72"/>
        <v>-16.11</v>
      </c>
      <c r="Y97" s="30">
        <v>59.11</v>
      </c>
      <c r="Z97" s="31">
        <v>37.33</v>
      </c>
      <c r="AA97" s="32">
        <f t="shared" si="73"/>
        <v>-21.78</v>
      </c>
      <c r="AB97" s="32">
        <f t="shared" si="74"/>
        <v>46.888750000000002</v>
      </c>
      <c r="AC97" s="30">
        <f t="shared" si="75"/>
        <v>36.337499999999999</v>
      </c>
      <c r="AD97" s="34">
        <f t="shared" si="76"/>
        <v>-10.551250000000003</v>
      </c>
      <c r="AE97" s="35">
        <v>0</v>
      </c>
      <c r="AF97" s="20"/>
    </row>
    <row r="98" spans="1:32" ht="17.25" customHeight="1">
      <c r="A98" s="303" t="s">
        <v>179</v>
      </c>
      <c r="B98" s="304"/>
      <c r="C98" s="29">
        <f>SUM(C84:C97)</f>
        <v>144</v>
      </c>
      <c r="D98" s="30">
        <f>AVERAGE(D83:D97)</f>
        <v>46.144285714285708</v>
      </c>
      <c r="E98" s="30">
        <f t="shared" ref="E98:AD98" si="77">AVERAGE(E83:E97)</f>
        <v>42.437142857142859</v>
      </c>
      <c r="F98" s="30">
        <f t="shared" si="77"/>
        <v>-3.7071428571428586</v>
      </c>
      <c r="G98" s="30">
        <f t="shared" si="77"/>
        <v>41.928571428571423</v>
      </c>
      <c r="H98" s="30">
        <f t="shared" si="77"/>
        <v>35.212857142857146</v>
      </c>
      <c r="I98" s="30">
        <f t="shared" si="77"/>
        <v>-6.7157142857142844</v>
      </c>
      <c r="J98" s="30">
        <f t="shared" si="77"/>
        <v>35.478928571428568</v>
      </c>
      <c r="K98" s="30">
        <f t="shared" si="77"/>
        <v>30.514999999999997</v>
      </c>
      <c r="L98" s="30">
        <f t="shared" si="77"/>
        <v>-4.9639285714285721</v>
      </c>
      <c r="M98" s="30">
        <f t="shared" si="77"/>
        <v>35.60321428571428</v>
      </c>
      <c r="N98" s="30">
        <f t="shared" si="77"/>
        <v>40.238214285714285</v>
      </c>
      <c r="O98" s="30">
        <f t="shared" si="77"/>
        <v>4.6349999999999998</v>
      </c>
      <c r="P98" s="30">
        <f t="shared" si="77"/>
        <v>38.545000000000002</v>
      </c>
      <c r="Q98" s="30">
        <f t="shared" si="77"/>
        <v>37.121428571428574</v>
      </c>
      <c r="R98" s="30">
        <f t="shared" si="77"/>
        <v>-1.4235714285714283</v>
      </c>
      <c r="S98" s="30">
        <f t="shared" si="77"/>
        <v>57.802857142857142</v>
      </c>
      <c r="T98" s="30">
        <f t="shared" si="77"/>
        <v>61.833571428571432</v>
      </c>
      <c r="U98" s="30">
        <f t="shared" si="77"/>
        <v>4.0307142857142875</v>
      </c>
      <c r="V98" s="30">
        <f t="shared" si="77"/>
        <v>52.344999999999992</v>
      </c>
      <c r="W98" s="30">
        <f t="shared" si="77"/>
        <v>45.423928571428569</v>
      </c>
      <c r="X98" s="30">
        <f t="shared" si="77"/>
        <v>-6.9210714285714285</v>
      </c>
      <c r="Y98" s="30">
        <f t="shared" si="77"/>
        <v>54.778571428571425</v>
      </c>
      <c r="Z98" s="30">
        <f t="shared" si="77"/>
        <v>51.654999999999994</v>
      </c>
      <c r="AA98" s="30">
        <f t="shared" si="77"/>
        <v>-3.1235714285714287</v>
      </c>
      <c r="AB98" s="30">
        <f t="shared" si="77"/>
        <v>45.32830357142857</v>
      </c>
      <c r="AC98" s="30">
        <f t="shared" si="77"/>
        <v>43.054642857142845</v>
      </c>
      <c r="AD98" s="30">
        <f t="shared" si="77"/>
        <v>-2.273660714285715</v>
      </c>
      <c r="AE98" s="35">
        <v>2</v>
      </c>
      <c r="AF98" s="20"/>
    </row>
    <row r="99" spans="1:32">
      <c r="A99" s="305" t="s">
        <v>152</v>
      </c>
      <c r="B99" s="306"/>
      <c r="C99" s="67">
        <v>1277</v>
      </c>
      <c r="D99" s="65">
        <v>49.08</v>
      </c>
      <c r="E99" s="62">
        <v>47.73</v>
      </c>
      <c r="F99" s="31">
        <f t="shared" ref="F99:F100" si="78">E99-D99</f>
        <v>-1.3500000000000014</v>
      </c>
      <c r="G99" s="64">
        <v>46.34</v>
      </c>
      <c r="H99" s="62">
        <v>39.409999999999997</v>
      </c>
      <c r="I99" s="32">
        <f t="shared" ref="I99:I100" si="79">H99-G99</f>
        <v>-6.9300000000000068</v>
      </c>
      <c r="J99" s="64">
        <v>40.450000000000003</v>
      </c>
      <c r="K99" s="62">
        <v>33.47</v>
      </c>
      <c r="L99" s="32">
        <f t="shared" ref="L99:L100" si="80">K99-J99</f>
        <v>-6.980000000000004</v>
      </c>
      <c r="M99" s="64">
        <v>38.86</v>
      </c>
      <c r="N99" s="62">
        <v>46.59</v>
      </c>
      <c r="O99" s="32">
        <f t="shared" ref="O99:O100" si="81">N99-M99</f>
        <v>7.730000000000004</v>
      </c>
      <c r="P99" s="64">
        <v>39.35</v>
      </c>
      <c r="Q99" s="62">
        <v>38.270000000000003</v>
      </c>
      <c r="R99" s="32">
        <f t="shared" ref="R99:R100" si="82">Q99-P99</f>
        <v>-1.0799999999999983</v>
      </c>
      <c r="S99" s="64">
        <v>60.31</v>
      </c>
      <c r="T99" s="62">
        <v>66.59</v>
      </c>
      <c r="U99" s="32">
        <f t="shared" ref="U99:U100" si="83">T99-S99</f>
        <v>6.2800000000000011</v>
      </c>
      <c r="V99" s="64">
        <v>56.28</v>
      </c>
      <c r="W99" s="62">
        <v>49.41</v>
      </c>
      <c r="X99" s="32">
        <f t="shared" ref="X99:X100" si="84">W99-V99</f>
        <v>-6.8700000000000045</v>
      </c>
      <c r="Y99" s="64">
        <v>58.39</v>
      </c>
      <c r="Z99" s="62">
        <v>56.09</v>
      </c>
      <c r="AA99" s="32">
        <f t="shared" ref="AA99:AA100" si="85">Z99-Y99</f>
        <v>-2.2999999999999972</v>
      </c>
      <c r="AB99" s="32">
        <f t="shared" ref="AB99:AC100" si="86">(D99+G99+J99+M99+P99+S99+V99+Y99)/8</f>
        <v>48.632499999999993</v>
      </c>
      <c r="AC99" s="30">
        <f t="shared" si="86"/>
        <v>47.195000000000007</v>
      </c>
      <c r="AD99" s="34">
        <f t="shared" ref="AD99:AD100" si="87">AC99-AB99</f>
        <v>-1.4374999999999858</v>
      </c>
      <c r="AE99" s="35">
        <v>2</v>
      </c>
      <c r="AF99" s="20"/>
    </row>
    <row r="100" spans="1:32">
      <c r="A100" s="310" t="s">
        <v>154</v>
      </c>
      <c r="B100" s="311"/>
      <c r="C100" s="99">
        <v>734820</v>
      </c>
      <c r="D100" s="47">
        <v>45.68</v>
      </c>
      <c r="E100" s="100">
        <v>45.02</v>
      </c>
      <c r="F100" s="101">
        <f t="shared" si="78"/>
        <v>-0.65999999999999659</v>
      </c>
      <c r="G100" s="47">
        <v>44.22</v>
      </c>
      <c r="H100" s="100">
        <v>38.31</v>
      </c>
      <c r="I100" s="102">
        <f t="shared" si="79"/>
        <v>-5.9099999999999966</v>
      </c>
      <c r="J100" s="63">
        <v>36.99</v>
      </c>
      <c r="K100" s="100">
        <v>33.82</v>
      </c>
      <c r="L100" s="102">
        <f t="shared" si="80"/>
        <v>-3.1700000000000017</v>
      </c>
      <c r="M100" s="63">
        <v>35.770000000000003</v>
      </c>
      <c r="N100" s="100">
        <v>41.95</v>
      </c>
      <c r="O100" s="102">
        <f t="shared" si="81"/>
        <v>6.18</v>
      </c>
      <c r="P100" s="63">
        <v>37.46</v>
      </c>
      <c r="Q100" s="100">
        <v>37.4</v>
      </c>
      <c r="R100" s="102">
        <f t="shared" si="82"/>
        <v>-6.0000000000002274E-2</v>
      </c>
      <c r="S100" s="63">
        <v>54.84</v>
      </c>
      <c r="T100" s="100">
        <v>61.69</v>
      </c>
      <c r="U100" s="102">
        <f t="shared" si="83"/>
        <v>6.8499999999999943</v>
      </c>
      <c r="V100" s="63">
        <v>52.27</v>
      </c>
      <c r="W100" s="100">
        <v>47.14</v>
      </c>
      <c r="X100" s="102">
        <f t="shared" si="84"/>
        <v>-5.1300000000000026</v>
      </c>
      <c r="Y100" s="63">
        <v>53.85</v>
      </c>
      <c r="Z100" s="100">
        <v>53.16</v>
      </c>
      <c r="AA100" s="102">
        <f t="shared" si="85"/>
        <v>-0.69000000000000483</v>
      </c>
      <c r="AB100" s="102">
        <f t="shared" si="86"/>
        <v>45.135000000000005</v>
      </c>
      <c r="AC100" s="103">
        <f t="shared" si="86"/>
        <v>44.811250000000001</v>
      </c>
      <c r="AD100" s="104">
        <f t="shared" si="87"/>
        <v>-0.32375000000000398</v>
      </c>
      <c r="AE100" s="105">
        <v>2</v>
      </c>
      <c r="AF100" s="20"/>
    </row>
    <row r="101" spans="1:32">
      <c r="A101" s="115"/>
      <c r="B101" s="115"/>
      <c r="C101" s="116"/>
      <c r="D101" s="129"/>
      <c r="E101" s="118"/>
      <c r="F101" s="117"/>
      <c r="G101" s="129"/>
      <c r="H101" s="118"/>
      <c r="I101" s="117"/>
      <c r="J101" s="119"/>
      <c r="K101" s="118"/>
      <c r="L101" s="117"/>
      <c r="M101" s="119"/>
      <c r="N101" s="118"/>
      <c r="O101" s="117"/>
      <c r="P101" s="119"/>
      <c r="Q101" s="118"/>
      <c r="R101" s="117"/>
      <c r="S101" s="119"/>
      <c r="T101" s="118"/>
      <c r="U101" s="117"/>
      <c r="V101" s="119"/>
      <c r="W101" s="118"/>
      <c r="X101" s="117"/>
      <c r="Y101" s="119"/>
      <c r="Z101" s="118"/>
      <c r="AA101" s="117"/>
      <c r="AB101" s="117"/>
      <c r="AC101" s="120"/>
      <c r="AD101" s="120"/>
      <c r="AE101" s="121"/>
      <c r="AF101" s="20"/>
    </row>
    <row r="102" spans="1:32">
      <c r="A102" s="106"/>
      <c r="B102" s="106"/>
      <c r="C102" s="107"/>
      <c r="D102" s="128"/>
      <c r="E102" s="109"/>
      <c r="F102" s="108"/>
      <c r="G102" s="128"/>
      <c r="H102" s="109"/>
      <c r="I102" s="108"/>
      <c r="J102" s="110"/>
      <c r="K102" s="109"/>
      <c r="L102" s="108"/>
      <c r="M102" s="110"/>
      <c r="N102" s="109"/>
      <c r="O102" s="108"/>
      <c r="P102" s="110"/>
      <c r="Q102" s="109"/>
      <c r="R102" s="108"/>
      <c r="S102" s="110"/>
      <c r="T102" s="109"/>
      <c r="U102" s="108"/>
      <c r="V102" s="110"/>
      <c r="W102" s="109"/>
      <c r="X102" s="108"/>
      <c r="Y102" s="110"/>
      <c r="Z102" s="109"/>
      <c r="AA102" s="108"/>
      <c r="AB102" s="108"/>
      <c r="AC102" s="111"/>
      <c r="AD102" s="111"/>
      <c r="AE102" s="112"/>
      <c r="AF102" s="20"/>
    </row>
    <row r="103" spans="1:32">
      <c r="A103" s="106"/>
      <c r="B103" s="106"/>
      <c r="C103" s="107"/>
      <c r="D103" s="128"/>
      <c r="E103" s="109"/>
      <c r="F103" s="108"/>
      <c r="G103" s="128"/>
      <c r="H103" s="109"/>
      <c r="I103" s="108"/>
      <c r="J103" s="110"/>
      <c r="K103" s="109"/>
      <c r="L103" s="108"/>
      <c r="M103" s="110"/>
      <c r="N103" s="109"/>
      <c r="O103" s="108"/>
      <c r="P103" s="110"/>
      <c r="Q103" s="109"/>
      <c r="R103" s="108"/>
      <c r="S103" s="110"/>
      <c r="T103" s="109"/>
      <c r="U103" s="108"/>
      <c r="V103" s="110"/>
      <c r="W103" s="109"/>
      <c r="X103" s="108"/>
      <c r="Y103" s="110"/>
      <c r="Z103" s="109"/>
      <c r="AA103" s="108"/>
      <c r="AB103" s="108"/>
      <c r="AC103" s="111"/>
      <c r="AD103" s="111"/>
      <c r="AE103" s="112"/>
      <c r="AF103" s="20"/>
    </row>
    <row r="104" spans="1:32">
      <c r="A104" s="106"/>
      <c r="B104" s="106"/>
      <c r="C104" s="107"/>
      <c r="D104" s="128"/>
      <c r="E104" s="109"/>
      <c r="F104" s="108"/>
      <c r="G104" s="128"/>
      <c r="H104" s="109"/>
      <c r="I104" s="108"/>
      <c r="J104" s="110"/>
      <c r="K104" s="109"/>
      <c r="L104" s="108"/>
      <c r="M104" s="110"/>
      <c r="N104" s="109"/>
      <c r="O104" s="108"/>
      <c r="P104" s="110"/>
      <c r="Q104" s="109"/>
      <c r="R104" s="108"/>
      <c r="S104" s="110"/>
      <c r="T104" s="109"/>
      <c r="U104" s="108"/>
      <c r="V104" s="110"/>
      <c r="W104" s="109"/>
      <c r="X104" s="108"/>
      <c r="Y104" s="110"/>
      <c r="Z104" s="109"/>
      <c r="AA104" s="108"/>
      <c r="AB104" s="108"/>
      <c r="AC104" s="111"/>
      <c r="AD104" s="111"/>
      <c r="AE104" s="112"/>
      <c r="AF104" s="20"/>
    </row>
    <row r="105" spans="1:32">
      <c r="A105" s="106"/>
      <c r="B105" s="106"/>
      <c r="C105" s="107"/>
      <c r="D105" s="128"/>
      <c r="E105" s="109"/>
      <c r="F105" s="108"/>
      <c r="G105" s="128"/>
      <c r="H105" s="109"/>
      <c r="I105" s="108"/>
      <c r="J105" s="110"/>
      <c r="K105" s="109"/>
      <c r="L105" s="108"/>
      <c r="M105" s="110"/>
      <c r="N105" s="109"/>
      <c r="O105" s="108"/>
      <c r="P105" s="110"/>
      <c r="Q105" s="109"/>
      <c r="R105" s="108"/>
      <c r="S105" s="110"/>
      <c r="T105" s="109"/>
      <c r="U105" s="108"/>
      <c r="V105" s="110"/>
      <c r="W105" s="109"/>
      <c r="X105" s="108"/>
      <c r="Y105" s="110"/>
      <c r="Z105" s="109"/>
      <c r="AA105" s="108"/>
      <c r="AB105" s="108"/>
      <c r="AC105" s="111"/>
      <c r="AD105" s="111"/>
      <c r="AE105" s="112"/>
      <c r="AF105" s="20"/>
    </row>
    <row r="106" spans="1:32">
      <c r="A106" s="106"/>
      <c r="B106" s="106"/>
      <c r="C106" s="107"/>
      <c r="D106" s="128"/>
      <c r="E106" s="109"/>
      <c r="F106" s="108"/>
      <c r="G106" s="128"/>
      <c r="H106" s="109"/>
      <c r="I106" s="108"/>
      <c r="J106" s="110"/>
      <c r="K106" s="109"/>
      <c r="L106" s="108"/>
      <c r="M106" s="110"/>
      <c r="N106" s="109"/>
      <c r="O106" s="108"/>
      <c r="P106" s="110"/>
      <c r="Q106" s="109"/>
      <c r="R106" s="108"/>
      <c r="S106" s="110"/>
      <c r="T106" s="109"/>
      <c r="U106" s="108"/>
      <c r="V106" s="110"/>
      <c r="W106" s="109"/>
      <c r="X106" s="108"/>
      <c r="Y106" s="110"/>
      <c r="Z106" s="109"/>
      <c r="AA106" s="108"/>
      <c r="AB106" s="108"/>
      <c r="AC106" s="111"/>
      <c r="AD106" s="111"/>
      <c r="AE106" s="112"/>
      <c r="AF106" s="20"/>
    </row>
    <row r="107" spans="1:32">
      <c r="A107" s="106"/>
      <c r="B107" s="106"/>
      <c r="C107" s="107"/>
      <c r="D107" s="128"/>
      <c r="E107" s="109"/>
      <c r="F107" s="108"/>
      <c r="G107" s="128"/>
      <c r="H107" s="109"/>
      <c r="I107" s="108"/>
      <c r="J107" s="110"/>
      <c r="K107" s="109"/>
      <c r="L107" s="108"/>
      <c r="M107" s="110"/>
      <c r="N107" s="109"/>
      <c r="O107" s="108"/>
      <c r="P107" s="110"/>
      <c r="Q107" s="109"/>
      <c r="R107" s="108"/>
      <c r="S107" s="110"/>
      <c r="T107" s="109"/>
      <c r="U107" s="108"/>
      <c r="V107" s="110"/>
      <c r="W107" s="109"/>
      <c r="X107" s="108"/>
      <c r="Y107" s="110"/>
      <c r="Z107" s="109"/>
      <c r="AA107" s="108"/>
      <c r="AB107" s="108"/>
      <c r="AC107" s="111"/>
      <c r="AD107" s="111"/>
      <c r="AE107" s="112"/>
      <c r="AF107" s="20"/>
    </row>
    <row r="108" spans="1:32">
      <c r="A108" s="122"/>
      <c r="B108" s="122"/>
      <c r="C108" s="123"/>
      <c r="D108" s="69"/>
      <c r="E108" s="124"/>
      <c r="F108" s="97"/>
      <c r="G108" s="69"/>
      <c r="H108" s="124"/>
      <c r="I108" s="97"/>
      <c r="J108" s="125"/>
      <c r="K108" s="124"/>
      <c r="L108" s="97"/>
      <c r="M108" s="125"/>
      <c r="N108" s="124"/>
      <c r="O108" s="97"/>
      <c r="P108" s="125"/>
      <c r="Q108" s="124"/>
      <c r="R108" s="97"/>
      <c r="S108" s="125"/>
      <c r="T108" s="124"/>
      <c r="U108" s="97"/>
      <c r="V108" s="125"/>
      <c r="W108" s="124"/>
      <c r="X108" s="97"/>
      <c r="Y108" s="125"/>
      <c r="Z108" s="124"/>
      <c r="AA108" s="97"/>
      <c r="AB108" s="97"/>
      <c r="AC108" s="126"/>
      <c r="AD108" s="126"/>
      <c r="AE108" s="127"/>
      <c r="AF108" s="20"/>
    </row>
    <row r="109" spans="1:32" ht="17.25" customHeight="1">
      <c r="A109" s="303" t="s">
        <v>171</v>
      </c>
      <c r="B109" s="304"/>
      <c r="C109" s="29"/>
      <c r="D109" s="30"/>
      <c r="E109" s="31"/>
      <c r="F109" s="31"/>
      <c r="G109" s="30"/>
      <c r="H109" s="31"/>
      <c r="I109" s="31"/>
      <c r="J109" s="30"/>
      <c r="K109" s="31"/>
      <c r="L109" s="31"/>
      <c r="M109" s="30"/>
      <c r="N109" s="31"/>
      <c r="O109" s="31"/>
      <c r="P109" s="30"/>
      <c r="Q109" s="31"/>
      <c r="R109" s="31"/>
      <c r="S109" s="30"/>
      <c r="T109" s="33"/>
      <c r="U109" s="31"/>
      <c r="V109" s="30"/>
      <c r="W109" s="31"/>
      <c r="X109" s="31"/>
      <c r="Y109" s="30"/>
      <c r="Z109" s="31"/>
      <c r="AA109" s="31"/>
      <c r="AB109" s="31"/>
      <c r="AC109" s="30"/>
      <c r="AD109" s="30"/>
      <c r="AE109" s="68"/>
      <c r="AF109" s="20"/>
    </row>
    <row r="110" spans="1:32">
      <c r="A110" s="28">
        <v>1</v>
      </c>
      <c r="B110" s="28" t="s">
        <v>74</v>
      </c>
      <c r="C110" s="29">
        <v>17</v>
      </c>
      <c r="D110" s="30">
        <v>44.78</v>
      </c>
      <c r="E110" s="31">
        <v>52.12</v>
      </c>
      <c r="F110" s="31">
        <f t="shared" ref="F110:F117" si="88">E110-D110</f>
        <v>7.3399999999999963</v>
      </c>
      <c r="G110" s="30">
        <v>38</v>
      </c>
      <c r="H110" s="31">
        <v>40</v>
      </c>
      <c r="I110" s="32">
        <f t="shared" ref="I110:I117" si="89">H110-G110</f>
        <v>2</v>
      </c>
      <c r="J110" s="30">
        <v>35.97</v>
      </c>
      <c r="K110" s="31">
        <v>32.79</v>
      </c>
      <c r="L110" s="32">
        <f t="shared" ref="L110:L117" si="90">K110-J110</f>
        <v>-3.1799999999999997</v>
      </c>
      <c r="M110" s="30">
        <v>33.33</v>
      </c>
      <c r="N110" s="31">
        <v>52.94</v>
      </c>
      <c r="O110" s="32">
        <f t="shared" ref="O110:O117" si="91">N110-M110</f>
        <v>19.61</v>
      </c>
      <c r="P110" s="30">
        <v>33.19</v>
      </c>
      <c r="Q110" s="31">
        <v>42.94</v>
      </c>
      <c r="R110" s="32">
        <f t="shared" ref="R110:R117" si="92">Q110-P110</f>
        <v>9.75</v>
      </c>
      <c r="S110" s="30">
        <v>60.44</v>
      </c>
      <c r="T110" s="33">
        <v>68</v>
      </c>
      <c r="U110" s="32">
        <f t="shared" ref="U110:U117" si="93">T110-S110</f>
        <v>7.5600000000000023</v>
      </c>
      <c r="V110" s="30">
        <v>50</v>
      </c>
      <c r="W110" s="31">
        <v>55.29</v>
      </c>
      <c r="X110" s="32">
        <f t="shared" ref="X110:X117" si="94">W110-V110</f>
        <v>5.2899999999999991</v>
      </c>
      <c r="Y110" s="30">
        <v>50.44</v>
      </c>
      <c r="Z110" s="31">
        <v>55.76</v>
      </c>
      <c r="AA110" s="32">
        <f t="shared" ref="AA110:AA117" si="95">Z110-Y110</f>
        <v>5.32</v>
      </c>
      <c r="AB110" s="32">
        <f t="shared" ref="AB110:AB117" si="96">(D110+G110+J110+M110+P110+S110+V110+Y110)/8</f>
        <v>43.268749999999997</v>
      </c>
      <c r="AC110" s="30">
        <f t="shared" ref="AC110:AC117" si="97">(E110+H110+K110+N110+Q110+T110+W110+Z110)/8</f>
        <v>49.98</v>
      </c>
      <c r="AD110" s="34">
        <f t="shared" ref="AD110:AD117" si="98">AC110-AB110</f>
        <v>6.7112499999999997</v>
      </c>
      <c r="AE110" s="35">
        <v>7</v>
      </c>
      <c r="AF110" s="20"/>
    </row>
    <row r="111" spans="1:32">
      <c r="A111" s="27">
        <v>2</v>
      </c>
      <c r="B111" s="28" t="s">
        <v>51</v>
      </c>
      <c r="C111" s="29">
        <v>9</v>
      </c>
      <c r="D111" s="30">
        <v>46</v>
      </c>
      <c r="E111" s="31">
        <v>55.78</v>
      </c>
      <c r="F111" s="31">
        <f t="shared" si="88"/>
        <v>9.7800000000000011</v>
      </c>
      <c r="G111" s="30">
        <v>38.799999999999997</v>
      </c>
      <c r="H111" s="31">
        <v>38</v>
      </c>
      <c r="I111" s="32">
        <f t="shared" si="89"/>
        <v>-0.79999999999999716</v>
      </c>
      <c r="J111" s="30">
        <v>32</v>
      </c>
      <c r="K111" s="31">
        <v>28.61</v>
      </c>
      <c r="L111" s="32">
        <f t="shared" si="90"/>
        <v>-3.3900000000000006</v>
      </c>
      <c r="M111" s="30">
        <v>33</v>
      </c>
      <c r="N111" s="31">
        <v>41.11</v>
      </c>
      <c r="O111" s="32">
        <f t="shared" si="91"/>
        <v>8.11</v>
      </c>
      <c r="P111" s="30">
        <v>31.8</v>
      </c>
      <c r="Q111" s="31">
        <v>38.39</v>
      </c>
      <c r="R111" s="32">
        <f t="shared" si="92"/>
        <v>6.59</v>
      </c>
      <c r="S111" s="30">
        <v>44</v>
      </c>
      <c r="T111" s="33">
        <v>64.89</v>
      </c>
      <c r="U111" s="32">
        <f t="shared" si="93"/>
        <v>20.89</v>
      </c>
      <c r="V111" s="30">
        <v>52.5</v>
      </c>
      <c r="W111" s="31">
        <v>45</v>
      </c>
      <c r="X111" s="32">
        <f t="shared" si="94"/>
        <v>-7.5</v>
      </c>
      <c r="Y111" s="30">
        <v>47.6</v>
      </c>
      <c r="Z111" s="31">
        <v>59.56</v>
      </c>
      <c r="AA111" s="32">
        <f t="shared" si="95"/>
        <v>11.96</v>
      </c>
      <c r="AB111" s="32">
        <f t="shared" si="96"/>
        <v>40.712500000000006</v>
      </c>
      <c r="AC111" s="30">
        <f t="shared" si="97"/>
        <v>46.417499999999997</v>
      </c>
      <c r="AD111" s="34">
        <f t="shared" si="98"/>
        <v>5.7049999999999912</v>
      </c>
      <c r="AE111" s="35">
        <v>5</v>
      </c>
      <c r="AF111" s="20"/>
    </row>
    <row r="112" spans="1:32">
      <c r="A112" s="28">
        <v>3</v>
      </c>
      <c r="B112" s="28" t="s">
        <v>73</v>
      </c>
      <c r="C112" s="29">
        <v>8</v>
      </c>
      <c r="D112" s="30">
        <v>58</v>
      </c>
      <c r="E112" s="31">
        <v>55.75</v>
      </c>
      <c r="F112" s="31">
        <f t="shared" si="88"/>
        <v>-2.25</v>
      </c>
      <c r="G112" s="30">
        <v>41</v>
      </c>
      <c r="H112" s="31">
        <v>50.25</v>
      </c>
      <c r="I112" s="32">
        <f t="shared" si="89"/>
        <v>9.25</v>
      </c>
      <c r="J112" s="30">
        <v>28.75</v>
      </c>
      <c r="K112" s="31">
        <v>34.380000000000003</v>
      </c>
      <c r="L112" s="32">
        <f t="shared" si="90"/>
        <v>5.6300000000000026</v>
      </c>
      <c r="M112" s="30">
        <v>45</v>
      </c>
      <c r="N112" s="31">
        <v>71.88</v>
      </c>
      <c r="O112" s="32">
        <f t="shared" si="91"/>
        <v>26.879999999999995</v>
      </c>
      <c r="P112" s="30">
        <v>53</v>
      </c>
      <c r="Q112" s="31">
        <v>50.75</v>
      </c>
      <c r="R112" s="32">
        <f t="shared" si="92"/>
        <v>-2.25</v>
      </c>
      <c r="S112" s="30">
        <v>72</v>
      </c>
      <c r="T112" s="33">
        <v>72</v>
      </c>
      <c r="U112" s="32">
        <f t="shared" si="93"/>
        <v>0</v>
      </c>
      <c r="V112" s="30">
        <v>57.5</v>
      </c>
      <c r="W112" s="31">
        <v>59.38</v>
      </c>
      <c r="X112" s="32">
        <f t="shared" si="94"/>
        <v>1.8800000000000026</v>
      </c>
      <c r="Y112" s="30">
        <v>72</v>
      </c>
      <c r="Z112" s="31">
        <v>68.5</v>
      </c>
      <c r="AA112" s="32">
        <f t="shared" si="95"/>
        <v>-3.5</v>
      </c>
      <c r="AB112" s="32">
        <f t="shared" si="96"/>
        <v>53.40625</v>
      </c>
      <c r="AC112" s="30">
        <f t="shared" si="97"/>
        <v>57.861249999999998</v>
      </c>
      <c r="AD112" s="34">
        <f t="shared" si="98"/>
        <v>4.4549999999999983</v>
      </c>
      <c r="AE112" s="35">
        <v>5</v>
      </c>
      <c r="AF112" s="20"/>
    </row>
    <row r="113" spans="1:32">
      <c r="A113" s="27">
        <v>4</v>
      </c>
      <c r="B113" s="28" t="s">
        <v>108</v>
      </c>
      <c r="C113" s="29">
        <v>12</v>
      </c>
      <c r="D113" s="30">
        <v>52</v>
      </c>
      <c r="E113" s="31">
        <v>60.17</v>
      </c>
      <c r="F113" s="31">
        <f t="shared" si="88"/>
        <v>8.1700000000000017</v>
      </c>
      <c r="G113" s="30">
        <v>52.25</v>
      </c>
      <c r="H113" s="31">
        <v>51.5</v>
      </c>
      <c r="I113" s="32">
        <f t="shared" si="89"/>
        <v>-0.75</v>
      </c>
      <c r="J113" s="30">
        <v>49.69</v>
      </c>
      <c r="K113" s="31">
        <v>46.46</v>
      </c>
      <c r="L113" s="32">
        <f t="shared" si="90"/>
        <v>-3.2299999999999969</v>
      </c>
      <c r="M113" s="30">
        <v>43.13</v>
      </c>
      <c r="N113" s="31">
        <v>55.42</v>
      </c>
      <c r="O113" s="32">
        <f t="shared" si="91"/>
        <v>12.29</v>
      </c>
      <c r="P113" s="30">
        <v>45</v>
      </c>
      <c r="Q113" s="31">
        <v>49.33</v>
      </c>
      <c r="R113" s="32">
        <f t="shared" si="92"/>
        <v>4.3299999999999983</v>
      </c>
      <c r="S113" s="30">
        <v>68</v>
      </c>
      <c r="T113" s="33">
        <v>78</v>
      </c>
      <c r="U113" s="32">
        <f t="shared" si="93"/>
        <v>10</v>
      </c>
      <c r="V113" s="30">
        <v>67.5</v>
      </c>
      <c r="W113" s="31">
        <v>65.42</v>
      </c>
      <c r="X113" s="32">
        <f t="shared" si="94"/>
        <v>-2.0799999999999983</v>
      </c>
      <c r="Y113" s="30">
        <v>70</v>
      </c>
      <c r="Z113" s="31">
        <v>72.33</v>
      </c>
      <c r="AA113" s="32">
        <f t="shared" si="95"/>
        <v>2.3299999999999983</v>
      </c>
      <c r="AB113" s="32">
        <f t="shared" si="96"/>
        <v>55.946249999999999</v>
      </c>
      <c r="AC113" s="30">
        <f t="shared" si="97"/>
        <v>59.828749999999999</v>
      </c>
      <c r="AD113" s="34">
        <f t="shared" si="98"/>
        <v>3.8825000000000003</v>
      </c>
      <c r="AE113" s="35">
        <v>5</v>
      </c>
      <c r="AF113" s="20"/>
    </row>
    <row r="114" spans="1:32">
      <c r="A114" s="28">
        <v>5</v>
      </c>
      <c r="B114" s="28" t="s">
        <v>87</v>
      </c>
      <c r="C114" s="29">
        <v>16</v>
      </c>
      <c r="D114" s="30">
        <v>49.88</v>
      </c>
      <c r="E114" s="31">
        <v>49.25</v>
      </c>
      <c r="F114" s="31">
        <f t="shared" si="88"/>
        <v>-0.63000000000000256</v>
      </c>
      <c r="G114" s="30">
        <v>50.94</v>
      </c>
      <c r="H114" s="31">
        <v>44.13</v>
      </c>
      <c r="I114" s="32">
        <f t="shared" si="89"/>
        <v>-6.8099999999999952</v>
      </c>
      <c r="J114" s="30">
        <v>33.090000000000003</v>
      </c>
      <c r="K114" s="31">
        <v>33.130000000000003</v>
      </c>
      <c r="L114" s="32">
        <f t="shared" si="90"/>
        <v>3.9999999999999147E-2</v>
      </c>
      <c r="M114" s="30">
        <v>38.53</v>
      </c>
      <c r="N114" s="31">
        <v>59.38</v>
      </c>
      <c r="O114" s="32">
        <f t="shared" si="91"/>
        <v>20.85</v>
      </c>
      <c r="P114" s="30">
        <v>40.47</v>
      </c>
      <c r="Q114" s="31">
        <v>40.94</v>
      </c>
      <c r="R114" s="32">
        <f t="shared" si="92"/>
        <v>0.46999999999999886</v>
      </c>
      <c r="S114" s="30">
        <v>61.88</v>
      </c>
      <c r="T114" s="33">
        <v>71.25</v>
      </c>
      <c r="U114" s="32">
        <f t="shared" si="93"/>
        <v>9.3699999999999974</v>
      </c>
      <c r="V114" s="30">
        <v>54.71</v>
      </c>
      <c r="W114" s="31">
        <v>52.5</v>
      </c>
      <c r="X114" s="32">
        <f t="shared" si="94"/>
        <v>-2.2100000000000009</v>
      </c>
      <c r="Y114" s="30">
        <v>54.59</v>
      </c>
      <c r="Z114" s="31">
        <v>64.5</v>
      </c>
      <c r="AA114" s="32">
        <f t="shared" si="95"/>
        <v>9.9099999999999966</v>
      </c>
      <c r="AB114" s="32">
        <f t="shared" si="96"/>
        <v>48.011250000000004</v>
      </c>
      <c r="AC114" s="30">
        <f t="shared" si="97"/>
        <v>51.884999999999998</v>
      </c>
      <c r="AD114" s="34">
        <f t="shared" si="98"/>
        <v>3.873749999999994</v>
      </c>
      <c r="AE114" s="35">
        <v>5</v>
      </c>
      <c r="AF114" s="20"/>
    </row>
    <row r="115" spans="1:32">
      <c r="A115" s="27">
        <v>6</v>
      </c>
      <c r="B115" s="28" t="s">
        <v>17</v>
      </c>
      <c r="C115" s="29">
        <v>13</v>
      </c>
      <c r="D115" s="30">
        <v>47.05</v>
      </c>
      <c r="E115" s="31">
        <v>53.23</v>
      </c>
      <c r="F115" s="31">
        <f t="shared" si="88"/>
        <v>6.18</v>
      </c>
      <c r="G115" s="30">
        <v>44.29</v>
      </c>
      <c r="H115" s="31">
        <v>40</v>
      </c>
      <c r="I115" s="32">
        <f t="shared" si="89"/>
        <v>-4.2899999999999991</v>
      </c>
      <c r="J115" s="30">
        <v>30</v>
      </c>
      <c r="K115" s="31">
        <v>29.62</v>
      </c>
      <c r="L115" s="32">
        <f t="shared" si="90"/>
        <v>-0.37999999999999901</v>
      </c>
      <c r="M115" s="30">
        <v>30.24</v>
      </c>
      <c r="N115" s="31">
        <v>40.380000000000003</v>
      </c>
      <c r="O115" s="32">
        <f t="shared" si="91"/>
        <v>10.140000000000004</v>
      </c>
      <c r="P115" s="30">
        <v>35.29</v>
      </c>
      <c r="Q115" s="31">
        <v>37.96</v>
      </c>
      <c r="R115" s="32">
        <f t="shared" si="92"/>
        <v>2.6700000000000017</v>
      </c>
      <c r="S115" s="30">
        <v>62.1</v>
      </c>
      <c r="T115" s="33">
        <v>73.540000000000006</v>
      </c>
      <c r="U115" s="32">
        <f t="shared" si="93"/>
        <v>11.440000000000005</v>
      </c>
      <c r="V115" s="30">
        <v>55.95</v>
      </c>
      <c r="W115" s="31">
        <v>55</v>
      </c>
      <c r="X115" s="32">
        <f t="shared" si="94"/>
        <v>-0.95000000000000284</v>
      </c>
      <c r="Y115" s="30">
        <v>60.57</v>
      </c>
      <c r="Z115" s="31">
        <v>60</v>
      </c>
      <c r="AA115" s="32">
        <f t="shared" si="95"/>
        <v>-0.57000000000000028</v>
      </c>
      <c r="AB115" s="32">
        <f t="shared" si="96"/>
        <v>45.686250000000001</v>
      </c>
      <c r="AC115" s="30">
        <f t="shared" si="97"/>
        <v>48.716250000000002</v>
      </c>
      <c r="AD115" s="34">
        <f t="shared" si="98"/>
        <v>3.0300000000000011</v>
      </c>
      <c r="AE115" s="35">
        <v>4</v>
      </c>
      <c r="AF115" s="20"/>
    </row>
    <row r="116" spans="1:32">
      <c r="A116" s="28">
        <v>7</v>
      </c>
      <c r="B116" s="28" t="s">
        <v>60</v>
      </c>
      <c r="C116" s="29">
        <v>6</v>
      </c>
      <c r="D116" s="30">
        <v>43.29</v>
      </c>
      <c r="E116" s="31">
        <v>54.33</v>
      </c>
      <c r="F116" s="31">
        <f t="shared" si="88"/>
        <v>11.04</v>
      </c>
      <c r="G116" s="30">
        <v>47.88</v>
      </c>
      <c r="H116" s="31">
        <v>40</v>
      </c>
      <c r="I116" s="32">
        <f t="shared" si="89"/>
        <v>-7.8800000000000026</v>
      </c>
      <c r="J116" s="30">
        <v>42.21</v>
      </c>
      <c r="K116" s="31">
        <v>34.17</v>
      </c>
      <c r="L116" s="32">
        <f t="shared" si="90"/>
        <v>-8.0399999999999991</v>
      </c>
      <c r="M116" s="30">
        <v>37.65</v>
      </c>
      <c r="N116" s="31">
        <v>63.33</v>
      </c>
      <c r="O116" s="32">
        <f t="shared" si="91"/>
        <v>25.68</v>
      </c>
      <c r="P116" s="30">
        <v>44.09</v>
      </c>
      <c r="Q116" s="31">
        <v>46.83</v>
      </c>
      <c r="R116" s="32">
        <f t="shared" si="92"/>
        <v>2.7399999999999949</v>
      </c>
      <c r="S116" s="30">
        <v>61.88</v>
      </c>
      <c r="T116" s="33">
        <v>70</v>
      </c>
      <c r="U116" s="32">
        <f t="shared" si="93"/>
        <v>8.1199999999999974</v>
      </c>
      <c r="V116" s="30">
        <v>55.59</v>
      </c>
      <c r="W116" s="31">
        <v>48.33</v>
      </c>
      <c r="X116" s="32">
        <f t="shared" si="94"/>
        <v>-7.2600000000000051</v>
      </c>
      <c r="Y116" s="30">
        <v>64</v>
      </c>
      <c r="Z116" s="31">
        <v>58</v>
      </c>
      <c r="AA116" s="32">
        <f t="shared" si="95"/>
        <v>-6</v>
      </c>
      <c r="AB116" s="32">
        <f t="shared" si="96"/>
        <v>49.573750000000004</v>
      </c>
      <c r="AC116" s="30">
        <f t="shared" si="97"/>
        <v>51.873749999999994</v>
      </c>
      <c r="AD116" s="34">
        <f t="shared" si="98"/>
        <v>2.2999999999999901</v>
      </c>
      <c r="AE116" s="35">
        <v>4</v>
      </c>
      <c r="AF116" s="20"/>
    </row>
    <row r="117" spans="1:32">
      <c r="A117" s="27">
        <v>8</v>
      </c>
      <c r="B117" s="28" t="s">
        <v>72</v>
      </c>
      <c r="C117" s="29">
        <v>9</v>
      </c>
      <c r="D117" s="30">
        <v>53.78</v>
      </c>
      <c r="E117" s="31">
        <v>57.56</v>
      </c>
      <c r="F117" s="31">
        <f t="shared" si="88"/>
        <v>3.7800000000000011</v>
      </c>
      <c r="G117" s="30">
        <v>54.67</v>
      </c>
      <c r="H117" s="31">
        <v>49.11</v>
      </c>
      <c r="I117" s="32">
        <f t="shared" si="89"/>
        <v>-5.5600000000000023</v>
      </c>
      <c r="J117" s="30">
        <v>57.22</v>
      </c>
      <c r="K117" s="31">
        <v>49.44</v>
      </c>
      <c r="L117" s="32">
        <f t="shared" si="90"/>
        <v>-7.7800000000000011</v>
      </c>
      <c r="M117" s="30">
        <v>40.56</v>
      </c>
      <c r="N117" s="31">
        <v>63.89</v>
      </c>
      <c r="O117" s="32">
        <f t="shared" si="91"/>
        <v>23.33</v>
      </c>
      <c r="P117" s="30">
        <v>50.44</v>
      </c>
      <c r="Q117" s="31">
        <v>57.22</v>
      </c>
      <c r="R117" s="32">
        <f t="shared" si="92"/>
        <v>6.7800000000000011</v>
      </c>
      <c r="S117" s="30">
        <v>76</v>
      </c>
      <c r="T117" s="33">
        <v>69.78</v>
      </c>
      <c r="U117" s="32">
        <f t="shared" si="93"/>
        <v>-6.2199999999999989</v>
      </c>
      <c r="V117" s="30">
        <v>63.33</v>
      </c>
      <c r="W117" s="31">
        <v>62.78</v>
      </c>
      <c r="X117" s="32">
        <f t="shared" si="94"/>
        <v>-0.54999999999999716</v>
      </c>
      <c r="Y117" s="30">
        <v>63.11</v>
      </c>
      <c r="Z117" s="31">
        <v>67.11</v>
      </c>
      <c r="AA117" s="32">
        <f t="shared" si="95"/>
        <v>4</v>
      </c>
      <c r="AB117" s="32">
        <f t="shared" si="96"/>
        <v>57.388750000000002</v>
      </c>
      <c r="AC117" s="30">
        <f t="shared" si="97"/>
        <v>59.611249999999998</v>
      </c>
      <c r="AD117" s="34">
        <f t="shared" si="98"/>
        <v>2.2224999999999966</v>
      </c>
      <c r="AE117" s="35">
        <v>4</v>
      </c>
      <c r="AF117" s="20"/>
    </row>
    <row r="118" spans="1:32">
      <c r="A118" s="28">
        <v>9</v>
      </c>
      <c r="B118" s="28" t="s">
        <v>91</v>
      </c>
      <c r="C118" s="29">
        <v>4</v>
      </c>
      <c r="D118" s="30">
        <v>46</v>
      </c>
      <c r="E118" s="31">
        <v>50.5</v>
      </c>
      <c r="F118" s="31">
        <f t="shared" ref="F118:F147" si="99">E118-D118</f>
        <v>4.5</v>
      </c>
      <c r="G118" s="30">
        <v>43.2</v>
      </c>
      <c r="H118" s="31">
        <v>33</v>
      </c>
      <c r="I118" s="32">
        <f t="shared" ref="I118:I147" si="100">H118-G118</f>
        <v>-10.200000000000003</v>
      </c>
      <c r="J118" s="30">
        <v>38.5</v>
      </c>
      <c r="K118" s="31">
        <v>26.88</v>
      </c>
      <c r="L118" s="32">
        <f t="shared" ref="L118:L147" si="101">K118-J118</f>
        <v>-11.620000000000001</v>
      </c>
      <c r="M118" s="30">
        <v>32</v>
      </c>
      <c r="N118" s="31">
        <v>35</v>
      </c>
      <c r="O118" s="32">
        <f t="shared" ref="O118:O147" si="102">N118-M118</f>
        <v>3</v>
      </c>
      <c r="P118" s="30">
        <v>35.75</v>
      </c>
      <c r="Q118" s="31">
        <v>39</v>
      </c>
      <c r="R118" s="32">
        <f t="shared" ref="R118:R147" si="103">Q118-P118</f>
        <v>3.25</v>
      </c>
      <c r="S118" s="30">
        <v>58</v>
      </c>
      <c r="T118" s="33">
        <v>71</v>
      </c>
      <c r="U118" s="32">
        <f t="shared" ref="U118:U147" si="104">T118-S118</f>
        <v>13</v>
      </c>
      <c r="V118" s="30">
        <v>56</v>
      </c>
      <c r="W118" s="31">
        <v>66.25</v>
      </c>
      <c r="X118" s="32">
        <f t="shared" ref="X118:X147" si="105">W118-V118</f>
        <v>10.25</v>
      </c>
      <c r="Y118" s="30">
        <v>55.2</v>
      </c>
      <c r="Z118" s="31">
        <v>59</v>
      </c>
      <c r="AA118" s="32">
        <f t="shared" ref="AA118:AA147" si="106">Z118-Y118</f>
        <v>3.7999999999999972</v>
      </c>
      <c r="AB118" s="32">
        <f t="shared" ref="AB118:AB147" si="107">(D118+G118+J118+M118+P118+S118+V118+Y118)/8</f>
        <v>45.581249999999997</v>
      </c>
      <c r="AC118" s="30">
        <f t="shared" ref="AC118:AC147" si="108">(E118+H118+K118+N118+Q118+T118+W118+Z118)/8</f>
        <v>47.578749999999999</v>
      </c>
      <c r="AD118" s="34">
        <f t="shared" ref="AD118:AD147" si="109">AC118-AB118</f>
        <v>1.9975000000000023</v>
      </c>
      <c r="AE118" s="35">
        <v>6</v>
      </c>
      <c r="AF118" s="20"/>
    </row>
    <row r="119" spans="1:32">
      <c r="A119" s="27">
        <v>10</v>
      </c>
      <c r="B119" s="28" t="s">
        <v>63</v>
      </c>
      <c r="C119" s="29">
        <v>8</v>
      </c>
      <c r="D119" s="30">
        <v>47.71</v>
      </c>
      <c r="E119" s="31">
        <v>54</v>
      </c>
      <c r="F119" s="31">
        <f t="shared" si="99"/>
        <v>6.2899999999999991</v>
      </c>
      <c r="G119" s="30">
        <v>48.57</v>
      </c>
      <c r="H119" s="31">
        <v>40.5</v>
      </c>
      <c r="I119" s="32">
        <f t="shared" si="100"/>
        <v>-8.07</v>
      </c>
      <c r="J119" s="30">
        <v>43.21</v>
      </c>
      <c r="K119" s="31">
        <v>34.69</v>
      </c>
      <c r="L119" s="32">
        <f t="shared" si="101"/>
        <v>-8.5200000000000031</v>
      </c>
      <c r="M119" s="30">
        <v>35.71</v>
      </c>
      <c r="N119" s="31">
        <v>43.75</v>
      </c>
      <c r="O119" s="32">
        <f t="shared" si="102"/>
        <v>8.0399999999999991</v>
      </c>
      <c r="P119" s="30">
        <v>44.07</v>
      </c>
      <c r="Q119" s="31">
        <v>49.13</v>
      </c>
      <c r="R119" s="32">
        <f t="shared" si="103"/>
        <v>5.0600000000000023</v>
      </c>
      <c r="S119" s="30">
        <v>60</v>
      </c>
      <c r="T119" s="33">
        <v>80.5</v>
      </c>
      <c r="U119" s="32">
        <f t="shared" si="104"/>
        <v>20.5</v>
      </c>
      <c r="V119" s="30">
        <v>56.43</v>
      </c>
      <c r="W119" s="31">
        <v>53.13</v>
      </c>
      <c r="X119" s="32">
        <f t="shared" si="105"/>
        <v>-3.2999999999999972</v>
      </c>
      <c r="Y119" s="30">
        <v>66.290000000000006</v>
      </c>
      <c r="Z119" s="31">
        <v>60.5</v>
      </c>
      <c r="AA119" s="32">
        <f t="shared" si="106"/>
        <v>-5.7900000000000063</v>
      </c>
      <c r="AB119" s="32">
        <f t="shared" si="107"/>
        <v>50.248750000000001</v>
      </c>
      <c r="AC119" s="30">
        <f t="shared" si="108"/>
        <v>52.024999999999999</v>
      </c>
      <c r="AD119" s="34">
        <f t="shared" si="109"/>
        <v>1.7762499999999974</v>
      </c>
      <c r="AE119" s="35">
        <v>4</v>
      </c>
      <c r="AF119" s="20"/>
    </row>
    <row r="120" spans="1:32">
      <c r="A120" s="28">
        <v>11</v>
      </c>
      <c r="B120" s="28" t="s">
        <v>18</v>
      </c>
      <c r="C120" s="29">
        <v>12</v>
      </c>
      <c r="D120" s="30">
        <v>53.08</v>
      </c>
      <c r="E120" s="31">
        <v>49.67</v>
      </c>
      <c r="F120" s="31">
        <f t="shared" si="99"/>
        <v>-3.4099999999999966</v>
      </c>
      <c r="G120" s="30">
        <v>50</v>
      </c>
      <c r="H120" s="31">
        <v>43</v>
      </c>
      <c r="I120" s="32">
        <f t="shared" si="100"/>
        <v>-7</v>
      </c>
      <c r="J120" s="30">
        <v>33.46</v>
      </c>
      <c r="K120" s="31">
        <v>36.46</v>
      </c>
      <c r="L120" s="32">
        <f t="shared" si="101"/>
        <v>3</v>
      </c>
      <c r="M120" s="30">
        <v>38.85</v>
      </c>
      <c r="N120" s="31">
        <v>42.92</v>
      </c>
      <c r="O120" s="32">
        <f t="shared" si="102"/>
        <v>4.07</v>
      </c>
      <c r="P120" s="30">
        <v>39.92</v>
      </c>
      <c r="Q120" s="31">
        <v>36.630000000000003</v>
      </c>
      <c r="R120" s="32">
        <f t="shared" si="103"/>
        <v>-3.2899999999999991</v>
      </c>
      <c r="S120" s="30">
        <v>64</v>
      </c>
      <c r="T120" s="33">
        <v>67.33</v>
      </c>
      <c r="U120" s="32">
        <f t="shared" si="104"/>
        <v>3.3299999999999983</v>
      </c>
      <c r="V120" s="30">
        <v>55.38</v>
      </c>
      <c r="W120" s="31">
        <v>52.08</v>
      </c>
      <c r="X120" s="32">
        <f t="shared" si="105"/>
        <v>-3.3000000000000043</v>
      </c>
      <c r="Y120" s="30">
        <v>60.31</v>
      </c>
      <c r="Z120" s="31">
        <v>61</v>
      </c>
      <c r="AA120" s="32">
        <f t="shared" si="106"/>
        <v>0.68999999999999773</v>
      </c>
      <c r="AB120" s="32">
        <f t="shared" si="107"/>
        <v>49.375</v>
      </c>
      <c r="AC120" s="30">
        <f t="shared" si="108"/>
        <v>48.636249999999997</v>
      </c>
      <c r="AD120" s="34">
        <f t="shared" si="109"/>
        <v>-0.73875000000000313</v>
      </c>
      <c r="AE120" s="35">
        <v>4</v>
      </c>
      <c r="AF120" s="20"/>
    </row>
    <row r="121" spans="1:32">
      <c r="A121" s="27">
        <v>12</v>
      </c>
      <c r="B121" s="28" t="s">
        <v>31</v>
      </c>
      <c r="C121" s="29">
        <v>22</v>
      </c>
      <c r="D121" s="30">
        <v>54.86</v>
      </c>
      <c r="E121" s="31">
        <v>52.45</v>
      </c>
      <c r="F121" s="31">
        <f t="shared" si="99"/>
        <v>-2.4099999999999966</v>
      </c>
      <c r="G121" s="30">
        <v>46.29</v>
      </c>
      <c r="H121" s="31">
        <v>39.729999999999997</v>
      </c>
      <c r="I121" s="32">
        <f t="shared" si="100"/>
        <v>-6.5600000000000023</v>
      </c>
      <c r="J121" s="30">
        <v>41.07</v>
      </c>
      <c r="K121" s="31">
        <v>33.409999999999997</v>
      </c>
      <c r="L121" s="32">
        <f t="shared" si="101"/>
        <v>-7.6600000000000037</v>
      </c>
      <c r="M121" s="30">
        <v>41.79</v>
      </c>
      <c r="N121" s="31">
        <v>62.95</v>
      </c>
      <c r="O121" s="32">
        <f t="shared" si="102"/>
        <v>21.160000000000004</v>
      </c>
      <c r="P121" s="30">
        <v>39</v>
      </c>
      <c r="Q121" s="31">
        <v>36.700000000000003</v>
      </c>
      <c r="R121" s="32">
        <f t="shared" si="103"/>
        <v>-2.2999999999999972</v>
      </c>
      <c r="S121" s="30">
        <v>61.43</v>
      </c>
      <c r="T121" s="33">
        <v>67.64</v>
      </c>
      <c r="U121" s="32">
        <f t="shared" si="104"/>
        <v>6.2100000000000009</v>
      </c>
      <c r="V121" s="30">
        <v>63.57</v>
      </c>
      <c r="W121" s="31">
        <v>46.36</v>
      </c>
      <c r="X121" s="32">
        <f t="shared" si="105"/>
        <v>-17.21</v>
      </c>
      <c r="Y121" s="30">
        <v>68.86</v>
      </c>
      <c r="Z121" s="31">
        <v>57.27</v>
      </c>
      <c r="AA121" s="32">
        <f t="shared" si="106"/>
        <v>-11.589999999999996</v>
      </c>
      <c r="AB121" s="32">
        <f t="shared" si="107"/>
        <v>52.108750000000001</v>
      </c>
      <c r="AC121" s="30">
        <f t="shared" si="108"/>
        <v>49.563749999999999</v>
      </c>
      <c r="AD121" s="34">
        <f t="shared" si="109"/>
        <v>-2.5450000000000017</v>
      </c>
      <c r="AE121" s="35">
        <v>2</v>
      </c>
      <c r="AF121" s="20"/>
    </row>
    <row r="122" spans="1:32">
      <c r="A122" s="28">
        <v>13</v>
      </c>
      <c r="B122" s="28" t="s">
        <v>120</v>
      </c>
      <c r="C122" s="29">
        <v>15</v>
      </c>
      <c r="D122" s="30">
        <v>52.46</v>
      </c>
      <c r="E122" s="31">
        <v>50.53</v>
      </c>
      <c r="F122" s="31">
        <f t="shared" si="99"/>
        <v>-1.9299999999999997</v>
      </c>
      <c r="G122" s="30">
        <v>50.62</v>
      </c>
      <c r="H122" s="31">
        <v>42.53</v>
      </c>
      <c r="I122" s="32">
        <f t="shared" si="100"/>
        <v>-8.0899999999999963</v>
      </c>
      <c r="J122" s="30">
        <v>46.35</v>
      </c>
      <c r="K122" s="31">
        <v>29.5</v>
      </c>
      <c r="L122" s="32">
        <f t="shared" si="101"/>
        <v>-16.850000000000001</v>
      </c>
      <c r="M122" s="30">
        <v>44.23</v>
      </c>
      <c r="N122" s="31">
        <v>40</v>
      </c>
      <c r="O122" s="32">
        <f t="shared" si="102"/>
        <v>-4.2299999999999969</v>
      </c>
      <c r="P122" s="30">
        <v>36.619999999999997</v>
      </c>
      <c r="Q122" s="31">
        <v>34.799999999999997</v>
      </c>
      <c r="R122" s="32">
        <f t="shared" si="103"/>
        <v>-1.8200000000000003</v>
      </c>
      <c r="S122" s="30">
        <v>57.85</v>
      </c>
      <c r="T122" s="33">
        <v>64.27</v>
      </c>
      <c r="U122" s="32">
        <f t="shared" si="104"/>
        <v>6.4199999999999946</v>
      </c>
      <c r="V122" s="30">
        <v>57.31</v>
      </c>
      <c r="W122" s="31">
        <v>53</v>
      </c>
      <c r="X122" s="32">
        <f t="shared" si="105"/>
        <v>-4.3100000000000023</v>
      </c>
      <c r="Y122" s="30">
        <v>65.540000000000006</v>
      </c>
      <c r="Z122" s="31">
        <v>61.6</v>
      </c>
      <c r="AA122" s="32">
        <f t="shared" si="106"/>
        <v>-3.9400000000000048</v>
      </c>
      <c r="AB122" s="32">
        <f t="shared" si="107"/>
        <v>51.372500000000002</v>
      </c>
      <c r="AC122" s="30">
        <f t="shared" si="108"/>
        <v>47.028750000000002</v>
      </c>
      <c r="AD122" s="34">
        <f t="shared" si="109"/>
        <v>-4.34375</v>
      </c>
      <c r="AE122" s="35">
        <v>1</v>
      </c>
      <c r="AF122" s="20"/>
    </row>
    <row r="123" spans="1:32">
      <c r="A123" s="27">
        <v>14</v>
      </c>
      <c r="B123" s="28" t="s">
        <v>95</v>
      </c>
      <c r="C123" s="29">
        <v>12</v>
      </c>
      <c r="D123" s="30">
        <v>53.14</v>
      </c>
      <c r="E123" s="31">
        <v>49.67</v>
      </c>
      <c r="F123" s="31">
        <f t="shared" si="99"/>
        <v>-3.4699999999999989</v>
      </c>
      <c r="G123" s="30">
        <v>54</v>
      </c>
      <c r="H123" s="31">
        <v>45.17</v>
      </c>
      <c r="I123" s="32">
        <f t="shared" si="100"/>
        <v>-8.8299999999999983</v>
      </c>
      <c r="J123" s="30">
        <v>42.14</v>
      </c>
      <c r="K123" s="31">
        <v>35.83</v>
      </c>
      <c r="L123" s="32">
        <f t="shared" si="101"/>
        <v>-6.3100000000000023</v>
      </c>
      <c r="M123" s="30">
        <v>35.71</v>
      </c>
      <c r="N123" s="31">
        <v>50.42</v>
      </c>
      <c r="O123" s="32">
        <f t="shared" si="102"/>
        <v>14.71</v>
      </c>
      <c r="P123" s="30">
        <v>53.71</v>
      </c>
      <c r="Q123" s="31">
        <v>40.83</v>
      </c>
      <c r="R123" s="32">
        <f t="shared" si="103"/>
        <v>-12.880000000000003</v>
      </c>
      <c r="S123" s="30">
        <v>69.14</v>
      </c>
      <c r="T123" s="33">
        <v>64.33</v>
      </c>
      <c r="U123" s="32">
        <f t="shared" si="104"/>
        <v>-4.8100000000000023</v>
      </c>
      <c r="V123" s="30">
        <v>60</v>
      </c>
      <c r="W123" s="31">
        <v>51.67</v>
      </c>
      <c r="X123" s="32">
        <f t="shared" si="105"/>
        <v>-8.3299999999999983</v>
      </c>
      <c r="Y123" s="30">
        <v>65.709999999999994</v>
      </c>
      <c r="Z123" s="31">
        <v>58.67</v>
      </c>
      <c r="AA123" s="32">
        <f t="shared" si="106"/>
        <v>-7.039999999999992</v>
      </c>
      <c r="AB123" s="32">
        <f t="shared" si="107"/>
        <v>54.193750000000001</v>
      </c>
      <c r="AC123" s="30">
        <f t="shared" si="108"/>
        <v>49.573750000000004</v>
      </c>
      <c r="AD123" s="34">
        <f t="shared" si="109"/>
        <v>-4.6199999999999974</v>
      </c>
      <c r="AE123" s="35">
        <v>1</v>
      </c>
      <c r="AF123" s="20"/>
    </row>
    <row r="124" spans="1:32">
      <c r="A124" s="28">
        <v>15</v>
      </c>
      <c r="B124" s="28" t="s">
        <v>104</v>
      </c>
      <c r="C124" s="29">
        <v>8</v>
      </c>
      <c r="D124" s="30">
        <v>55.67</v>
      </c>
      <c r="E124" s="31">
        <v>52.75</v>
      </c>
      <c r="F124" s="31">
        <f t="shared" si="99"/>
        <v>-2.9200000000000017</v>
      </c>
      <c r="G124" s="30">
        <v>51.33</v>
      </c>
      <c r="H124" s="31">
        <v>43.5</v>
      </c>
      <c r="I124" s="32">
        <f t="shared" si="100"/>
        <v>-7.8299999999999983</v>
      </c>
      <c r="J124" s="30">
        <v>38.33</v>
      </c>
      <c r="K124" s="31">
        <v>28.44</v>
      </c>
      <c r="L124" s="32">
        <f t="shared" si="101"/>
        <v>-9.889999999999997</v>
      </c>
      <c r="M124" s="30">
        <v>34.17</v>
      </c>
      <c r="N124" s="31">
        <v>40.630000000000003</v>
      </c>
      <c r="O124" s="32">
        <f t="shared" si="102"/>
        <v>6.4600000000000009</v>
      </c>
      <c r="P124" s="30">
        <v>39.58</v>
      </c>
      <c r="Q124" s="31">
        <v>34.130000000000003</v>
      </c>
      <c r="R124" s="32">
        <f t="shared" si="103"/>
        <v>-5.4499999999999957</v>
      </c>
      <c r="S124" s="30">
        <v>72</v>
      </c>
      <c r="T124" s="33">
        <v>70</v>
      </c>
      <c r="U124" s="32">
        <f t="shared" si="104"/>
        <v>-2</v>
      </c>
      <c r="V124" s="30">
        <v>54.17</v>
      </c>
      <c r="W124" s="31">
        <v>42.5</v>
      </c>
      <c r="X124" s="32">
        <f t="shared" si="105"/>
        <v>-11.670000000000002</v>
      </c>
      <c r="Y124" s="30">
        <v>62.67</v>
      </c>
      <c r="Z124" s="31">
        <v>57.5</v>
      </c>
      <c r="AA124" s="32">
        <f t="shared" si="106"/>
        <v>-5.1700000000000017</v>
      </c>
      <c r="AB124" s="32">
        <f t="shared" si="107"/>
        <v>50.99</v>
      </c>
      <c r="AC124" s="30">
        <f t="shared" si="108"/>
        <v>46.181249999999999</v>
      </c>
      <c r="AD124" s="34">
        <f t="shared" si="109"/>
        <v>-4.8087500000000034</v>
      </c>
      <c r="AE124" s="35">
        <v>1</v>
      </c>
      <c r="AF124" s="20"/>
    </row>
    <row r="125" spans="1:32">
      <c r="A125" s="27">
        <v>16</v>
      </c>
      <c r="B125" s="28" t="s">
        <v>61</v>
      </c>
      <c r="C125" s="29">
        <v>9</v>
      </c>
      <c r="D125" s="30">
        <v>53.2</v>
      </c>
      <c r="E125" s="31">
        <v>52.67</v>
      </c>
      <c r="F125" s="31">
        <f t="shared" si="99"/>
        <v>-0.53000000000000114</v>
      </c>
      <c r="G125" s="30">
        <v>59.2</v>
      </c>
      <c r="H125" s="31">
        <v>39.11</v>
      </c>
      <c r="I125" s="32">
        <f t="shared" si="100"/>
        <v>-20.090000000000003</v>
      </c>
      <c r="J125" s="30">
        <v>37.5</v>
      </c>
      <c r="K125" s="31">
        <v>34.72</v>
      </c>
      <c r="L125" s="32">
        <f t="shared" si="101"/>
        <v>-2.7800000000000011</v>
      </c>
      <c r="M125" s="30">
        <v>42</v>
      </c>
      <c r="N125" s="31">
        <v>42.78</v>
      </c>
      <c r="O125" s="32">
        <f t="shared" si="102"/>
        <v>0.78000000000000114</v>
      </c>
      <c r="P125" s="30">
        <v>47.5</v>
      </c>
      <c r="Q125" s="31">
        <v>44.67</v>
      </c>
      <c r="R125" s="32">
        <f t="shared" si="103"/>
        <v>-2.8299999999999983</v>
      </c>
      <c r="S125" s="30">
        <v>78.400000000000006</v>
      </c>
      <c r="T125" s="33">
        <v>68.44</v>
      </c>
      <c r="U125" s="32">
        <f t="shared" si="104"/>
        <v>-9.960000000000008</v>
      </c>
      <c r="V125" s="30">
        <v>61</v>
      </c>
      <c r="W125" s="31">
        <v>52.22</v>
      </c>
      <c r="X125" s="32">
        <f t="shared" si="105"/>
        <v>-8.7800000000000011</v>
      </c>
      <c r="Y125" s="30">
        <v>64</v>
      </c>
      <c r="Z125" s="31">
        <v>60.89</v>
      </c>
      <c r="AA125" s="32">
        <f t="shared" si="106"/>
        <v>-3.1099999999999994</v>
      </c>
      <c r="AB125" s="32">
        <f t="shared" si="107"/>
        <v>55.35</v>
      </c>
      <c r="AC125" s="30">
        <f t="shared" si="108"/>
        <v>49.4375</v>
      </c>
      <c r="AD125" s="34">
        <f t="shared" si="109"/>
        <v>-5.9125000000000014</v>
      </c>
      <c r="AE125" s="35">
        <v>1</v>
      </c>
      <c r="AF125" s="20"/>
    </row>
    <row r="126" spans="1:32">
      <c r="A126" s="28">
        <v>17</v>
      </c>
      <c r="B126" s="28" t="s">
        <v>112</v>
      </c>
      <c r="C126" s="29">
        <v>15</v>
      </c>
      <c r="D126" s="30">
        <v>48.67</v>
      </c>
      <c r="E126" s="31">
        <v>43.73</v>
      </c>
      <c r="F126" s="31">
        <f t="shared" si="99"/>
        <v>-4.9400000000000048</v>
      </c>
      <c r="G126" s="30">
        <v>47.78</v>
      </c>
      <c r="H126" s="31">
        <v>37.869999999999997</v>
      </c>
      <c r="I126" s="32">
        <f t="shared" si="100"/>
        <v>-9.9100000000000037</v>
      </c>
      <c r="J126" s="30">
        <v>39.909999999999997</v>
      </c>
      <c r="K126" s="31">
        <v>30.33</v>
      </c>
      <c r="L126" s="32">
        <f t="shared" si="101"/>
        <v>-9.5799999999999983</v>
      </c>
      <c r="M126" s="30">
        <v>39.07</v>
      </c>
      <c r="N126" s="31">
        <v>40</v>
      </c>
      <c r="O126" s="32">
        <f t="shared" si="102"/>
        <v>0.92999999999999972</v>
      </c>
      <c r="P126" s="30">
        <v>37.369999999999997</v>
      </c>
      <c r="Q126" s="31">
        <v>31</v>
      </c>
      <c r="R126" s="32">
        <f t="shared" si="103"/>
        <v>-6.3699999999999974</v>
      </c>
      <c r="S126" s="30">
        <v>61.04</v>
      </c>
      <c r="T126" s="33">
        <v>62.13</v>
      </c>
      <c r="U126" s="32">
        <f t="shared" si="104"/>
        <v>1.0900000000000034</v>
      </c>
      <c r="V126" s="30">
        <v>59.26</v>
      </c>
      <c r="W126" s="31">
        <v>49.33</v>
      </c>
      <c r="X126" s="32">
        <f t="shared" si="105"/>
        <v>-9.93</v>
      </c>
      <c r="Y126" s="30">
        <v>62.07</v>
      </c>
      <c r="Z126" s="31">
        <v>52.27</v>
      </c>
      <c r="AA126" s="32">
        <f t="shared" si="106"/>
        <v>-9.7999999999999972</v>
      </c>
      <c r="AB126" s="32">
        <f t="shared" si="107"/>
        <v>49.396250000000002</v>
      </c>
      <c r="AC126" s="30">
        <f t="shared" si="108"/>
        <v>43.332499999999996</v>
      </c>
      <c r="AD126" s="34">
        <f t="shared" si="109"/>
        <v>-6.063750000000006</v>
      </c>
      <c r="AE126" s="35">
        <v>2</v>
      </c>
      <c r="AF126" s="20"/>
    </row>
    <row r="127" spans="1:32">
      <c r="A127" s="27">
        <v>18</v>
      </c>
      <c r="B127" s="28" t="s">
        <v>62</v>
      </c>
      <c r="C127" s="29">
        <v>5</v>
      </c>
      <c r="D127" s="30">
        <v>44.75</v>
      </c>
      <c r="E127" s="31">
        <v>38.799999999999997</v>
      </c>
      <c r="F127" s="31">
        <f t="shared" si="99"/>
        <v>-5.9500000000000028</v>
      </c>
      <c r="G127" s="30">
        <v>40.75</v>
      </c>
      <c r="H127" s="31">
        <v>30.8</v>
      </c>
      <c r="I127" s="32">
        <f t="shared" si="100"/>
        <v>-9.9499999999999993</v>
      </c>
      <c r="J127" s="30">
        <v>32.5</v>
      </c>
      <c r="K127" s="31">
        <v>29</v>
      </c>
      <c r="L127" s="32">
        <f t="shared" si="101"/>
        <v>-3.5</v>
      </c>
      <c r="M127" s="30">
        <v>21.88</v>
      </c>
      <c r="N127" s="31">
        <v>31</v>
      </c>
      <c r="O127" s="32">
        <f t="shared" si="102"/>
        <v>9.120000000000001</v>
      </c>
      <c r="P127" s="30">
        <v>37.19</v>
      </c>
      <c r="Q127" s="31">
        <v>31.1</v>
      </c>
      <c r="R127" s="32">
        <f t="shared" si="103"/>
        <v>-6.0899999999999963</v>
      </c>
      <c r="S127" s="30">
        <v>61.5</v>
      </c>
      <c r="T127" s="33">
        <v>49.6</v>
      </c>
      <c r="U127" s="32">
        <f t="shared" si="104"/>
        <v>-11.899999999999999</v>
      </c>
      <c r="V127" s="30">
        <v>53.13</v>
      </c>
      <c r="W127" s="31">
        <v>40</v>
      </c>
      <c r="X127" s="32">
        <f t="shared" si="105"/>
        <v>-13.130000000000003</v>
      </c>
      <c r="Y127" s="30">
        <v>54</v>
      </c>
      <c r="Z127" s="31">
        <v>41.6</v>
      </c>
      <c r="AA127" s="32">
        <f t="shared" si="106"/>
        <v>-12.399999999999999</v>
      </c>
      <c r="AB127" s="32">
        <f t="shared" si="107"/>
        <v>43.212499999999999</v>
      </c>
      <c r="AC127" s="30">
        <f t="shared" si="108"/>
        <v>36.487499999999997</v>
      </c>
      <c r="AD127" s="34">
        <f t="shared" si="109"/>
        <v>-6.7250000000000014</v>
      </c>
      <c r="AE127" s="35">
        <v>1</v>
      </c>
      <c r="AF127" s="20"/>
    </row>
    <row r="128" spans="1:32">
      <c r="A128" s="28">
        <v>19</v>
      </c>
      <c r="B128" s="28" t="s">
        <v>15</v>
      </c>
      <c r="C128" s="29">
        <v>13</v>
      </c>
      <c r="D128" s="30">
        <v>38.67</v>
      </c>
      <c r="E128" s="31">
        <v>32.31</v>
      </c>
      <c r="F128" s="31">
        <f t="shared" si="99"/>
        <v>-6.3599999999999994</v>
      </c>
      <c r="G128" s="30">
        <v>35.33</v>
      </c>
      <c r="H128" s="31">
        <v>28.46</v>
      </c>
      <c r="I128" s="32">
        <f t="shared" si="100"/>
        <v>-6.8699999999999974</v>
      </c>
      <c r="J128" s="30">
        <v>27.5</v>
      </c>
      <c r="K128" s="31">
        <v>23.08</v>
      </c>
      <c r="L128" s="32">
        <f t="shared" si="101"/>
        <v>-4.4200000000000017</v>
      </c>
      <c r="M128" s="30">
        <v>25</v>
      </c>
      <c r="N128" s="31">
        <v>20.77</v>
      </c>
      <c r="O128" s="32">
        <f t="shared" si="102"/>
        <v>-4.2300000000000004</v>
      </c>
      <c r="P128" s="30">
        <v>30.17</v>
      </c>
      <c r="Q128" s="31">
        <v>30.65</v>
      </c>
      <c r="R128" s="32">
        <f t="shared" si="103"/>
        <v>0.47999999999999687</v>
      </c>
      <c r="S128" s="30">
        <v>49.33</v>
      </c>
      <c r="T128" s="33">
        <v>46.15</v>
      </c>
      <c r="U128" s="32">
        <f t="shared" si="104"/>
        <v>-3.1799999999999997</v>
      </c>
      <c r="V128" s="30">
        <v>46.67</v>
      </c>
      <c r="W128" s="31">
        <v>28.85</v>
      </c>
      <c r="X128" s="32">
        <f t="shared" si="105"/>
        <v>-17.82</v>
      </c>
      <c r="Y128" s="30">
        <v>56</v>
      </c>
      <c r="Z128" s="31">
        <v>35.380000000000003</v>
      </c>
      <c r="AA128" s="32">
        <f t="shared" si="106"/>
        <v>-20.619999999999997</v>
      </c>
      <c r="AB128" s="32">
        <f t="shared" si="107"/>
        <v>38.583750000000002</v>
      </c>
      <c r="AC128" s="30">
        <f t="shared" si="108"/>
        <v>30.706249999999997</v>
      </c>
      <c r="AD128" s="34">
        <f t="shared" si="109"/>
        <v>-7.8775000000000048</v>
      </c>
      <c r="AE128" s="35">
        <v>1</v>
      </c>
      <c r="AF128" s="20"/>
    </row>
    <row r="129" spans="1:32">
      <c r="A129" s="27">
        <v>20</v>
      </c>
      <c r="B129" s="28" t="s">
        <v>32</v>
      </c>
      <c r="C129" s="29">
        <v>14</v>
      </c>
      <c r="D129" s="30">
        <v>50.75</v>
      </c>
      <c r="E129" s="31">
        <v>41.86</v>
      </c>
      <c r="F129" s="31">
        <f t="shared" si="99"/>
        <v>-8.89</v>
      </c>
      <c r="G129" s="30">
        <v>46.25</v>
      </c>
      <c r="H129" s="31">
        <v>35.14</v>
      </c>
      <c r="I129" s="32">
        <f t="shared" si="100"/>
        <v>-11.11</v>
      </c>
      <c r="J129" s="30">
        <v>40.31</v>
      </c>
      <c r="K129" s="31">
        <v>29.11</v>
      </c>
      <c r="L129" s="32">
        <f t="shared" si="101"/>
        <v>-11.200000000000003</v>
      </c>
      <c r="M129" s="30">
        <v>48.75</v>
      </c>
      <c r="N129" s="31">
        <v>40.71</v>
      </c>
      <c r="O129" s="32">
        <f t="shared" si="102"/>
        <v>-8.0399999999999991</v>
      </c>
      <c r="P129" s="30">
        <v>44.38</v>
      </c>
      <c r="Q129" s="31">
        <v>32.14</v>
      </c>
      <c r="R129" s="32">
        <f t="shared" si="103"/>
        <v>-12.240000000000002</v>
      </c>
      <c r="S129" s="30">
        <v>68.5</v>
      </c>
      <c r="T129" s="33">
        <v>63.14</v>
      </c>
      <c r="U129" s="32">
        <f t="shared" si="104"/>
        <v>-5.3599999999999994</v>
      </c>
      <c r="V129" s="30">
        <v>63.75</v>
      </c>
      <c r="W129" s="31">
        <v>46.43</v>
      </c>
      <c r="X129" s="32">
        <f t="shared" si="105"/>
        <v>-17.32</v>
      </c>
      <c r="Y129" s="30">
        <v>63.5</v>
      </c>
      <c r="Z129" s="31">
        <v>50</v>
      </c>
      <c r="AA129" s="32">
        <f t="shared" si="106"/>
        <v>-13.5</v>
      </c>
      <c r="AB129" s="32">
        <f t="shared" si="107"/>
        <v>53.27375</v>
      </c>
      <c r="AC129" s="30">
        <f t="shared" si="108"/>
        <v>42.316249999999997</v>
      </c>
      <c r="AD129" s="34">
        <f t="shared" si="109"/>
        <v>-10.957500000000003</v>
      </c>
      <c r="AE129" s="35">
        <v>0</v>
      </c>
      <c r="AF129" s="20"/>
    </row>
    <row r="130" spans="1:32" ht="17.25" customHeight="1">
      <c r="A130" s="303" t="s">
        <v>179</v>
      </c>
      <c r="B130" s="304"/>
      <c r="C130" s="29">
        <f>SUM(C110:C129)</f>
        <v>227</v>
      </c>
      <c r="D130" s="30">
        <f>AVERAGE(D110:D129)</f>
        <v>49.686999999999998</v>
      </c>
      <c r="E130" s="30">
        <f t="shared" ref="E130:AD130" si="110">AVERAGE(E110:E129)</f>
        <v>50.356499999999997</v>
      </c>
      <c r="F130" s="30">
        <f t="shared" si="110"/>
        <v>0.66949999999999965</v>
      </c>
      <c r="G130" s="30">
        <f t="shared" si="110"/>
        <v>47.057500000000005</v>
      </c>
      <c r="H130" s="30">
        <f t="shared" si="110"/>
        <v>40.589999999999996</v>
      </c>
      <c r="I130" s="30">
        <f t="shared" si="110"/>
        <v>-6.4674999999999985</v>
      </c>
      <c r="J130" s="30">
        <f t="shared" si="110"/>
        <v>38.485500000000002</v>
      </c>
      <c r="K130" s="30">
        <f t="shared" si="110"/>
        <v>33.002500000000005</v>
      </c>
      <c r="L130" s="30">
        <f t="shared" si="110"/>
        <v>-5.4830000000000005</v>
      </c>
      <c r="M130" s="30">
        <f t="shared" si="110"/>
        <v>37.03</v>
      </c>
      <c r="N130" s="30">
        <f t="shared" si="110"/>
        <v>46.962999999999994</v>
      </c>
      <c r="O130" s="30">
        <f t="shared" si="110"/>
        <v>9.9330000000000016</v>
      </c>
      <c r="P130" s="30">
        <f t="shared" si="110"/>
        <v>40.927</v>
      </c>
      <c r="Q130" s="30">
        <f t="shared" si="110"/>
        <v>40.256999999999991</v>
      </c>
      <c r="R130" s="30">
        <f t="shared" si="110"/>
        <v>-0.6699999999999996</v>
      </c>
      <c r="S130" s="30">
        <f t="shared" si="110"/>
        <v>63.374499999999991</v>
      </c>
      <c r="T130" s="30">
        <f t="shared" si="110"/>
        <v>67.09950000000002</v>
      </c>
      <c r="U130" s="30">
        <f t="shared" si="110"/>
        <v>3.7249999999999979</v>
      </c>
      <c r="V130" s="30">
        <f t="shared" si="110"/>
        <v>57.1875</v>
      </c>
      <c r="W130" s="30">
        <f t="shared" si="110"/>
        <v>51.275999999999996</v>
      </c>
      <c r="X130" s="30">
        <f t="shared" si="110"/>
        <v>-5.9114999999999993</v>
      </c>
      <c r="Y130" s="30">
        <f t="shared" si="110"/>
        <v>61.322999999999993</v>
      </c>
      <c r="Z130" s="30">
        <f t="shared" si="110"/>
        <v>58.072000000000003</v>
      </c>
      <c r="AA130" s="30">
        <f t="shared" si="110"/>
        <v>-3.2510000000000003</v>
      </c>
      <c r="AB130" s="30">
        <f t="shared" si="110"/>
        <v>49.384</v>
      </c>
      <c r="AC130" s="30">
        <f t="shared" si="110"/>
        <v>48.45206249999999</v>
      </c>
      <c r="AD130" s="30">
        <f t="shared" si="110"/>
        <v>-0.93193750000000253</v>
      </c>
      <c r="AE130" s="35">
        <v>3</v>
      </c>
      <c r="AF130" s="20"/>
    </row>
    <row r="131" spans="1:32">
      <c r="A131" s="305" t="s">
        <v>152</v>
      </c>
      <c r="B131" s="306"/>
      <c r="C131" s="67">
        <v>1277</v>
      </c>
      <c r="D131" s="65">
        <v>49.08</v>
      </c>
      <c r="E131" s="62">
        <v>47.73</v>
      </c>
      <c r="F131" s="31">
        <f t="shared" ref="F131:F132" si="111">E131-D131</f>
        <v>-1.3500000000000014</v>
      </c>
      <c r="G131" s="64">
        <v>46.34</v>
      </c>
      <c r="H131" s="62">
        <v>39.409999999999997</v>
      </c>
      <c r="I131" s="32">
        <f t="shared" ref="I131:I132" si="112">H131-G131</f>
        <v>-6.9300000000000068</v>
      </c>
      <c r="J131" s="64">
        <v>40.450000000000003</v>
      </c>
      <c r="K131" s="62">
        <v>33.47</v>
      </c>
      <c r="L131" s="32">
        <f t="shared" ref="L131:L132" si="113">K131-J131</f>
        <v>-6.980000000000004</v>
      </c>
      <c r="M131" s="64">
        <v>38.86</v>
      </c>
      <c r="N131" s="62">
        <v>46.59</v>
      </c>
      <c r="O131" s="32">
        <f t="shared" ref="O131:O132" si="114">N131-M131</f>
        <v>7.730000000000004</v>
      </c>
      <c r="P131" s="64">
        <v>39.35</v>
      </c>
      <c r="Q131" s="62">
        <v>38.270000000000003</v>
      </c>
      <c r="R131" s="32">
        <f t="shared" ref="R131:R132" si="115">Q131-P131</f>
        <v>-1.0799999999999983</v>
      </c>
      <c r="S131" s="64">
        <v>60.31</v>
      </c>
      <c r="T131" s="62">
        <v>66.59</v>
      </c>
      <c r="U131" s="32">
        <f t="shared" ref="U131:U132" si="116">T131-S131</f>
        <v>6.2800000000000011</v>
      </c>
      <c r="V131" s="64">
        <v>56.28</v>
      </c>
      <c r="W131" s="62">
        <v>49.41</v>
      </c>
      <c r="X131" s="32">
        <f t="shared" ref="X131:X132" si="117">W131-V131</f>
        <v>-6.8700000000000045</v>
      </c>
      <c r="Y131" s="64">
        <v>58.39</v>
      </c>
      <c r="Z131" s="62">
        <v>56.09</v>
      </c>
      <c r="AA131" s="32">
        <f t="shared" ref="AA131:AA132" si="118">Z131-Y131</f>
        <v>-2.2999999999999972</v>
      </c>
      <c r="AB131" s="32">
        <f t="shared" ref="AB131:AC132" si="119">(D131+G131+J131+M131+P131+S131+V131+Y131)/8</f>
        <v>48.632499999999993</v>
      </c>
      <c r="AC131" s="30">
        <f t="shared" si="119"/>
        <v>47.195000000000007</v>
      </c>
      <c r="AD131" s="34">
        <f t="shared" ref="AD131:AD132" si="120">AC131-AB131</f>
        <v>-1.4374999999999858</v>
      </c>
      <c r="AE131" s="35">
        <v>2</v>
      </c>
      <c r="AF131" s="20"/>
    </row>
    <row r="132" spans="1:32">
      <c r="A132" s="310" t="s">
        <v>154</v>
      </c>
      <c r="B132" s="311"/>
      <c r="C132" s="99">
        <v>734820</v>
      </c>
      <c r="D132" s="47">
        <v>45.68</v>
      </c>
      <c r="E132" s="100">
        <v>45.02</v>
      </c>
      <c r="F132" s="101">
        <f t="shared" si="111"/>
        <v>-0.65999999999999659</v>
      </c>
      <c r="G132" s="47">
        <v>44.22</v>
      </c>
      <c r="H132" s="100">
        <v>38.31</v>
      </c>
      <c r="I132" s="102">
        <f t="shared" si="112"/>
        <v>-5.9099999999999966</v>
      </c>
      <c r="J132" s="63">
        <v>36.99</v>
      </c>
      <c r="K132" s="100">
        <v>33.82</v>
      </c>
      <c r="L132" s="102">
        <f t="shared" si="113"/>
        <v>-3.1700000000000017</v>
      </c>
      <c r="M132" s="63">
        <v>35.770000000000003</v>
      </c>
      <c r="N132" s="100">
        <v>41.95</v>
      </c>
      <c r="O132" s="102">
        <f t="shared" si="114"/>
        <v>6.18</v>
      </c>
      <c r="P132" s="63">
        <v>37.46</v>
      </c>
      <c r="Q132" s="100">
        <v>37.4</v>
      </c>
      <c r="R132" s="102">
        <f t="shared" si="115"/>
        <v>-6.0000000000002274E-2</v>
      </c>
      <c r="S132" s="63">
        <v>54.84</v>
      </c>
      <c r="T132" s="100">
        <v>61.69</v>
      </c>
      <c r="U132" s="102">
        <f t="shared" si="116"/>
        <v>6.8499999999999943</v>
      </c>
      <c r="V132" s="63">
        <v>52.27</v>
      </c>
      <c r="W132" s="100">
        <v>47.14</v>
      </c>
      <c r="X132" s="102">
        <f t="shared" si="117"/>
        <v>-5.1300000000000026</v>
      </c>
      <c r="Y132" s="63">
        <v>53.85</v>
      </c>
      <c r="Z132" s="100">
        <v>53.16</v>
      </c>
      <c r="AA132" s="102">
        <f t="shared" si="118"/>
        <v>-0.69000000000000483</v>
      </c>
      <c r="AB132" s="102">
        <f t="shared" si="119"/>
        <v>45.135000000000005</v>
      </c>
      <c r="AC132" s="103">
        <f t="shared" si="119"/>
        <v>44.811250000000001</v>
      </c>
      <c r="AD132" s="104">
        <f t="shared" si="120"/>
        <v>-0.32375000000000398</v>
      </c>
      <c r="AE132" s="105">
        <v>2</v>
      </c>
      <c r="AF132" s="20"/>
    </row>
    <row r="133" spans="1:32">
      <c r="A133" s="115"/>
      <c r="B133" s="115"/>
      <c r="C133" s="116"/>
      <c r="D133" s="129"/>
      <c r="E133" s="118"/>
      <c r="F133" s="117"/>
      <c r="G133" s="129"/>
      <c r="H133" s="118"/>
      <c r="I133" s="117"/>
      <c r="J133" s="119"/>
      <c r="K133" s="118"/>
      <c r="L133" s="117"/>
      <c r="M133" s="119"/>
      <c r="N133" s="118"/>
      <c r="O133" s="117"/>
      <c r="P133" s="119"/>
      <c r="Q133" s="118"/>
      <c r="R133" s="117"/>
      <c r="S133" s="119"/>
      <c r="T133" s="118"/>
      <c r="U133" s="117"/>
      <c r="V133" s="119"/>
      <c r="W133" s="118"/>
      <c r="X133" s="117"/>
      <c r="Y133" s="119"/>
      <c r="Z133" s="118"/>
      <c r="AA133" s="117"/>
      <c r="AB133" s="117"/>
      <c r="AC133" s="120"/>
      <c r="AD133" s="120"/>
      <c r="AE133" s="121"/>
      <c r="AF133" s="20"/>
    </row>
    <row r="134" spans="1:32">
      <c r="A134" s="122"/>
      <c r="B134" s="122"/>
      <c r="C134" s="123"/>
      <c r="D134" s="69"/>
      <c r="E134" s="124"/>
      <c r="F134" s="97"/>
      <c r="G134" s="69"/>
      <c r="H134" s="124"/>
      <c r="I134" s="97"/>
      <c r="J134" s="125"/>
      <c r="K134" s="124"/>
      <c r="L134" s="97"/>
      <c r="M134" s="125"/>
      <c r="N134" s="124"/>
      <c r="O134" s="97"/>
      <c r="P134" s="125"/>
      <c r="Q134" s="124"/>
      <c r="R134" s="97"/>
      <c r="S134" s="125"/>
      <c r="T134" s="124"/>
      <c r="U134" s="97"/>
      <c r="V134" s="125"/>
      <c r="W134" s="124"/>
      <c r="X134" s="97"/>
      <c r="Y134" s="125"/>
      <c r="Z134" s="124"/>
      <c r="AA134" s="97"/>
      <c r="AB134" s="97"/>
      <c r="AC134" s="126"/>
      <c r="AD134" s="126"/>
      <c r="AE134" s="127"/>
      <c r="AF134" s="20"/>
    </row>
    <row r="135" spans="1:32">
      <c r="A135" s="303" t="s">
        <v>173</v>
      </c>
      <c r="B135" s="304"/>
      <c r="C135" s="29"/>
      <c r="D135" s="30"/>
      <c r="E135" s="31"/>
      <c r="F135" s="31"/>
      <c r="G135" s="30"/>
      <c r="H135" s="31"/>
      <c r="I135" s="31"/>
      <c r="J135" s="30"/>
      <c r="K135" s="31"/>
      <c r="L135" s="31"/>
      <c r="M135" s="30"/>
      <c r="N135" s="31"/>
      <c r="O135" s="31"/>
      <c r="P135" s="30"/>
      <c r="Q135" s="31"/>
      <c r="R135" s="31"/>
      <c r="S135" s="30"/>
      <c r="T135" s="33"/>
      <c r="U135" s="31"/>
      <c r="V135" s="30"/>
      <c r="W135" s="31"/>
      <c r="X135" s="31"/>
      <c r="Y135" s="30"/>
      <c r="Z135" s="31"/>
      <c r="AA135" s="31"/>
      <c r="AB135" s="31"/>
      <c r="AC135" s="30"/>
      <c r="AD135" s="30"/>
      <c r="AE135" s="68"/>
      <c r="AF135" s="20"/>
    </row>
    <row r="136" spans="1:32">
      <c r="A136" s="27">
        <v>1</v>
      </c>
      <c r="B136" s="28" t="s">
        <v>109</v>
      </c>
      <c r="C136" s="29">
        <v>5</v>
      </c>
      <c r="D136" s="30">
        <v>42</v>
      </c>
      <c r="E136" s="31">
        <v>48.4</v>
      </c>
      <c r="F136" s="31">
        <f t="shared" si="99"/>
        <v>6.3999999999999986</v>
      </c>
      <c r="G136" s="30">
        <v>33</v>
      </c>
      <c r="H136" s="31">
        <v>47.2</v>
      </c>
      <c r="I136" s="32">
        <f t="shared" si="100"/>
        <v>14.200000000000003</v>
      </c>
      <c r="J136" s="30">
        <v>37.5</v>
      </c>
      <c r="K136" s="31">
        <v>23</v>
      </c>
      <c r="L136" s="32">
        <f t="shared" si="101"/>
        <v>-14.5</v>
      </c>
      <c r="M136" s="30">
        <v>31.25</v>
      </c>
      <c r="N136" s="31">
        <v>55</v>
      </c>
      <c r="O136" s="32">
        <f t="shared" si="102"/>
        <v>23.75</v>
      </c>
      <c r="P136" s="30">
        <v>23.5</v>
      </c>
      <c r="Q136" s="31">
        <v>39.1</v>
      </c>
      <c r="R136" s="32">
        <f t="shared" si="103"/>
        <v>15.600000000000001</v>
      </c>
      <c r="S136" s="30">
        <v>47</v>
      </c>
      <c r="T136" s="33">
        <v>68.8</v>
      </c>
      <c r="U136" s="32">
        <f t="shared" si="104"/>
        <v>21.799999999999997</v>
      </c>
      <c r="V136" s="30">
        <v>47.5</v>
      </c>
      <c r="W136" s="31">
        <v>55</v>
      </c>
      <c r="X136" s="32">
        <f t="shared" si="105"/>
        <v>7.5</v>
      </c>
      <c r="Y136" s="30">
        <v>43</v>
      </c>
      <c r="Z136" s="31">
        <v>59.2</v>
      </c>
      <c r="AA136" s="32">
        <f t="shared" si="106"/>
        <v>16.200000000000003</v>
      </c>
      <c r="AB136" s="32">
        <f t="shared" si="107"/>
        <v>38.09375</v>
      </c>
      <c r="AC136" s="30">
        <f t="shared" si="108"/>
        <v>49.462499999999999</v>
      </c>
      <c r="AD136" s="34">
        <f t="shared" si="109"/>
        <v>11.368749999999999</v>
      </c>
      <c r="AE136" s="35">
        <v>7</v>
      </c>
      <c r="AF136" s="20"/>
    </row>
    <row r="137" spans="1:32">
      <c r="A137" s="28">
        <v>2</v>
      </c>
      <c r="B137" s="28" t="s">
        <v>115</v>
      </c>
      <c r="C137" s="29">
        <v>9</v>
      </c>
      <c r="D137" s="30">
        <v>43.09</v>
      </c>
      <c r="E137" s="31">
        <v>43.33</v>
      </c>
      <c r="F137" s="31">
        <f t="shared" si="99"/>
        <v>0.23999999999999488</v>
      </c>
      <c r="G137" s="30">
        <v>37.090000000000003</v>
      </c>
      <c r="H137" s="31">
        <v>43.11</v>
      </c>
      <c r="I137" s="32">
        <f t="shared" si="100"/>
        <v>6.019999999999996</v>
      </c>
      <c r="J137" s="30">
        <v>30.23</v>
      </c>
      <c r="K137" s="31">
        <v>26.67</v>
      </c>
      <c r="L137" s="32">
        <f t="shared" si="101"/>
        <v>-3.5599999999999987</v>
      </c>
      <c r="M137" s="30">
        <v>32.270000000000003</v>
      </c>
      <c r="N137" s="31">
        <v>46.67</v>
      </c>
      <c r="O137" s="32">
        <f t="shared" si="102"/>
        <v>14.399999999999999</v>
      </c>
      <c r="P137" s="30">
        <v>36.549999999999997</v>
      </c>
      <c r="Q137" s="31">
        <v>38.83</v>
      </c>
      <c r="R137" s="32">
        <f t="shared" si="103"/>
        <v>2.2800000000000011</v>
      </c>
      <c r="S137" s="30">
        <v>51.27</v>
      </c>
      <c r="T137" s="33">
        <v>69.78</v>
      </c>
      <c r="U137" s="32">
        <f t="shared" si="104"/>
        <v>18.509999999999998</v>
      </c>
      <c r="V137" s="30">
        <v>47.27</v>
      </c>
      <c r="W137" s="31">
        <v>49.44</v>
      </c>
      <c r="X137" s="32">
        <f t="shared" si="105"/>
        <v>2.1699999999999946</v>
      </c>
      <c r="Y137" s="30">
        <v>54.55</v>
      </c>
      <c r="Z137" s="31">
        <v>55.56</v>
      </c>
      <c r="AA137" s="32">
        <f t="shared" si="106"/>
        <v>1.0100000000000051</v>
      </c>
      <c r="AB137" s="32">
        <f t="shared" si="107"/>
        <v>41.540000000000006</v>
      </c>
      <c r="AC137" s="30">
        <f t="shared" si="108"/>
        <v>46.673749999999998</v>
      </c>
      <c r="AD137" s="34">
        <f t="shared" si="109"/>
        <v>5.133749999999992</v>
      </c>
      <c r="AE137" s="35">
        <v>7</v>
      </c>
      <c r="AF137" s="20"/>
    </row>
    <row r="138" spans="1:32">
      <c r="A138" s="27">
        <v>3</v>
      </c>
      <c r="B138" s="28" t="s">
        <v>28</v>
      </c>
      <c r="C138" s="29">
        <v>6</v>
      </c>
      <c r="D138" s="30">
        <v>50</v>
      </c>
      <c r="E138" s="31">
        <v>50.33</v>
      </c>
      <c r="F138" s="31">
        <f t="shared" si="99"/>
        <v>0.32999999999999829</v>
      </c>
      <c r="G138" s="30">
        <v>46.8</v>
      </c>
      <c r="H138" s="31">
        <v>41.33</v>
      </c>
      <c r="I138" s="32">
        <f t="shared" si="100"/>
        <v>-5.4699999999999989</v>
      </c>
      <c r="J138" s="30">
        <v>48</v>
      </c>
      <c r="K138" s="31">
        <v>42.5</v>
      </c>
      <c r="L138" s="32">
        <f t="shared" si="101"/>
        <v>-5.5</v>
      </c>
      <c r="M138" s="30">
        <v>37</v>
      </c>
      <c r="N138" s="31">
        <v>55.83</v>
      </c>
      <c r="O138" s="32">
        <f t="shared" si="102"/>
        <v>18.829999999999998</v>
      </c>
      <c r="P138" s="30">
        <v>34.200000000000003</v>
      </c>
      <c r="Q138" s="31">
        <v>42.33</v>
      </c>
      <c r="R138" s="32">
        <f t="shared" si="103"/>
        <v>8.1299999999999955</v>
      </c>
      <c r="S138" s="30">
        <v>60.8</v>
      </c>
      <c r="T138" s="33">
        <v>74</v>
      </c>
      <c r="U138" s="32">
        <f t="shared" si="104"/>
        <v>13.200000000000003</v>
      </c>
      <c r="V138" s="30">
        <v>59</v>
      </c>
      <c r="W138" s="31">
        <v>53.33</v>
      </c>
      <c r="X138" s="32">
        <f t="shared" si="105"/>
        <v>-5.6700000000000017</v>
      </c>
      <c r="Y138" s="30">
        <v>55.2</v>
      </c>
      <c r="Z138" s="31">
        <v>59.33</v>
      </c>
      <c r="AA138" s="32">
        <f t="shared" si="106"/>
        <v>4.1299999999999955</v>
      </c>
      <c r="AB138" s="32">
        <f t="shared" si="107"/>
        <v>48.875</v>
      </c>
      <c r="AC138" s="30">
        <f t="shared" si="108"/>
        <v>52.372499999999995</v>
      </c>
      <c r="AD138" s="34">
        <f t="shared" si="109"/>
        <v>3.4974999999999952</v>
      </c>
      <c r="AE138" s="35">
        <v>5</v>
      </c>
      <c r="AF138" s="20"/>
    </row>
    <row r="139" spans="1:32">
      <c r="A139" s="28">
        <v>4</v>
      </c>
      <c r="B139" s="28" t="s">
        <v>96</v>
      </c>
      <c r="C139" s="29">
        <v>1</v>
      </c>
      <c r="D139" s="30">
        <v>44</v>
      </c>
      <c r="E139" s="31">
        <v>44</v>
      </c>
      <c r="F139" s="31">
        <f t="shared" si="99"/>
        <v>0</v>
      </c>
      <c r="G139" s="30">
        <v>39</v>
      </c>
      <c r="H139" s="31">
        <v>32</v>
      </c>
      <c r="I139" s="32">
        <f t="shared" si="100"/>
        <v>-7</v>
      </c>
      <c r="J139" s="30">
        <v>28.13</v>
      </c>
      <c r="K139" s="31">
        <v>20</v>
      </c>
      <c r="L139" s="32">
        <f t="shared" si="101"/>
        <v>-8.129999999999999</v>
      </c>
      <c r="M139" s="30">
        <v>40</v>
      </c>
      <c r="N139" s="31">
        <v>40</v>
      </c>
      <c r="O139" s="32">
        <f t="shared" si="102"/>
        <v>0</v>
      </c>
      <c r="P139" s="30">
        <v>28.13</v>
      </c>
      <c r="Q139" s="31">
        <v>41</v>
      </c>
      <c r="R139" s="32">
        <f t="shared" si="103"/>
        <v>12.870000000000001</v>
      </c>
      <c r="S139" s="30">
        <v>49</v>
      </c>
      <c r="T139" s="33">
        <v>68</v>
      </c>
      <c r="U139" s="32">
        <f t="shared" si="104"/>
        <v>19</v>
      </c>
      <c r="V139" s="30">
        <v>47.5</v>
      </c>
      <c r="W139" s="31">
        <v>55</v>
      </c>
      <c r="X139" s="32">
        <f t="shared" si="105"/>
        <v>7.5</v>
      </c>
      <c r="Y139" s="30">
        <v>54</v>
      </c>
      <c r="Z139" s="31">
        <v>52</v>
      </c>
      <c r="AA139" s="32">
        <f t="shared" si="106"/>
        <v>-2</v>
      </c>
      <c r="AB139" s="32">
        <f t="shared" si="107"/>
        <v>41.22</v>
      </c>
      <c r="AC139" s="30">
        <f t="shared" si="108"/>
        <v>44</v>
      </c>
      <c r="AD139" s="34">
        <f t="shared" si="109"/>
        <v>2.7800000000000011</v>
      </c>
      <c r="AE139" s="35">
        <v>5</v>
      </c>
      <c r="AF139" s="20"/>
    </row>
    <row r="140" spans="1:32">
      <c r="A140" s="27">
        <v>5</v>
      </c>
      <c r="B140" s="28" t="s">
        <v>84</v>
      </c>
      <c r="C140" s="29">
        <v>6</v>
      </c>
      <c r="D140" s="30">
        <v>45.14</v>
      </c>
      <c r="E140" s="31">
        <v>47.67</v>
      </c>
      <c r="F140" s="31">
        <f t="shared" si="99"/>
        <v>2.5300000000000011</v>
      </c>
      <c r="G140" s="30">
        <v>37.71</v>
      </c>
      <c r="H140" s="31">
        <v>40</v>
      </c>
      <c r="I140" s="32">
        <f t="shared" si="100"/>
        <v>2.2899999999999991</v>
      </c>
      <c r="J140" s="30">
        <v>35.71</v>
      </c>
      <c r="K140" s="31">
        <v>30.83</v>
      </c>
      <c r="L140" s="32">
        <f t="shared" si="101"/>
        <v>-4.8800000000000026</v>
      </c>
      <c r="M140" s="30">
        <v>32.86</v>
      </c>
      <c r="N140" s="31">
        <v>40.83</v>
      </c>
      <c r="O140" s="32">
        <f t="shared" si="102"/>
        <v>7.9699999999999989</v>
      </c>
      <c r="P140" s="30">
        <v>38.07</v>
      </c>
      <c r="Q140" s="31">
        <v>36.17</v>
      </c>
      <c r="R140" s="32">
        <f t="shared" si="103"/>
        <v>-1.8999999999999986</v>
      </c>
      <c r="S140" s="30">
        <v>50.29</v>
      </c>
      <c r="T140" s="33">
        <v>64.67</v>
      </c>
      <c r="U140" s="32">
        <f t="shared" si="104"/>
        <v>14.380000000000003</v>
      </c>
      <c r="V140" s="30">
        <v>50</v>
      </c>
      <c r="W140" s="31">
        <v>55</v>
      </c>
      <c r="X140" s="32">
        <f t="shared" si="105"/>
        <v>5</v>
      </c>
      <c r="Y140" s="30">
        <v>58.86</v>
      </c>
      <c r="Z140" s="31">
        <v>53.33</v>
      </c>
      <c r="AA140" s="32">
        <f t="shared" si="106"/>
        <v>-5.5300000000000011</v>
      </c>
      <c r="AB140" s="32">
        <f t="shared" si="107"/>
        <v>43.58</v>
      </c>
      <c r="AC140" s="30">
        <f t="shared" si="108"/>
        <v>46.0625</v>
      </c>
      <c r="AD140" s="34">
        <f t="shared" si="109"/>
        <v>2.4825000000000017</v>
      </c>
      <c r="AE140" s="35">
        <v>5</v>
      </c>
    </row>
    <row r="141" spans="1:32">
      <c r="A141" s="28">
        <v>6</v>
      </c>
      <c r="B141" s="28" t="s">
        <v>22</v>
      </c>
      <c r="C141" s="29">
        <v>5</v>
      </c>
      <c r="D141" s="30">
        <v>54.75</v>
      </c>
      <c r="E141" s="31">
        <v>59.2</v>
      </c>
      <c r="F141" s="31">
        <f t="shared" si="99"/>
        <v>4.4500000000000028</v>
      </c>
      <c r="G141" s="30">
        <v>52.75</v>
      </c>
      <c r="H141" s="31">
        <v>49.6</v>
      </c>
      <c r="I141" s="32">
        <f t="shared" si="100"/>
        <v>-3.1499999999999986</v>
      </c>
      <c r="J141" s="30">
        <v>35.31</v>
      </c>
      <c r="K141" s="31">
        <v>33</v>
      </c>
      <c r="L141" s="32">
        <f t="shared" si="101"/>
        <v>-2.3100000000000023</v>
      </c>
      <c r="M141" s="30">
        <v>46.25</v>
      </c>
      <c r="N141" s="31">
        <v>52</v>
      </c>
      <c r="O141" s="32">
        <f t="shared" si="102"/>
        <v>5.75</v>
      </c>
      <c r="P141" s="30">
        <v>44.63</v>
      </c>
      <c r="Q141" s="31">
        <v>50.3</v>
      </c>
      <c r="R141" s="32">
        <f t="shared" si="103"/>
        <v>5.6699999999999946</v>
      </c>
      <c r="S141" s="30">
        <v>65</v>
      </c>
      <c r="T141" s="33">
        <v>74.400000000000006</v>
      </c>
      <c r="U141" s="32">
        <f t="shared" si="104"/>
        <v>9.4000000000000057</v>
      </c>
      <c r="V141" s="30">
        <v>59.38</v>
      </c>
      <c r="W141" s="31">
        <v>53</v>
      </c>
      <c r="X141" s="32">
        <f t="shared" si="105"/>
        <v>-6.3800000000000026</v>
      </c>
      <c r="Y141" s="30">
        <v>69</v>
      </c>
      <c r="Z141" s="31">
        <v>68.8</v>
      </c>
      <c r="AA141" s="32">
        <f t="shared" si="106"/>
        <v>-0.20000000000000284</v>
      </c>
      <c r="AB141" s="32">
        <f t="shared" si="107"/>
        <v>53.383749999999999</v>
      </c>
      <c r="AC141" s="30">
        <f t="shared" si="108"/>
        <v>55.037500000000001</v>
      </c>
      <c r="AD141" s="34">
        <f t="shared" si="109"/>
        <v>1.6537500000000023</v>
      </c>
      <c r="AE141" s="35">
        <v>4</v>
      </c>
    </row>
    <row r="142" spans="1:32">
      <c r="A142" s="27">
        <v>7</v>
      </c>
      <c r="B142" s="28" t="s">
        <v>23</v>
      </c>
      <c r="C142" s="29">
        <v>11</v>
      </c>
      <c r="D142" s="30">
        <v>42.4</v>
      </c>
      <c r="E142" s="31">
        <v>46.55</v>
      </c>
      <c r="F142" s="31">
        <f t="shared" si="99"/>
        <v>4.1499999999999986</v>
      </c>
      <c r="G142" s="30">
        <v>44.8</v>
      </c>
      <c r="H142" s="31">
        <v>36.549999999999997</v>
      </c>
      <c r="I142" s="32">
        <f t="shared" si="100"/>
        <v>-8.25</v>
      </c>
      <c r="J142" s="30">
        <v>26.5</v>
      </c>
      <c r="K142" s="31">
        <v>27.27</v>
      </c>
      <c r="L142" s="32">
        <f t="shared" si="101"/>
        <v>0.76999999999999957</v>
      </c>
      <c r="M142" s="30">
        <v>35</v>
      </c>
      <c r="N142" s="31">
        <v>41.36</v>
      </c>
      <c r="O142" s="32">
        <f t="shared" si="102"/>
        <v>6.3599999999999994</v>
      </c>
      <c r="P142" s="30">
        <v>37.200000000000003</v>
      </c>
      <c r="Q142" s="31">
        <v>30.5</v>
      </c>
      <c r="R142" s="32">
        <f t="shared" si="103"/>
        <v>-6.7000000000000028</v>
      </c>
      <c r="S142" s="30">
        <v>63.2</v>
      </c>
      <c r="T142" s="33">
        <v>64.36</v>
      </c>
      <c r="U142" s="32">
        <f t="shared" si="104"/>
        <v>1.1599999999999966</v>
      </c>
      <c r="V142" s="30">
        <v>47</v>
      </c>
      <c r="W142" s="31">
        <v>45.45</v>
      </c>
      <c r="X142" s="32">
        <f t="shared" si="105"/>
        <v>-1.5499999999999972</v>
      </c>
      <c r="Y142" s="30">
        <v>51.2</v>
      </c>
      <c r="Z142" s="31">
        <v>59.64</v>
      </c>
      <c r="AA142" s="32">
        <f t="shared" si="106"/>
        <v>8.4399999999999977</v>
      </c>
      <c r="AB142" s="32">
        <f t="shared" si="107"/>
        <v>43.412499999999994</v>
      </c>
      <c r="AC142" s="30">
        <f t="shared" si="108"/>
        <v>43.959999999999994</v>
      </c>
      <c r="AD142" s="34">
        <f t="shared" si="109"/>
        <v>0.54749999999999943</v>
      </c>
      <c r="AE142" s="35">
        <v>5</v>
      </c>
    </row>
    <row r="143" spans="1:32">
      <c r="A143" s="28">
        <v>8</v>
      </c>
      <c r="B143" s="28" t="s">
        <v>70</v>
      </c>
      <c r="C143" s="29">
        <v>6</v>
      </c>
      <c r="D143" s="30">
        <v>58</v>
      </c>
      <c r="E143" s="31">
        <v>56.67</v>
      </c>
      <c r="F143" s="31">
        <f t="shared" si="99"/>
        <v>-1.3299999999999983</v>
      </c>
      <c r="G143" s="30">
        <v>50</v>
      </c>
      <c r="H143" s="31">
        <v>40.67</v>
      </c>
      <c r="I143" s="32">
        <f t="shared" si="100"/>
        <v>-9.3299999999999983</v>
      </c>
      <c r="J143" s="30">
        <v>51.25</v>
      </c>
      <c r="K143" s="31">
        <v>36.25</v>
      </c>
      <c r="L143" s="32">
        <f t="shared" si="101"/>
        <v>-15</v>
      </c>
      <c r="M143" s="30">
        <v>37.5</v>
      </c>
      <c r="N143" s="31">
        <v>54.17</v>
      </c>
      <c r="O143" s="32">
        <f t="shared" si="102"/>
        <v>16.670000000000002</v>
      </c>
      <c r="P143" s="30">
        <v>47.25</v>
      </c>
      <c r="Q143" s="31">
        <v>42.67</v>
      </c>
      <c r="R143" s="32">
        <f t="shared" si="103"/>
        <v>-4.5799999999999983</v>
      </c>
      <c r="S143" s="30">
        <v>70</v>
      </c>
      <c r="T143" s="33">
        <v>71.33</v>
      </c>
      <c r="U143" s="32">
        <f t="shared" si="104"/>
        <v>1.3299999999999983</v>
      </c>
      <c r="V143" s="30">
        <v>62.5</v>
      </c>
      <c r="W143" s="31">
        <v>56.67</v>
      </c>
      <c r="X143" s="32">
        <f t="shared" si="105"/>
        <v>-5.8299999999999983</v>
      </c>
      <c r="Y143" s="30">
        <v>64</v>
      </c>
      <c r="Z143" s="31">
        <v>70.67</v>
      </c>
      <c r="AA143" s="32">
        <f t="shared" si="106"/>
        <v>6.6700000000000017</v>
      </c>
      <c r="AB143" s="32">
        <f t="shared" si="107"/>
        <v>55.0625</v>
      </c>
      <c r="AC143" s="30">
        <f t="shared" si="108"/>
        <v>53.637500000000003</v>
      </c>
      <c r="AD143" s="34">
        <f t="shared" si="109"/>
        <v>-1.4249999999999972</v>
      </c>
      <c r="AE143" s="35">
        <v>3</v>
      </c>
    </row>
    <row r="144" spans="1:32">
      <c r="A144" s="27">
        <v>9</v>
      </c>
      <c r="B144" s="28" t="s">
        <v>94</v>
      </c>
      <c r="C144" s="29">
        <v>5</v>
      </c>
      <c r="D144" s="30">
        <v>43.75</v>
      </c>
      <c r="E144" s="31">
        <v>40</v>
      </c>
      <c r="F144" s="31">
        <f t="shared" si="99"/>
        <v>-3.75</v>
      </c>
      <c r="G144" s="30">
        <v>43</v>
      </c>
      <c r="H144" s="31">
        <v>33.6</v>
      </c>
      <c r="I144" s="32">
        <f t="shared" si="100"/>
        <v>-9.3999999999999986</v>
      </c>
      <c r="J144" s="30">
        <v>34.380000000000003</v>
      </c>
      <c r="K144" s="31">
        <v>28</v>
      </c>
      <c r="L144" s="32">
        <f t="shared" si="101"/>
        <v>-6.3800000000000026</v>
      </c>
      <c r="M144" s="30">
        <v>43.75</v>
      </c>
      <c r="N144" s="31">
        <v>52</v>
      </c>
      <c r="O144" s="32">
        <f t="shared" si="102"/>
        <v>8.25</v>
      </c>
      <c r="P144" s="30">
        <v>37</v>
      </c>
      <c r="Q144" s="31">
        <v>28.4</v>
      </c>
      <c r="R144" s="32">
        <f t="shared" si="103"/>
        <v>-8.6000000000000014</v>
      </c>
      <c r="S144" s="30">
        <v>52.5</v>
      </c>
      <c r="T144" s="33">
        <v>64</v>
      </c>
      <c r="U144" s="32">
        <f t="shared" si="104"/>
        <v>11.5</v>
      </c>
      <c r="V144" s="30">
        <v>51.88</v>
      </c>
      <c r="W144" s="31">
        <v>46</v>
      </c>
      <c r="X144" s="32">
        <f t="shared" si="105"/>
        <v>-5.8800000000000026</v>
      </c>
      <c r="Y144" s="30">
        <v>58</v>
      </c>
      <c r="Z144" s="31">
        <v>48.8</v>
      </c>
      <c r="AA144" s="32">
        <f t="shared" si="106"/>
        <v>-9.2000000000000028</v>
      </c>
      <c r="AB144" s="32">
        <f t="shared" si="107"/>
        <v>45.532499999999999</v>
      </c>
      <c r="AC144" s="30">
        <f t="shared" si="108"/>
        <v>42.6</v>
      </c>
      <c r="AD144" s="34">
        <f t="shared" si="109"/>
        <v>-2.9324999999999974</v>
      </c>
      <c r="AE144" s="35">
        <v>2</v>
      </c>
    </row>
    <row r="145" spans="1:31">
      <c r="A145" s="28">
        <v>10</v>
      </c>
      <c r="B145" s="28" t="s">
        <v>80</v>
      </c>
      <c r="C145" s="29">
        <v>6</v>
      </c>
      <c r="D145" s="30">
        <v>54.5</v>
      </c>
      <c r="E145" s="31">
        <v>51.33</v>
      </c>
      <c r="F145" s="31">
        <f t="shared" si="99"/>
        <v>-3.1700000000000017</v>
      </c>
      <c r="G145" s="30">
        <v>44.5</v>
      </c>
      <c r="H145" s="31">
        <v>38.67</v>
      </c>
      <c r="I145" s="32">
        <f t="shared" si="100"/>
        <v>-5.8299999999999983</v>
      </c>
      <c r="J145" s="30">
        <v>43.13</v>
      </c>
      <c r="K145" s="31">
        <v>27.92</v>
      </c>
      <c r="L145" s="32">
        <f t="shared" si="101"/>
        <v>-15.21</v>
      </c>
      <c r="M145" s="30">
        <v>36.25</v>
      </c>
      <c r="N145" s="31">
        <v>40</v>
      </c>
      <c r="O145" s="32">
        <f t="shared" si="102"/>
        <v>3.75</v>
      </c>
      <c r="P145" s="30">
        <v>43.63</v>
      </c>
      <c r="Q145" s="31">
        <v>42.92</v>
      </c>
      <c r="R145" s="32">
        <f t="shared" si="103"/>
        <v>-0.71000000000000085</v>
      </c>
      <c r="S145" s="30">
        <v>63.5</v>
      </c>
      <c r="T145" s="33">
        <v>67.33</v>
      </c>
      <c r="U145" s="32">
        <f t="shared" si="104"/>
        <v>3.8299999999999983</v>
      </c>
      <c r="V145" s="30">
        <v>56.25</v>
      </c>
      <c r="W145" s="31">
        <v>51.67</v>
      </c>
      <c r="X145" s="32">
        <f t="shared" si="105"/>
        <v>-4.5799999999999983</v>
      </c>
      <c r="Y145" s="30">
        <v>60</v>
      </c>
      <c r="Z145" s="31">
        <v>54.67</v>
      </c>
      <c r="AA145" s="32">
        <f t="shared" si="106"/>
        <v>-5.3299999999999983</v>
      </c>
      <c r="AB145" s="32">
        <f t="shared" si="107"/>
        <v>50.22</v>
      </c>
      <c r="AC145" s="30">
        <f t="shared" si="108"/>
        <v>46.813750000000006</v>
      </c>
      <c r="AD145" s="34">
        <f t="shared" si="109"/>
        <v>-3.4062499999999929</v>
      </c>
      <c r="AE145" s="35">
        <v>2</v>
      </c>
    </row>
    <row r="146" spans="1:31">
      <c r="A146" s="27">
        <v>11</v>
      </c>
      <c r="B146" s="28" t="s">
        <v>136</v>
      </c>
      <c r="C146" s="29">
        <v>12</v>
      </c>
      <c r="D146" s="30">
        <v>60.46</v>
      </c>
      <c r="E146" s="30">
        <v>49</v>
      </c>
      <c r="F146" s="31">
        <f t="shared" si="99"/>
        <v>-11.46</v>
      </c>
      <c r="G146" s="30">
        <v>42.155000000000001</v>
      </c>
      <c r="H146" s="30">
        <v>36.5</v>
      </c>
      <c r="I146" s="32">
        <f t="shared" si="100"/>
        <v>-5.6550000000000011</v>
      </c>
      <c r="J146" s="30">
        <v>38.075000000000003</v>
      </c>
      <c r="K146" s="30">
        <v>27.189999999999998</v>
      </c>
      <c r="L146" s="32">
        <f t="shared" si="101"/>
        <v>-10.885000000000005</v>
      </c>
      <c r="M146" s="30">
        <v>31.344999999999999</v>
      </c>
      <c r="N146" s="30">
        <v>31.25</v>
      </c>
      <c r="O146" s="32">
        <f t="shared" si="102"/>
        <v>-9.4999999999998863E-2</v>
      </c>
      <c r="P146" s="30">
        <v>46.325000000000003</v>
      </c>
      <c r="Q146" s="30">
        <v>40.03</v>
      </c>
      <c r="R146" s="32">
        <f t="shared" si="103"/>
        <v>-6.2950000000000017</v>
      </c>
      <c r="S146" s="30">
        <v>63.385000000000005</v>
      </c>
      <c r="T146" s="30">
        <v>69.25</v>
      </c>
      <c r="U146" s="32">
        <f t="shared" si="104"/>
        <v>5.8649999999999949</v>
      </c>
      <c r="V146" s="30">
        <v>58.46</v>
      </c>
      <c r="W146" s="30">
        <v>48.75</v>
      </c>
      <c r="X146" s="32">
        <f t="shared" si="105"/>
        <v>-9.7100000000000009</v>
      </c>
      <c r="Y146" s="30">
        <v>57.230000000000004</v>
      </c>
      <c r="Z146" s="30">
        <v>57.75</v>
      </c>
      <c r="AA146" s="32">
        <f t="shared" si="106"/>
        <v>0.51999999999999602</v>
      </c>
      <c r="AB146" s="32">
        <f t="shared" si="107"/>
        <v>49.679375</v>
      </c>
      <c r="AC146" s="30">
        <f t="shared" si="108"/>
        <v>44.965000000000003</v>
      </c>
      <c r="AD146" s="34">
        <f t="shared" si="109"/>
        <v>-4.7143749999999969</v>
      </c>
      <c r="AE146" s="35">
        <v>2</v>
      </c>
    </row>
    <row r="147" spans="1:31">
      <c r="A147" s="28">
        <v>12</v>
      </c>
      <c r="B147" s="28" t="s">
        <v>135</v>
      </c>
      <c r="C147" s="29">
        <v>26</v>
      </c>
      <c r="D147" s="30">
        <v>51.9</v>
      </c>
      <c r="E147" s="30">
        <v>47.99666666666667</v>
      </c>
      <c r="F147" s="31">
        <f t="shared" si="99"/>
        <v>-3.9033333333333289</v>
      </c>
      <c r="G147" s="30">
        <v>48.1</v>
      </c>
      <c r="H147" s="30">
        <v>38.380000000000003</v>
      </c>
      <c r="I147" s="32">
        <f t="shared" si="100"/>
        <v>-9.7199999999999989</v>
      </c>
      <c r="J147" s="30">
        <v>37.376666666666665</v>
      </c>
      <c r="K147" s="30">
        <v>28.913333333333338</v>
      </c>
      <c r="L147" s="32">
        <f t="shared" si="101"/>
        <v>-8.4633333333333276</v>
      </c>
      <c r="M147" s="30">
        <v>37.666666666666664</v>
      </c>
      <c r="N147" s="30">
        <v>36.616666666666667</v>
      </c>
      <c r="O147" s="32">
        <f t="shared" si="102"/>
        <v>-1.0499999999999972</v>
      </c>
      <c r="P147" s="30">
        <v>39.26</v>
      </c>
      <c r="Q147" s="30">
        <v>32.143333333333338</v>
      </c>
      <c r="R147" s="32">
        <f t="shared" si="103"/>
        <v>-7.11666666666666</v>
      </c>
      <c r="S147" s="30">
        <v>59.966666666666669</v>
      </c>
      <c r="T147" s="30">
        <v>65.926666666666662</v>
      </c>
      <c r="U147" s="32">
        <f t="shared" si="104"/>
        <v>5.9599999999999937</v>
      </c>
      <c r="V147" s="30">
        <v>56.25</v>
      </c>
      <c r="W147" s="30">
        <v>41.493333333333332</v>
      </c>
      <c r="X147" s="32">
        <f t="shared" si="105"/>
        <v>-14.756666666666668</v>
      </c>
      <c r="Y147" s="30">
        <v>67.600000000000009</v>
      </c>
      <c r="Z147" s="30">
        <v>58.643333333333338</v>
      </c>
      <c r="AA147" s="32">
        <f t="shared" si="106"/>
        <v>-8.9566666666666706</v>
      </c>
      <c r="AB147" s="32">
        <f t="shared" si="107"/>
        <v>49.765000000000001</v>
      </c>
      <c r="AC147" s="30">
        <f t="shared" si="108"/>
        <v>43.764166666666668</v>
      </c>
      <c r="AD147" s="34">
        <f t="shared" si="109"/>
        <v>-6.0008333333333326</v>
      </c>
      <c r="AE147" s="35">
        <v>1</v>
      </c>
    </row>
    <row r="148" spans="1:31">
      <c r="A148" s="303" t="s">
        <v>179</v>
      </c>
      <c r="B148" s="304"/>
      <c r="C148" s="29">
        <f>SUM(C136:C147)</f>
        <v>98</v>
      </c>
      <c r="D148" s="30">
        <f>AVERAGE(D136:D147)</f>
        <v>49.165833333333332</v>
      </c>
      <c r="E148" s="30">
        <f t="shared" ref="E148:AD148" si="121">AVERAGE(E136:E147)</f>
        <v>48.706388888888888</v>
      </c>
      <c r="F148" s="30">
        <f t="shared" si="121"/>
        <v>-0.4594444444444446</v>
      </c>
      <c r="G148" s="30">
        <f t="shared" si="121"/>
        <v>43.242083333333333</v>
      </c>
      <c r="H148" s="30">
        <f t="shared" si="121"/>
        <v>39.800833333333337</v>
      </c>
      <c r="I148" s="30">
        <f t="shared" si="121"/>
        <v>-3.4412499999999997</v>
      </c>
      <c r="J148" s="30">
        <f t="shared" si="121"/>
        <v>37.132638888888884</v>
      </c>
      <c r="K148" s="30">
        <f t="shared" si="121"/>
        <v>29.29527777777778</v>
      </c>
      <c r="L148" s="30">
        <f t="shared" si="121"/>
        <v>-7.837361111111111</v>
      </c>
      <c r="M148" s="30">
        <f t="shared" si="121"/>
        <v>36.761805555555561</v>
      </c>
      <c r="N148" s="30">
        <f t="shared" si="121"/>
        <v>45.477222222222224</v>
      </c>
      <c r="O148" s="30">
        <f t="shared" si="121"/>
        <v>8.7154166666666661</v>
      </c>
      <c r="P148" s="30">
        <f t="shared" si="121"/>
        <v>37.978749999999998</v>
      </c>
      <c r="Q148" s="30">
        <f t="shared" si="121"/>
        <v>38.699444444444445</v>
      </c>
      <c r="R148" s="30">
        <f t="shared" si="121"/>
        <v>0.72069444444444386</v>
      </c>
      <c r="S148" s="30">
        <f t="shared" si="121"/>
        <v>57.992638888888884</v>
      </c>
      <c r="T148" s="30">
        <f t="shared" si="121"/>
        <v>68.487222222222229</v>
      </c>
      <c r="U148" s="30">
        <f t="shared" si="121"/>
        <v>10.494583333333331</v>
      </c>
      <c r="V148" s="30">
        <f t="shared" si="121"/>
        <v>53.582500000000003</v>
      </c>
      <c r="W148" s="30">
        <f t="shared" si="121"/>
        <v>50.900277777777774</v>
      </c>
      <c r="X148" s="30">
        <f t="shared" si="121"/>
        <v>-2.6822222222222227</v>
      </c>
      <c r="Y148" s="30">
        <f t="shared" si="121"/>
        <v>57.72</v>
      </c>
      <c r="Z148" s="30">
        <f t="shared" si="121"/>
        <v>58.199444444444445</v>
      </c>
      <c r="AA148" s="30">
        <f t="shared" si="121"/>
        <v>0.47944444444444362</v>
      </c>
      <c r="AB148" s="30">
        <f t="shared" si="121"/>
        <v>46.697031250000009</v>
      </c>
      <c r="AC148" s="30">
        <f t="shared" si="121"/>
        <v>47.445763888888898</v>
      </c>
      <c r="AD148" s="30">
        <f t="shared" si="121"/>
        <v>0.74873263888888941</v>
      </c>
      <c r="AE148" s="94">
        <v>2</v>
      </c>
    </row>
    <row r="149" spans="1:31">
      <c r="A149" s="305" t="s">
        <v>152</v>
      </c>
      <c r="B149" s="306"/>
      <c r="C149" s="67">
        <v>1277</v>
      </c>
      <c r="D149" s="96">
        <v>49.08</v>
      </c>
      <c r="E149" s="62">
        <v>47.73</v>
      </c>
      <c r="F149" s="31">
        <f t="shared" ref="F149:F150" si="122">E149-D149</f>
        <v>-1.3500000000000014</v>
      </c>
      <c r="G149" s="62">
        <v>46.34</v>
      </c>
      <c r="H149" s="62">
        <v>39.409999999999997</v>
      </c>
      <c r="I149" s="31">
        <f t="shared" ref="I149:I150" si="123">H149-G149</f>
        <v>-6.9300000000000068</v>
      </c>
      <c r="J149" s="62">
        <v>40.450000000000003</v>
      </c>
      <c r="K149" s="62">
        <v>33.47</v>
      </c>
      <c r="L149" s="31">
        <f t="shared" ref="L149:L150" si="124">K149-J149</f>
        <v>-6.980000000000004</v>
      </c>
      <c r="M149" s="62">
        <v>38.86</v>
      </c>
      <c r="N149" s="62">
        <v>46.59</v>
      </c>
      <c r="O149" s="31">
        <f t="shared" ref="O149:O150" si="125">N149-M149</f>
        <v>7.730000000000004</v>
      </c>
      <c r="P149" s="62">
        <v>39.35</v>
      </c>
      <c r="Q149" s="62">
        <v>38.270000000000003</v>
      </c>
      <c r="R149" s="31">
        <f t="shared" ref="R149:R150" si="126">Q149-P149</f>
        <v>-1.0799999999999983</v>
      </c>
      <c r="S149" s="62">
        <v>60.31</v>
      </c>
      <c r="T149" s="62">
        <v>66.59</v>
      </c>
      <c r="U149" s="31">
        <f t="shared" ref="U149:U150" si="127">T149-S149</f>
        <v>6.2800000000000011</v>
      </c>
      <c r="V149" s="62">
        <v>56.28</v>
      </c>
      <c r="W149" s="62">
        <v>49.41</v>
      </c>
      <c r="X149" s="31">
        <f t="shared" ref="X149:X150" si="128">W149-V149</f>
        <v>-6.8700000000000045</v>
      </c>
      <c r="Y149" s="62">
        <v>58.39</v>
      </c>
      <c r="Z149" s="62">
        <v>56.09</v>
      </c>
      <c r="AA149" s="31">
        <f t="shared" ref="AA149:AA150" si="129">Z149-Y149</f>
        <v>-2.2999999999999972</v>
      </c>
      <c r="AB149" s="31">
        <f t="shared" ref="AB149:AC150" si="130">(D149+G149+J149+M149+P149+S149+V149+Y149)/8</f>
        <v>48.632499999999993</v>
      </c>
      <c r="AC149" s="30">
        <f t="shared" si="130"/>
        <v>47.195000000000007</v>
      </c>
      <c r="AD149" s="30">
        <f t="shared" ref="AD149:AD150" si="131">AC149-AB149</f>
        <v>-1.4374999999999858</v>
      </c>
      <c r="AE149" s="95">
        <v>2</v>
      </c>
    </row>
    <row r="150" spans="1:31">
      <c r="A150" s="305" t="s">
        <v>154</v>
      </c>
      <c r="B150" s="306"/>
      <c r="C150" s="93">
        <v>734820</v>
      </c>
      <c r="D150" s="97">
        <v>45.68</v>
      </c>
      <c r="E150" s="62">
        <v>45.02</v>
      </c>
      <c r="F150" s="31">
        <f t="shared" si="122"/>
        <v>-0.65999999999999659</v>
      </c>
      <c r="G150" s="97">
        <v>44.22</v>
      </c>
      <c r="H150" s="62">
        <v>38.31</v>
      </c>
      <c r="I150" s="32">
        <f t="shared" si="123"/>
        <v>-5.9099999999999966</v>
      </c>
      <c r="J150" s="70">
        <v>36.99</v>
      </c>
      <c r="K150" s="62">
        <v>33.82</v>
      </c>
      <c r="L150" s="32">
        <f t="shared" si="124"/>
        <v>-3.1700000000000017</v>
      </c>
      <c r="M150" s="70">
        <v>35.770000000000003</v>
      </c>
      <c r="N150" s="62">
        <v>41.95</v>
      </c>
      <c r="O150" s="32">
        <f t="shared" si="125"/>
        <v>6.18</v>
      </c>
      <c r="P150" s="70">
        <v>37.46</v>
      </c>
      <c r="Q150" s="62">
        <v>37.4</v>
      </c>
      <c r="R150" s="32">
        <f t="shared" si="126"/>
        <v>-6.0000000000002274E-2</v>
      </c>
      <c r="S150" s="70">
        <v>54.84</v>
      </c>
      <c r="T150" s="62">
        <v>61.69</v>
      </c>
      <c r="U150" s="32">
        <f t="shared" si="127"/>
        <v>6.8499999999999943</v>
      </c>
      <c r="V150" s="70">
        <v>52.27</v>
      </c>
      <c r="W150" s="62">
        <v>47.14</v>
      </c>
      <c r="X150" s="32">
        <f t="shared" si="128"/>
        <v>-5.1300000000000026</v>
      </c>
      <c r="Y150" s="70">
        <v>53.85</v>
      </c>
      <c r="Z150" s="62">
        <v>53.16</v>
      </c>
      <c r="AA150" s="32">
        <f t="shared" si="129"/>
        <v>-0.69000000000000483</v>
      </c>
      <c r="AB150" s="32">
        <f t="shared" si="130"/>
        <v>45.135000000000005</v>
      </c>
      <c r="AC150" s="30">
        <f t="shared" si="130"/>
        <v>44.811250000000001</v>
      </c>
      <c r="AD150" s="34">
        <f t="shared" si="131"/>
        <v>-0.32375000000000398</v>
      </c>
      <c r="AE150" s="94">
        <v>2</v>
      </c>
    </row>
    <row r="151" spans="1:31">
      <c r="A151" s="106"/>
      <c r="B151" s="106"/>
      <c r="C151" s="107"/>
      <c r="D151" s="108"/>
      <c r="E151" s="109"/>
      <c r="F151" s="108"/>
      <c r="G151" s="108"/>
      <c r="H151" s="109"/>
      <c r="I151" s="108"/>
      <c r="J151" s="110"/>
      <c r="K151" s="109"/>
      <c r="L151" s="108"/>
      <c r="M151" s="110"/>
      <c r="N151" s="109"/>
      <c r="O151" s="108"/>
      <c r="P151" s="110"/>
      <c r="Q151" s="109"/>
      <c r="R151" s="108"/>
      <c r="S151" s="110"/>
      <c r="T151" s="109"/>
      <c r="U151" s="108"/>
      <c r="V151" s="110"/>
      <c r="W151" s="109"/>
      <c r="X151" s="108"/>
      <c r="Y151" s="110"/>
      <c r="Z151" s="109"/>
      <c r="AA151" s="108"/>
      <c r="AB151" s="108"/>
      <c r="AC151" s="111"/>
      <c r="AD151" s="111"/>
      <c r="AE151" s="130"/>
    </row>
    <row r="152" spans="1:31">
      <c r="A152" s="106"/>
      <c r="B152" s="106"/>
      <c r="C152" s="107"/>
      <c r="D152" s="108"/>
      <c r="E152" s="109"/>
      <c r="F152" s="108"/>
      <c r="G152" s="108"/>
      <c r="H152" s="109"/>
      <c r="I152" s="108"/>
      <c r="J152" s="110"/>
      <c r="K152" s="109"/>
      <c r="L152" s="108"/>
      <c r="M152" s="110"/>
      <c r="N152" s="109"/>
      <c r="O152" s="108"/>
      <c r="P152" s="110"/>
      <c r="Q152" s="109"/>
      <c r="R152" s="108"/>
      <c r="S152" s="110"/>
      <c r="T152" s="109"/>
      <c r="U152" s="108"/>
      <c r="V152" s="110"/>
      <c r="W152" s="109"/>
      <c r="X152" s="108"/>
      <c r="Y152" s="110"/>
      <c r="Z152" s="109"/>
      <c r="AA152" s="108"/>
      <c r="AB152" s="108"/>
      <c r="AC152" s="111"/>
      <c r="AD152" s="111"/>
      <c r="AE152" s="130"/>
    </row>
    <row r="153" spans="1:31">
      <c r="A153" s="106"/>
      <c r="B153" s="106"/>
      <c r="C153" s="107"/>
      <c r="D153" s="108"/>
      <c r="E153" s="109"/>
      <c r="F153" s="108"/>
      <c r="G153" s="108"/>
      <c r="H153" s="109"/>
      <c r="I153" s="108"/>
      <c r="J153" s="110"/>
      <c r="K153" s="109"/>
      <c r="L153" s="108"/>
      <c r="M153" s="110"/>
      <c r="N153" s="109"/>
      <c r="O153" s="108"/>
      <c r="P153" s="110"/>
      <c r="Q153" s="109"/>
      <c r="R153" s="108"/>
      <c r="S153" s="110"/>
      <c r="T153" s="109"/>
      <c r="U153" s="108"/>
      <c r="V153" s="110"/>
      <c r="W153" s="109"/>
      <c r="X153" s="108"/>
      <c r="Y153" s="110"/>
      <c r="Z153" s="109"/>
      <c r="AA153" s="108"/>
      <c r="AB153" s="108"/>
      <c r="AC153" s="111"/>
      <c r="AD153" s="111"/>
      <c r="AE153" s="130"/>
    </row>
    <row r="154" spans="1:31">
      <c r="A154" s="106"/>
      <c r="B154" s="106"/>
      <c r="C154" s="107"/>
      <c r="D154" s="108"/>
      <c r="E154" s="109"/>
      <c r="F154" s="108"/>
      <c r="G154" s="108"/>
      <c r="H154" s="109"/>
      <c r="I154" s="108"/>
      <c r="J154" s="110"/>
      <c r="K154" s="109"/>
      <c r="L154" s="108"/>
      <c r="M154" s="110"/>
      <c r="N154" s="109"/>
      <c r="O154" s="108"/>
      <c r="P154" s="110"/>
      <c r="Q154" s="109"/>
      <c r="R154" s="108"/>
      <c r="S154" s="110"/>
      <c r="T154" s="109"/>
      <c r="U154" s="108"/>
      <c r="V154" s="110"/>
      <c r="W154" s="109"/>
      <c r="X154" s="108"/>
      <c r="Y154" s="110"/>
      <c r="Z154" s="109"/>
      <c r="AA154" s="108"/>
      <c r="AB154" s="108"/>
      <c r="AC154" s="111"/>
      <c r="AD154" s="111"/>
      <c r="AE154" s="130"/>
    </row>
    <row r="155" spans="1:31">
      <c r="A155" s="106"/>
      <c r="B155" s="106"/>
      <c r="C155" s="107"/>
      <c r="D155" s="108"/>
      <c r="E155" s="109"/>
      <c r="F155" s="108"/>
      <c r="G155" s="108"/>
      <c r="H155" s="109"/>
      <c r="I155" s="108"/>
      <c r="J155" s="110"/>
      <c r="K155" s="109"/>
      <c r="L155" s="108"/>
      <c r="M155" s="110"/>
      <c r="N155" s="109"/>
      <c r="O155" s="108"/>
      <c r="P155" s="110"/>
      <c r="Q155" s="109"/>
      <c r="R155" s="108"/>
      <c r="S155" s="110"/>
      <c r="T155" s="109"/>
      <c r="U155" s="108"/>
      <c r="V155" s="110"/>
      <c r="W155" s="109"/>
      <c r="X155" s="108"/>
      <c r="Y155" s="110"/>
      <c r="Z155" s="109"/>
      <c r="AA155" s="108"/>
      <c r="AB155" s="108"/>
      <c r="AC155" s="111"/>
      <c r="AD155" s="111"/>
      <c r="AE155" s="130"/>
    </row>
    <row r="156" spans="1:31">
      <c r="A156" s="106"/>
      <c r="B156" s="106"/>
      <c r="C156" s="107"/>
      <c r="D156" s="108"/>
      <c r="E156" s="109"/>
      <c r="F156" s="108"/>
      <c r="G156" s="108"/>
      <c r="H156" s="109"/>
      <c r="I156" s="108"/>
      <c r="J156" s="110"/>
      <c r="K156" s="109"/>
      <c r="L156" s="108"/>
      <c r="M156" s="110"/>
      <c r="N156" s="109"/>
      <c r="O156" s="108"/>
      <c r="P156" s="110"/>
      <c r="Q156" s="109"/>
      <c r="R156" s="108"/>
      <c r="S156" s="110"/>
      <c r="T156" s="109"/>
      <c r="U156" s="108"/>
      <c r="V156" s="110"/>
      <c r="W156" s="109"/>
      <c r="X156" s="108"/>
      <c r="Y156" s="110"/>
      <c r="Z156" s="109"/>
      <c r="AA156" s="108"/>
      <c r="AB156" s="108"/>
      <c r="AC156" s="111"/>
      <c r="AD156" s="111"/>
      <c r="AE156" s="130"/>
    </row>
    <row r="157" spans="1:31">
      <c r="A157" s="106"/>
      <c r="B157" s="106"/>
      <c r="C157" s="107"/>
      <c r="D157" s="108"/>
      <c r="E157" s="109"/>
      <c r="F157" s="108"/>
      <c r="G157" s="108"/>
      <c r="H157" s="109"/>
      <c r="I157" s="108"/>
      <c r="J157" s="110"/>
      <c r="K157" s="109"/>
      <c r="L157" s="108"/>
      <c r="M157" s="110"/>
      <c r="N157" s="109"/>
      <c r="O157" s="108"/>
      <c r="P157" s="110"/>
      <c r="Q157" s="109"/>
      <c r="R157" s="108"/>
      <c r="S157" s="110"/>
      <c r="T157" s="109"/>
      <c r="U157" s="108"/>
      <c r="V157" s="110"/>
      <c r="W157" s="109"/>
      <c r="X157" s="108"/>
      <c r="Y157" s="110"/>
      <c r="Z157" s="109"/>
      <c r="AA157" s="108"/>
      <c r="AB157" s="108"/>
      <c r="AC157" s="111"/>
      <c r="AD157" s="111"/>
      <c r="AE157" s="130"/>
    </row>
    <row r="158" spans="1:31">
      <c r="A158" s="106"/>
      <c r="B158" s="106"/>
      <c r="C158" s="107"/>
      <c r="D158" s="108"/>
      <c r="E158" s="109"/>
      <c r="F158" s="108"/>
      <c r="G158" s="108"/>
      <c r="H158" s="109"/>
      <c r="I158" s="108"/>
      <c r="J158" s="110"/>
      <c r="K158" s="109"/>
      <c r="L158" s="108"/>
      <c r="M158" s="110"/>
      <c r="N158" s="109"/>
      <c r="O158" s="108"/>
      <c r="P158" s="110"/>
      <c r="Q158" s="109"/>
      <c r="R158" s="108"/>
      <c r="S158" s="110"/>
      <c r="T158" s="109"/>
      <c r="U158" s="108"/>
      <c r="V158" s="110"/>
      <c r="W158" s="109"/>
      <c r="X158" s="108"/>
      <c r="Y158" s="110"/>
      <c r="Z158" s="109"/>
      <c r="AA158" s="108"/>
      <c r="AB158" s="108"/>
      <c r="AC158" s="111"/>
      <c r="AD158" s="111"/>
      <c r="AE158" s="130"/>
    </row>
    <row r="159" spans="1:31">
      <c r="A159" s="106"/>
      <c r="B159" s="106"/>
      <c r="C159" s="107"/>
      <c r="D159" s="108"/>
      <c r="E159" s="109"/>
      <c r="F159" s="108"/>
      <c r="G159" s="108"/>
      <c r="H159" s="109"/>
      <c r="I159" s="108"/>
      <c r="J159" s="110"/>
      <c r="K159" s="109"/>
      <c r="L159" s="108"/>
      <c r="M159" s="110"/>
      <c r="N159" s="109"/>
      <c r="O159" s="108"/>
      <c r="P159" s="110"/>
      <c r="Q159" s="109"/>
      <c r="R159" s="108"/>
      <c r="S159" s="110"/>
      <c r="T159" s="109"/>
      <c r="U159" s="108"/>
      <c r="V159" s="110"/>
      <c r="W159" s="109"/>
      <c r="X159" s="108"/>
      <c r="Y159" s="110"/>
      <c r="Z159" s="109"/>
      <c r="AA159" s="108"/>
      <c r="AB159" s="108"/>
      <c r="AC159" s="111"/>
      <c r="AD159" s="111"/>
      <c r="AE159" s="130"/>
    </row>
    <row r="160" spans="1:31" ht="14.25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4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5"/>
    </row>
    <row r="161" spans="1:31">
      <c r="A161" s="307" t="s">
        <v>180</v>
      </c>
      <c r="B161" s="308"/>
      <c r="C161" s="308"/>
      <c r="D161" s="308"/>
      <c r="E161" s="308"/>
      <c r="F161" s="308"/>
      <c r="G161" s="308"/>
      <c r="H161" s="308"/>
      <c r="I161" s="308"/>
      <c r="J161" s="308"/>
      <c r="K161" s="308"/>
      <c r="L161" s="308"/>
      <c r="M161" s="308"/>
      <c r="N161" s="308"/>
      <c r="O161" s="308"/>
      <c r="P161" s="308"/>
      <c r="Q161" s="308"/>
      <c r="R161" s="308"/>
      <c r="S161" s="308"/>
      <c r="T161" s="308"/>
      <c r="U161" s="308"/>
      <c r="V161" s="308"/>
      <c r="W161" s="308"/>
      <c r="X161" s="308"/>
      <c r="Y161" s="308"/>
      <c r="Z161" s="308"/>
      <c r="AA161" s="308"/>
      <c r="AB161" s="308"/>
      <c r="AC161" s="308"/>
      <c r="AD161" s="308"/>
      <c r="AE161" s="309"/>
    </row>
    <row r="162" spans="1:31">
      <c r="A162" s="29">
        <v>1</v>
      </c>
      <c r="B162" s="29" t="s">
        <v>185</v>
      </c>
      <c r="C162" s="29">
        <v>405</v>
      </c>
      <c r="D162" s="31">
        <v>40.848333333333329</v>
      </c>
      <c r="E162" s="31">
        <v>48.041666666666657</v>
      </c>
      <c r="F162" s="31">
        <v>7.1933333333333316</v>
      </c>
      <c r="G162" s="31">
        <v>37.870555555555555</v>
      </c>
      <c r="H162" s="31">
        <v>38.867222222222217</v>
      </c>
      <c r="I162" s="31">
        <v>0.99666666666666814</v>
      </c>
      <c r="J162" s="31">
        <v>34.42499999999999</v>
      </c>
      <c r="K162" s="31">
        <v>35.67444444444444</v>
      </c>
      <c r="L162" s="31">
        <v>1.249444444444445</v>
      </c>
      <c r="M162" s="31">
        <v>32.36</v>
      </c>
      <c r="N162" s="31">
        <v>39.734999999999999</v>
      </c>
      <c r="O162" s="31">
        <v>7.375</v>
      </c>
      <c r="P162" s="31">
        <v>32.174444444444447</v>
      </c>
      <c r="Q162" s="31">
        <v>37.769999999999996</v>
      </c>
      <c r="R162" s="31">
        <v>5.5955555555555554</v>
      </c>
      <c r="S162" s="31">
        <v>49.181666666666658</v>
      </c>
      <c r="T162" s="33">
        <v>65.011111111111106</v>
      </c>
      <c r="U162" s="31">
        <v>15.829444444444444</v>
      </c>
      <c r="V162" s="31">
        <v>46.576666666666675</v>
      </c>
      <c r="W162" s="31">
        <v>47.356111111111119</v>
      </c>
      <c r="X162" s="31">
        <v>0.77944444444444527</v>
      </c>
      <c r="Y162" s="31">
        <v>48.304999999999993</v>
      </c>
      <c r="Z162" s="31">
        <v>54.621111111111105</v>
      </c>
      <c r="AA162" s="31">
        <v>6.3161111111111126</v>
      </c>
      <c r="AB162" s="31">
        <v>40.217708333333334</v>
      </c>
      <c r="AC162" s="31">
        <v>45.884583333333339</v>
      </c>
      <c r="AD162" s="31">
        <v>5.6668750000000001</v>
      </c>
      <c r="AE162" s="64">
        <v>8</v>
      </c>
    </row>
    <row r="163" spans="1:31">
      <c r="A163" s="29">
        <v>2</v>
      </c>
      <c r="B163" s="29" t="s">
        <v>186</v>
      </c>
      <c r="C163" s="29">
        <v>197</v>
      </c>
      <c r="D163" s="31">
        <v>44.787692307692311</v>
      </c>
      <c r="E163" s="31">
        <v>44.927692307692311</v>
      </c>
      <c r="F163" s="31">
        <v>0.14000000000000057</v>
      </c>
      <c r="G163" s="31">
        <v>42.057692307692307</v>
      </c>
      <c r="H163" s="31">
        <v>36.905384615384619</v>
      </c>
      <c r="I163" s="31">
        <v>-5.1523076923076916</v>
      </c>
      <c r="J163" s="31">
        <v>34.164615384615381</v>
      </c>
      <c r="K163" s="31">
        <v>30.127692307692307</v>
      </c>
      <c r="L163" s="31">
        <v>-4.0369230769230784</v>
      </c>
      <c r="M163" s="31">
        <v>32.156923076923078</v>
      </c>
      <c r="N163" s="31">
        <v>38.993846153846157</v>
      </c>
      <c r="O163" s="31">
        <v>6.8369230769230791</v>
      </c>
      <c r="P163" s="31">
        <v>35.79538461538462</v>
      </c>
      <c r="Q163" s="31">
        <v>37.32769230769231</v>
      </c>
      <c r="R163" s="31">
        <v>1.532307692307691</v>
      </c>
      <c r="S163" s="31">
        <v>56.366923076923072</v>
      </c>
      <c r="T163" s="33">
        <v>65.471538461538458</v>
      </c>
      <c r="U163" s="31">
        <v>9.1046153846153874</v>
      </c>
      <c r="V163" s="31">
        <v>52.317692307692305</v>
      </c>
      <c r="W163" s="31">
        <v>48.673846153846156</v>
      </c>
      <c r="X163" s="31">
        <v>-3.6438461538461535</v>
      </c>
      <c r="Y163" s="31">
        <v>54.99384615384615</v>
      </c>
      <c r="Z163" s="31">
        <v>54.691538461538457</v>
      </c>
      <c r="AA163" s="31">
        <v>-0.30230769230769228</v>
      </c>
      <c r="AB163" s="31">
        <v>44.080096153846156</v>
      </c>
      <c r="AC163" s="31">
        <v>44.63990384615385</v>
      </c>
      <c r="AD163" s="31">
        <v>0.55980769230769312</v>
      </c>
      <c r="AE163" s="64">
        <v>4</v>
      </c>
    </row>
    <row r="164" spans="1:31">
      <c r="A164" s="29">
        <v>3</v>
      </c>
      <c r="B164" s="29" t="s">
        <v>184</v>
      </c>
      <c r="C164" s="29">
        <v>206</v>
      </c>
      <c r="D164" s="31">
        <v>48.07181818181818</v>
      </c>
      <c r="E164" s="31">
        <v>46.776818181818179</v>
      </c>
      <c r="F164" s="31">
        <v>-1.2950000000000008</v>
      </c>
      <c r="G164" s="31">
        <v>44.824545454545451</v>
      </c>
      <c r="H164" s="31">
        <v>38.905454545454546</v>
      </c>
      <c r="I164" s="31">
        <v>-5.919090909090909</v>
      </c>
      <c r="J164" s="31">
        <v>39.785909090909087</v>
      </c>
      <c r="K164" s="31">
        <v>34.221818181818179</v>
      </c>
      <c r="L164" s="31">
        <v>-5.5640909090909094</v>
      </c>
      <c r="M164" s="31">
        <v>36.395909090909086</v>
      </c>
      <c r="N164" s="31">
        <v>46.717272727272736</v>
      </c>
      <c r="O164" s="31">
        <v>10.321363636363637</v>
      </c>
      <c r="P164" s="31">
        <v>39.223636363636366</v>
      </c>
      <c r="Q164" s="31">
        <v>36.785909090909101</v>
      </c>
      <c r="R164" s="31">
        <v>-2.4377272727272721</v>
      </c>
      <c r="S164" s="31">
        <v>58.747272727272723</v>
      </c>
      <c r="T164" s="33">
        <v>66.274090909090901</v>
      </c>
      <c r="U164" s="31">
        <v>7.5268181818181832</v>
      </c>
      <c r="V164" s="31">
        <v>54.240000000000009</v>
      </c>
      <c r="W164" s="31">
        <v>48.703181818181811</v>
      </c>
      <c r="X164" s="31">
        <v>-5.5368181818181821</v>
      </c>
      <c r="Y164" s="31">
        <v>55.550454545454542</v>
      </c>
      <c r="Z164" s="31">
        <v>56.790454545454551</v>
      </c>
      <c r="AA164" s="31">
        <v>1.2399999999999998</v>
      </c>
      <c r="AB164" s="31">
        <v>47.104943181818186</v>
      </c>
      <c r="AC164" s="31">
        <v>46.896875000000001</v>
      </c>
      <c r="AD164" s="31">
        <v>-0.20806818181818379</v>
      </c>
      <c r="AE164" s="64">
        <v>3</v>
      </c>
    </row>
    <row r="165" spans="1:31">
      <c r="A165" s="29">
        <v>4</v>
      </c>
      <c r="B165" s="29" t="s">
        <v>182</v>
      </c>
      <c r="C165" s="29">
        <v>98</v>
      </c>
      <c r="D165" s="31">
        <v>50.283333333333331</v>
      </c>
      <c r="E165" s="31">
        <v>48.631333333333338</v>
      </c>
      <c r="F165" s="31">
        <v>-1.6520000000000006</v>
      </c>
      <c r="G165" s="31">
        <v>43.81733333333333</v>
      </c>
      <c r="H165" s="31">
        <v>39.391333333333343</v>
      </c>
      <c r="I165" s="31">
        <v>-4.4259999999999993</v>
      </c>
      <c r="J165" s="31">
        <v>37.227999999999994</v>
      </c>
      <c r="K165" s="31">
        <v>29.103999999999999</v>
      </c>
      <c r="L165" s="31">
        <v>-8.1240000000000006</v>
      </c>
      <c r="M165" s="31">
        <v>36.521333333333331</v>
      </c>
      <c r="N165" s="31">
        <v>43.347333333333339</v>
      </c>
      <c r="O165" s="31">
        <v>6.8259999999999996</v>
      </c>
      <c r="P165" s="31">
        <v>38.705999999999996</v>
      </c>
      <c r="Q165" s="31">
        <v>37.914000000000001</v>
      </c>
      <c r="R165" s="31">
        <v>-0.79200000000000059</v>
      </c>
      <c r="S165" s="31">
        <v>58.615333333333325</v>
      </c>
      <c r="T165" s="33">
        <v>68.196666666666673</v>
      </c>
      <c r="U165" s="31">
        <v>9.5813333333333315</v>
      </c>
      <c r="V165" s="31">
        <v>54.263333333333328</v>
      </c>
      <c r="W165" s="31">
        <v>49.502666666666656</v>
      </c>
      <c r="X165" s="31">
        <v>-4.7606666666666664</v>
      </c>
      <c r="Y165" s="31">
        <v>59.004666666666665</v>
      </c>
      <c r="Z165" s="31">
        <v>58.228666666666655</v>
      </c>
      <c r="AA165" s="31">
        <v>-0.77599999999999958</v>
      </c>
      <c r="AB165" s="31">
        <v>47.304916666666678</v>
      </c>
      <c r="AC165" s="31">
        <v>46.789499999999997</v>
      </c>
      <c r="AD165" s="31">
        <v>-0.51541666666666686</v>
      </c>
      <c r="AE165" s="64">
        <v>2</v>
      </c>
    </row>
    <row r="166" spans="1:31">
      <c r="A166" s="29">
        <v>5</v>
      </c>
      <c r="B166" s="29" t="s">
        <v>181</v>
      </c>
      <c r="C166" s="29">
        <v>165</v>
      </c>
      <c r="D166" s="31">
        <v>49.686999999999998</v>
      </c>
      <c r="E166" s="31">
        <v>50.356499999999997</v>
      </c>
      <c r="F166" s="31">
        <v>0.66949999999999965</v>
      </c>
      <c r="G166" s="31">
        <v>47.057500000000005</v>
      </c>
      <c r="H166" s="31">
        <v>40.589999999999996</v>
      </c>
      <c r="I166" s="31">
        <v>-6.4674999999999985</v>
      </c>
      <c r="J166" s="31">
        <v>38.485500000000002</v>
      </c>
      <c r="K166" s="31">
        <v>33.002500000000005</v>
      </c>
      <c r="L166" s="31">
        <v>-5.4830000000000005</v>
      </c>
      <c r="M166" s="31">
        <v>37.03</v>
      </c>
      <c r="N166" s="31">
        <v>46.962999999999994</v>
      </c>
      <c r="O166" s="31">
        <v>9.9330000000000016</v>
      </c>
      <c r="P166" s="31">
        <v>40.927</v>
      </c>
      <c r="Q166" s="31">
        <v>40.256999999999991</v>
      </c>
      <c r="R166" s="31">
        <v>-0.6699999999999996</v>
      </c>
      <c r="S166" s="31">
        <v>63.374499999999991</v>
      </c>
      <c r="T166" s="33">
        <v>67.09950000000002</v>
      </c>
      <c r="U166" s="31">
        <v>3.7249999999999979</v>
      </c>
      <c r="V166" s="31">
        <v>57.1875</v>
      </c>
      <c r="W166" s="31">
        <v>51.275999999999996</v>
      </c>
      <c r="X166" s="31">
        <v>-5.9114999999999993</v>
      </c>
      <c r="Y166" s="31">
        <v>61.322999999999993</v>
      </c>
      <c r="Z166" s="31">
        <v>58.072000000000003</v>
      </c>
      <c r="AA166" s="31">
        <v>-3.2510000000000003</v>
      </c>
      <c r="AB166" s="31">
        <v>49.384</v>
      </c>
      <c r="AC166" s="31">
        <v>48.45206249999999</v>
      </c>
      <c r="AD166" s="31">
        <v>-0.93193750000000253</v>
      </c>
      <c r="AE166" s="64">
        <v>3</v>
      </c>
    </row>
    <row r="167" spans="1:31">
      <c r="A167" s="29">
        <v>6</v>
      </c>
      <c r="B167" s="29" t="s">
        <v>183</v>
      </c>
      <c r="C167" s="29">
        <v>144</v>
      </c>
      <c r="D167" s="31">
        <v>46.541333333333327</v>
      </c>
      <c r="E167" s="31">
        <v>42.808</v>
      </c>
      <c r="F167" s="31">
        <v>-3.7333333333333347</v>
      </c>
      <c r="G167" s="31">
        <v>41.93666666666666</v>
      </c>
      <c r="H167" s="31">
        <v>35.365333333333339</v>
      </c>
      <c r="I167" s="31">
        <v>-6.5713333333333326</v>
      </c>
      <c r="J167" s="31">
        <v>35.572000000000003</v>
      </c>
      <c r="K167" s="31">
        <v>30.314</v>
      </c>
      <c r="L167" s="31">
        <v>-5.258</v>
      </c>
      <c r="M167" s="31">
        <v>35.821333333333328</v>
      </c>
      <c r="N167" s="31">
        <v>41.263999999999996</v>
      </c>
      <c r="O167" s="31">
        <v>5.4426666666666668</v>
      </c>
      <c r="P167" s="31">
        <v>38.978666666666669</v>
      </c>
      <c r="Q167" s="31">
        <v>37.863333333333337</v>
      </c>
      <c r="R167" s="31">
        <v>-1.1153333333333333</v>
      </c>
      <c r="S167" s="31">
        <v>58.222666666666676</v>
      </c>
      <c r="T167" s="33">
        <v>62.278000000000006</v>
      </c>
      <c r="U167" s="31">
        <v>4.0553333333333352</v>
      </c>
      <c r="V167" s="31">
        <v>52.655333333333331</v>
      </c>
      <c r="W167" s="31">
        <v>46.020666666666664</v>
      </c>
      <c r="X167" s="31">
        <v>-6.634666666666666</v>
      </c>
      <c r="Y167" s="31">
        <v>55.24</v>
      </c>
      <c r="Z167" s="31">
        <v>52.011333333333333</v>
      </c>
      <c r="AA167" s="31">
        <v>-3.2286666666666668</v>
      </c>
      <c r="AB167" s="31">
        <v>45.620999999999995</v>
      </c>
      <c r="AC167" s="31">
        <v>43.490583333333333</v>
      </c>
      <c r="AD167" s="31">
        <v>-2.130416666666668</v>
      </c>
      <c r="AE167" s="64">
        <v>2</v>
      </c>
    </row>
    <row r="168" spans="1:31">
      <c r="A168" s="29" t="s">
        <v>152</v>
      </c>
      <c r="B168" s="29"/>
      <c r="C168" s="67">
        <v>1277</v>
      </c>
      <c r="D168" s="31">
        <v>49.08</v>
      </c>
      <c r="E168" s="31">
        <v>47.73</v>
      </c>
      <c r="F168" s="31">
        <v>-1.3500000000000014</v>
      </c>
      <c r="G168" s="31">
        <v>46.34</v>
      </c>
      <c r="H168" s="31">
        <v>39.409999999999997</v>
      </c>
      <c r="I168" s="31">
        <v>-6.9300000000000068</v>
      </c>
      <c r="J168" s="31">
        <v>40.450000000000003</v>
      </c>
      <c r="K168" s="31">
        <v>33.47</v>
      </c>
      <c r="L168" s="31">
        <v>-6.980000000000004</v>
      </c>
      <c r="M168" s="31">
        <v>38.86</v>
      </c>
      <c r="N168" s="31">
        <v>46.59</v>
      </c>
      <c r="O168" s="31">
        <v>7.730000000000004</v>
      </c>
      <c r="P168" s="31">
        <v>39.35</v>
      </c>
      <c r="Q168" s="31">
        <v>38.270000000000003</v>
      </c>
      <c r="R168" s="31">
        <v>-1.0799999999999983</v>
      </c>
      <c r="S168" s="31">
        <v>60.31</v>
      </c>
      <c r="T168" s="33">
        <v>66.59</v>
      </c>
      <c r="U168" s="31">
        <v>6.2800000000000011</v>
      </c>
      <c r="V168" s="31">
        <v>56.28</v>
      </c>
      <c r="W168" s="31">
        <v>49.41</v>
      </c>
      <c r="X168" s="31">
        <v>-6.8700000000000045</v>
      </c>
      <c r="Y168" s="31">
        <v>58.39</v>
      </c>
      <c r="Z168" s="31">
        <v>56.09</v>
      </c>
      <c r="AA168" s="31">
        <v>-2.2999999999999972</v>
      </c>
      <c r="AB168" s="31">
        <v>48.632499999999993</v>
      </c>
      <c r="AC168" s="31">
        <v>47.195000000000007</v>
      </c>
      <c r="AD168" s="31">
        <v>-1.4374999999999858</v>
      </c>
      <c r="AE168" s="64">
        <v>2</v>
      </c>
    </row>
    <row r="169" spans="1:31">
      <c r="A169" s="29" t="s">
        <v>154</v>
      </c>
      <c r="B169" s="29"/>
      <c r="C169" s="93">
        <v>734820</v>
      </c>
      <c r="D169" s="31">
        <v>45.68</v>
      </c>
      <c r="E169" s="31">
        <v>45.02</v>
      </c>
      <c r="F169" s="31">
        <v>-0.65999999999999659</v>
      </c>
      <c r="G169" s="31">
        <v>44.22</v>
      </c>
      <c r="H169" s="31">
        <v>38.31</v>
      </c>
      <c r="I169" s="31">
        <v>-5.9099999999999966</v>
      </c>
      <c r="J169" s="31">
        <v>36.99</v>
      </c>
      <c r="K169" s="31">
        <v>33.82</v>
      </c>
      <c r="L169" s="31">
        <v>-3.1700000000000017</v>
      </c>
      <c r="M169" s="31">
        <v>35.770000000000003</v>
      </c>
      <c r="N169" s="31">
        <v>41.95</v>
      </c>
      <c r="O169" s="31">
        <v>6.18</v>
      </c>
      <c r="P169" s="31">
        <v>37.46</v>
      </c>
      <c r="Q169" s="31">
        <v>37.4</v>
      </c>
      <c r="R169" s="31">
        <v>-6.0000000000002274E-2</v>
      </c>
      <c r="S169" s="31">
        <v>54.84</v>
      </c>
      <c r="T169" s="33">
        <v>61.69</v>
      </c>
      <c r="U169" s="31">
        <v>6.8499999999999943</v>
      </c>
      <c r="V169" s="31">
        <v>52.27</v>
      </c>
      <c r="W169" s="31">
        <v>47.14</v>
      </c>
      <c r="X169" s="31">
        <v>-5.1300000000000026</v>
      </c>
      <c r="Y169" s="31">
        <v>53.85</v>
      </c>
      <c r="Z169" s="31">
        <v>53.16</v>
      </c>
      <c r="AA169" s="31">
        <v>-0.69000000000000483</v>
      </c>
      <c r="AB169" s="31">
        <v>45.135000000000005</v>
      </c>
      <c r="AC169" s="31">
        <v>44.811250000000001</v>
      </c>
      <c r="AD169" s="31">
        <v>-0.32375000000000398</v>
      </c>
      <c r="AE169" s="64">
        <v>2</v>
      </c>
    </row>
  </sheetData>
  <sortState ref="B162:AE167">
    <sortCondition descending="1" ref="AD162:AD167"/>
  </sortState>
  <mergeCells count="43">
    <mergeCell ref="D4:F4"/>
    <mergeCell ref="G4:I4"/>
    <mergeCell ref="J4:L4"/>
    <mergeCell ref="M4:O4"/>
    <mergeCell ref="A1:AE1"/>
    <mergeCell ref="A2:AE2"/>
    <mergeCell ref="A3:AE3"/>
    <mergeCell ref="AD4:AD5"/>
    <mergeCell ref="AE4:AE5"/>
    <mergeCell ref="P4:R4"/>
    <mergeCell ref="S4:U4"/>
    <mergeCell ref="V4:X4"/>
    <mergeCell ref="Y4:AA4"/>
    <mergeCell ref="AB4:AB5"/>
    <mergeCell ref="AC4:AC5"/>
    <mergeCell ref="A4:A5"/>
    <mergeCell ref="B4:B5"/>
    <mergeCell ref="C4:C5"/>
    <mergeCell ref="A6:B6"/>
    <mergeCell ref="A148:B148"/>
    <mergeCell ref="A149:B149"/>
    <mergeCell ref="A98:B98"/>
    <mergeCell ref="A99:B99"/>
    <mergeCell ref="A100:B100"/>
    <mergeCell ref="A109:B109"/>
    <mergeCell ref="A31:B31"/>
    <mergeCell ref="A57:B57"/>
    <mergeCell ref="A83:B83"/>
    <mergeCell ref="A71:B71"/>
    <mergeCell ref="A45:B45"/>
    <mergeCell ref="A46:B46"/>
    <mergeCell ref="A47:B47"/>
    <mergeCell ref="A150:B150"/>
    <mergeCell ref="A161:AE161"/>
    <mergeCell ref="A130:B130"/>
    <mergeCell ref="A131:B131"/>
    <mergeCell ref="A132:B132"/>
    <mergeCell ref="A135:B135"/>
    <mergeCell ref="A22:B22"/>
    <mergeCell ref="A23:B23"/>
    <mergeCell ref="A24:B24"/>
    <mergeCell ref="A69:B69"/>
    <mergeCell ref="A70:B70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AF169"/>
  <sheetViews>
    <sheetView topLeftCell="F1" zoomScale="208" zoomScaleNormal="208" workbookViewId="0">
      <selection activeCell="AH12" sqref="AH12"/>
    </sheetView>
  </sheetViews>
  <sheetFormatPr defaultRowHeight="17.25"/>
  <cols>
    <col min="1" max="1" width="2.125" style="47" bestFit="1" customWidth="1"/>
    <col min="2" max="2" width="17.125" style="47" customWidth="1"/>
    <col min="3" max="3" width="4.875" style="47" bestFit="1" customWidth="1"/>
    <col min="4" max="4" width="4" style="47" bestFit="1" customWidth="1"/>
    <col min="5" max="5" width="3.625" style="47" bestFit="1" customWidth="1"/>
    <col min="6" max="7" width="4" style="47" bestFit="1" customWidth="1"/>
    <col min="8" max="8" width="3.625" style="47" bestFit="1" customWidth="1"/>
    <col min="9" max="10" width="4" style="47" bestFit="1" customWidth="1"/>
    <col min="11" max="11" width="3.625" style="47" bestFit="1" customWidth="1"/>
    <col min="12" max="13" width="4" style="47" bestFit="1" customWidth="1"/>
    <col min="14" max="14" width="3.625" style="47" bestFit="1" customWidth="1"/>
    <col min="15" max="16" width="4" style="47" bestFit="1" customWidth="1"/>
    <col min="17" max="17" width="3.625" style="47" bestFit="1" customWidth="1"/>
    <col min="18" max="19" width="4" style="47" bestFit="1" customWidth="1"/>
    <col min="20" max="20" width="3.625" style="48" bestFit="1" customWidth="1"/>
    <col min="21" max="22" width="4" style="47" bestFit="1" customWidth="1"/>
    <col min="23" max="23" width="3.625" style="47" bestFit="1" customWidth="1"/>
    <col min="24" max="25" width="4" style="47" bestFit="1" customWidth="1"/>
    <col min="26" max="26" width="3.625" style="47" bestFit="1" customWidth="1"/>
    <col min="27" max="27" width="4" style="47" bestFit="1" customWidth="1"/>
    <col min="28" max="29" width="5" style="47" bestFit="1" customWidth="1"/>
    <col min="30" max="30" width="4" style="47" bestFit="1" customWidth="1"/>
    <col min="31" max="31" width="2.875" style="49" bestFit="1" customWidth="1"/>
  </cols>
  <sheetData>
    <row r="1" spans="1:32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</row>
    <row r="2" spans="1:32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</row>
    <row r="3" spans="1:32" ht="18" thickBot="1">
      <c r="A3" s="323" t="s">
        <v>169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</row>
    <row r="4" spans="1:32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0" t="s">
        <v>11</v>
      </c>
      <c r="T4" s="320"/>
      <c r="U4" s="320"/>
      <c r="V4" s="319" t="s">
        <v>12</v>
      </c>
      <c r="W4" s="320"/>
      <c r="X4" s="321"/>
      <c r="Y4" s="319" t="s">
        <v>13</v>
      </c>
      <c r="Z4" s="320"/>
      <c r="AA4" s="321"/>
      <c r="AB4" s="328" t="s">
        <v>132</v>
      </c>
      <c r="AC4" s="328" t="s">
        <v>131</v>
      </c>
      <c r="AD4" s="324" t="s">
        <v>144</v>
      </c>
      <c r="AE4" s="326" t="s">
        <v>145</v>
      </c>
    </row>
    <row r="5" spans="1:32" ht="26.45" customHeight="1" thickBot="1">
      <c r="A5" s="312"/>
      <c r="B5" s="312"/>
      <c r="C5" s="314"/>
      <c r="D5" s="50" t="s">
        <v>126</v>
      </c>
      <c r="E5" s="25" t="s">
        <v>129</v>
      </c>
      <c r="F5" s="46" t="s">
        <v>144</v>
      </c>
      <c r="G5" s="24" t="s">
        <v>126</v>
      </c>
      <c r="H5" s="25" t="s">
        <v>129</v>
      </c>
      <c r="I5" s="46" t="s">
        <v>144</v>
      </c>
      <c r="J5" s="24" t="s">
        <v>126</v>
      </c>
      <c r="K5" s="25" t="s">
        <v>129</v>
      </c>
      <c r="L5" s="46" t="s">
        <v>144</v>
      </c>
      <c r="M5" s="24" t="s">
        <v>126</v>
      </c>
      <c r="N5" s="25" t="s">
        <v>129</v>
      </c>
      <c r="O5" s="46" t="s">
        <v>144</v>
      </c>
      <c r="P5" s="24" t="s">
        <v>126</v>
      </c>
      <c r="Q5" s="25" t="s">
        <v>129</v>
      </c>
      <c r="R5" s="46" t="s">
        <v>144</v>
      </c>
      <c r="S5" s="24" t="s">
        <v>126</v>
      </c>
      <c r="T5" s="26" t="s">
        <v>129</v>
      </c>
      <c r="U5" s="46" t="s">
        <v>144</v>
      </c>
      <c r="V5" s="24" t="s">
        <v>126</v>
      </c>
      <c r="W5" s="25" t="s">
        <v>129</v>
      </c>
      <c r="X5" s="46" t="s">
        <v>144</v>
      </c>
      <c r="Y5" s="24" t="s">
        <v>126</v>
      </c>
      <c r="Z5" s="25" t="s">
        <v>129</v>
      </c>
      <c r="AA5" s="46" t="s">
        <v>144</v>
      </c>
      <c r="AB5" s="332"/>
      <c r="AC5" s="332"/>
      <c r="AD5" s="333"/>
      <c r="AE5" s="334"/>
    </row>
    <row r="6" spans="1:32" s="8" customFormat="1" ht="26.45" customHeight="1">
      <c r="A6" s="330" t="s">
        <v>170</v>
      </c>
      <c r="B6" s="331"/>
      <c r="C6" s="147"/>
      <c r="D6" s="34"/>
      <c r="E6" s="53"/>
      <c r="F6" s="53"/>
      <c r="G6" s="34"/>
      <c r="H6" s="53"/>
      <c r="I6" s="53"/>
      <c r="J6" s="34"/>
      <c r="K6" s="53"/>
      <c r="L6" s="53"/>
      <c r="M6" s="34"/>
      <c r="N6" s="53"/>
      <c r="O6" s="53"/>
      <c r="P6" s="34"/>
      <c r="Q6" s="53"/>
      <c r="R6" s="53"/>
      <c r="S6" s="34"/>
      <c r="T6" s="148"/>
      <c r="U6" s="53"/>
      <c r="V6" s="34"/>
      <c r="W6" s="53"/>
      <c r="X6" s="53"/>
      <c r="Y6" s="34"/>
      <c r="Z6" s="53"/>
      <c r="AA6" s="53"/>
      <c r="AB6" s="53"/>
      <c r="AC6" s="34"/>
      <c r="AD6" s="34"/>
      <c r="AE6" s="35"/>
    </row>
    <row r="7" spans="1:32">
      <c r="A7" s="27">
        <v>1</v>
      </c>
      <c r="B7" s="28" t="s">
        <v>101</v>
      </c>
      <c r="C7" s="29">
        <v>6</v>
      </c>
      <c r="D7" s="30">
        <v>56</v>
      </c>
      <c r="E7" s="31">
        <v>61.33</v>
      </c>
      <c r="F7" s="31">
        <f t="shared" ref="F7:F21" si="0">E7-D7</f>
        <v>5.3299999999999983</v>
      </c>
      <c r="G7" s="30">
        <v>54</v>
      </c>
      <c r="H7" s="31">
        <v>43.67</v>
      </c>
      <c r="I7" s="32">
        <f t="shared" ref="I7:I21" si="1">H7-G7</f>
        <v>-10.329999999999998</v>
      </c>
      <c r="J7" s="30">
        <v>60.5</v>
      </c>
      <c r="K7" s="31">
        <v>62.08</v>
      </c>
      <c r="L7" s="32">
        <f t="shared" ref="L7:L21" si="2">K7-J7</f>
        <v>1.5799999999999983</v>
      </c>
      <c r="M7" s="30">
        <v>42</v>
      </c>
      <c r="N7" s="31">
        <v>60</v>
      </c>
      <c r="O7" s="32">
        <f t="shared" ref="O7:O21" si="3">N7-M7</f>
        <v>18</v>
      </c>
      <c r="P7" s="30">
        <v>42.3</v>
      </c>
      <c r="Q7" s="31">
        <v>32.92</v>
      </c>
      <c r="R7" s="32">
        <f t="shared" ref="R7:R21" si="4">Q7-P7</f>
        <v>-9.3799999999999955</v>
      </c>
      <c r="S7" s="30">
        <v>62.4</v>
      </c>
      <c r="T7" s="33">
        <v>66.67</v>
      </c>
      <c r="U7" s="32">
        <f t="shared" ref="U7:U21" si="5">T7-S7</f>
        <v>4.2700000000000031</v>
      </c>
      <c r="V7" s="30">
        <v>62</v>
      </c>
      <c r="W7" s="31">
        <v>51.67</v>
      </c>
      <c r="X7" s="32">
        <f t="shared" ref="X7:X21" si="6">W7-V7</f>
        <v>-10.329999999999998</v>
      </c>
      <c r="Y7" s="30">
        <v>56.8</v>
      </c>
      <c r="Z7" s="31">
        <v>64.67</v>
      </c>
      <c r="AA7" s="32">
        <f t="shared" ref="AA7:AA21" si="7">Z7-Y7</f>
        <v>7.8700000000000045</v>
      </c>
      <c r="AB7" s="32">
        <f t="shared" ref="AB7:AB21" si="8">(D7+G7+J7+M7+P7+S7+V7+Y7)/8</f>
        <v>54.5</v>
      </c>
      <c r="AC7" s="30">
        <f t="shared" ref="AC7:AC21" si="9">(E7+H7+K7+N7+Q7+T7+W7+Z7)/8</f>
        <v>55.376250000000006</v>
      </c>
      <c r="AD7" s="34">
        <f t="shared" ref="AD7:AD21" si="10">AC7-AB7</f>
        <v>0.87625000000000597</v>
      </c>
      <c r="AE7" s="35">
        <v>5</v>
      </c>
      <c r="AF7" s="20"/>
    </row>
    <row r="8" spans="1:32">
      <c r="A8" s="28">
        <v>2</v>
      </c>
      <c r="B8" s="28" t="s">
        <v>66</v>
      </c>
      <c r="C8" s="29">
        <v>4</v>
      </c>
      <c r="D8" s="30">
        <v>55.78</v>
      </c>
      <c r="E8" s="31">
        <v>50.5</v>
      </c>
      <c r="F8" s="31">
        <f t="shared" si="0"/>
        <v>-5.2800000000000011</v>
      </c>
      <c r="G8" s="30">
        <v>48</v>
      </c>
      <c r="H8" s="31">
        <v>44.5</v>
      </c>
      <c r="I8" s="32">
        <f t="shared" si="1"/>
        <v>-3.5</v>
      </c>
      <c r="J8" s="30">
        <v>53.89</v>
      </c>
      <c r="K8" s="31">
        <v>42.5</v>
      </c>
      <c r="L8" s="32">
        <f t="shared" si="2"/>
        <v>-11.39</v>
      </c>
      <c r="M8" s="30">
        <v>44.44</v>
      </c>
      <c r="N8" s="31">
        <v>67.5</v>
      </c>
      <c r="O8" s="32">
        <f t="shared" si="3"/>
        <v>23.060000000000002</v>
      </c>
      <c r="P8" s="30">
        <v>42.22</v>
      </c>
      <c r="Q8" s="31">
        <v>43.5</v>
      </c>
      <c r="R8" s="32">
        <f t="shared" si="4"/>
        <v>1.2800000000000011</v>
      </c>
      <c r="S8" s="30">
        <v>65.78</v>
      </c>
      <c r="T8" s="33">
        <v>71</v>
      </c>
      <c r="U8" s="32">
        <f t="shared" si="5"/>
        <v>5.2199999999999989</v>
      </c>
      <c r="V8" s="30">
        <v>57.22</v>
      </c>
      <c r="W8" s="31">
        <v>53.75</v>
      </c>
      <c r="X8" s="32">
        <f t="shared" si="6"/>
        <v>-3.4699999999999989</v>
      </c>
      <c r="Y8" s="30">
        <v>58.22</v>
      </c>
      <c r="Z8" s="31">
        <v>61</v>
      </c>
      <c r="AA8" s="32">
        <f t="shared" si="7"/>
        <v>2.7800000000000011</v>
      </c>
      <c r="AB8" s="32">
        <f t="shared" si="8"/>
        <v>53.193750000000009</v>
      </c>
      <c r="AC8" s="30">
        <f t="shared" si="9"/>
        <v>54.28125</v>
      </c>
      <c r="AD8" s="34">
        <f t="shared" si="10"/>
        <v>1.0874999999999915</v>
      </c>
      <c r="AE8" s="35">
        <v>4</v>
      </c>
      <c r="AF8" s="20"/>
    </row>
    <row r="9" spans="1:32">
      <c r="A9" s="27">
        <v>3</v>
      </c>
      <c r="B9" s="28" t="s">
        <v>38</v>
      </c>
      <c r="C9" s="29">
        <v>18</v>
      </c>
      <c r="D9" s="30">
        <v>47.57</v>
      </c>
      <c r="E9" s="31">
        <v>50.56</v>
      </c>
      <c r="F9" s="31">
        <f t="shared" si="0"/>
        <v>2.990000000000002</v>
      </c>
      <c r="G9" s="30">
        <v>45</v>
      </c>
      <c r="H9" s="31">
        <v>38.78</v>
      </c>
      <c r="I9" s="32">
        <f t="shared" si="1"/>
        <v>-6.2199999999999989</v>
      </c>
      <c r="J9" s="30">
        <v>43.93</v>
      </c>
      <c r="K9" s="31">
        <v>34.44</v>
      </c>
      <c r="L9" s="32">
        <f t="shared" si="2"/>
        <v>-9.490000000000002</v>
      </c>
      <c r="M9" s="30">
        <v>49.29</v>
      </c>
      <c r="N9" s="31">
        <v>59.72</v>
      </c>
      <c r="O9" s="32">
        <f t="shared" si="3"/>
        <v>10.43</v>
      </c>
      <c r="P9" s="30">
        <v>34.61</v>
      </c>
      <c r="Q9" s="31">
        <v>36.75</v>
      </c>
      <c r="R9" s="32">
        <f t="shared" si="4"/>
        <v>2.1400000000000006</v>
      </c>
      <c r="S9" s="30">
        <v>63.43</v>
      </c>
      <c r="T9" s="33">
        <v>76.67</v>
      </c>
      <c r="U9" s="32">
        <f t="shared" si="5"/>
        <v>13.240000000000002</v>
      </c>
      <c r="V9" s="30">
        <v>55.36</v>
      </c>
      <c r="W9" s="31">
        <v>52.78</v>
      </c>
      <c r="X9" s="32">
        <f t="shared" si="6"/>
        <v>-2.5799999999999983</v>
      </c>
      <c r="Y9" s="30">
        <v>61.71</v>
      </c>
      <c r="Z9" s="31">
        <v>53.56</v>
      </c>
      <c r="AA9" s="32">
        <f t="shared" si="7"/>
        <v>-8.1499999999999986</v>
      </c>
      <c r="AB9" s="32">
        <f t="shared" si="8"/>
        <v>50.112499999999997</v>
      </c>
      <c r="AC9" s="30">
        <f t="shared" si="9"/>
        <v>50.407500000000006</v>
      </c>
      <c r="AD9" s="34">
        <f t="shared" si="10"/>
        <v>0.29500000000000881</v>
      </c>
      <c r="AE9" s="35">
        <v>4</v>
      </c>
      <c r="AF9" s="20"/>
    </row>
    <row r="10" spans="1:32" s="8" customFormat="1" ht="24.6" customHeight="1">
      <c r="A10" s="28">
        <v>4</v>
      </c>
      <c r="B10" s="28" t="s">
        <v>138</v>
      </c>
      <c r="C10" s="51">
        <v>20</v>
      </c>
      <c r="D10" s="30">
        <v>53.5</v>
      </c>
      <c r="E10" s="30">
        <v>46.120000000000005</v>
      </c>
      <c r="F10" s="52">
        <f t="shared" si="0"/>
        <v>-7.3799999999999955</v>
      </c>
      <c r="G10" s="30">
        <v>45.5</v>
      </c>
      <c r="H10" s="30">
        <v>40.482500000000002</v>
      </c>
      <c r="I10" s="53">
        <f t="shared" si="1"/>
        <v>-5.0174999999999983</v>
      </c>
      <c r="J10" s="30">
        <v>42.707499999999996</v>
      </c>
      <c r="K10" s="30">
        <v>36.375</v>
      </c>
      <c r="L10" s="53">
        <f t="shared" si="2"/>
        <v>-6.332499999999996</v>
      </c>
      <c r="M10" s="30">
        <v>37.917500000000004</v>
      </c>
      <c r="N10" s="30">
        <v>51.594999999999999</v>
      </c>
      <c r="O10" s="53">
        <f t="shared" si="3"/>
        <v>13.677499999999995</v>
      </c>
      <c r="P10" s="30">
        <v>41.4375</v>
      </c>
      <c r="Q10" s="30">
        <v>38.47</v>
      </c>
      <c r="R10" s="53">
        <f t="shared" si="4"/>
        <v>-2.9675000000000011</v>
      </c>
      <c r="S10" s="30">
        <v>60.835000000000008</v>
      </c>
      <c r="T10" s="30">
        <v>72.717500000000001</v>
      </c>
      <c r="U10" s="53">
        <f t="shared" si="5"/>
        <v>11.882499999999993</v>
      </c>
      <c r="V10" s="30">
        <v>51.04</v>
      </c>
      <c r="W10" s="30">
        <v>52.6875</v>
      </c>
      <c r="X10" s="53">
        <f t="shared" si="6"/>
        <v>1.6475000000000009</v>
      </c>
      <c r="Y10" s="30">
        <v>53.167500000000004</v>
      </c>
      <c r="Z10" s="30">
        <v>62.832499999999996</v>
      </c>
      <c r="AA10" s="53">
        <f t="shared" si="7"/>
        <v>9.664999999999992</v>
      </c>
      <c r="AB10" s="53">
        <f t="shared" si="8"/>
        <v>48.263125000000009</v>
      </c>
      <c r="AC10" s="30">
        <f t="shared" si="9"/>
        <v>50.16</v>
      </c>
      <c r="AD10" s="34">
        <f t="shared" si="10"/>
        <v>1.8968749999999872</v>
      </c>
      <c r="AE10" s="35">
        <v>4</v>
      </c>
      <c r="AF10" s="55"/>
    </row>
    <row r="11" spans="1:32">
      <c r="A11" s="27">
        <v>5</v>
      </c>
      <c r="B11" s="28" t="s">
        <v>114</v>
      </c>
      <c r="C11" s="29">
        <v>10</v>
      </c>
      <c r="D11" s="30">
        <v>44.27</v>
      </c>
      <c r="E11" s="31">
        <v>50.2</v>
      </c>
      <c r="F11" s="31">
        <f t="shared" si="0"/>
        <v>5.93</v>
      </c>
      <c r="G11" s="30">
        <v>45.33</v>
      </c>
      <c r="H11" s="31">
        <v>42.4</v>
      </c>
      <c r="I11" s="32">
        <f t="shared" si="1"/>
        <v>-2.9299999999999997</v>
      </c>
      <c r="J11" s="30">
        <v>29.17</v>
      </c>
      <c r="K11" s="31">
        <v>36.25</v>
      </c>
      <c r="L11" s="32">
        <f t="shared" si="2"/>
        <v>7.0799999999999983</v>
      </c>
      <c r="M11" s="30">
        <v>35</v>
      </c>
      <c r="N11" s="31">
        <v>41</v>
      </c>
      <c r="O11" s="32">
        <f t="shared" si="3"/>
        <v>6</v>
      </c>
      <c r="P11" s="30">
        <v>37.97</v>
      </c>
      <c r="Q11" s="31">
        <v>44.8</v>
      </c>
      <c r="R11" s="32">
        <f t="shared" si="4"/>
        <v>6.8299999999999983</v>
      </c>
      <c r="S11" s="30">
        <v>56</v>
      </c>
      <c r="T11" s="33">
        <v>69.2</v>
      </c>
      <c r="U11" s="32">
        <f t="shared" si="5"/>
        <v>13.200000000000003</v>
      </c>
      <c r="V11" s="30">
        <v>50</v>
      </c>
      <c r="W11" s="31">
        <v>50</v>
      </c>
      <c r="X11" s="32">
        <f t="shared" si="6"/>
        <v>0</v>
      </c>
      <c r="Y11" s="30">
        <v>50.67</v>
      </c>
      <c r="Z11" s="31">
        <v>60</v>
      </c>
      <c r="AA11" s="32">
        <f t="shared" si="7"/>
        <v>9.3299999999999983</v>
      </c>
      <c r="AB11" s="32">
        <f t="shared" si="8"/>
        <v>43.551250000000003</v>
      </c>
      <c r="AC11" s="30">
        <f t="shared" si="9"/>
        <v>49.231249999999996</v>
      </c>
      <c r="AD11" s="34">
        <f t="shared" si="10"/>
        <v>5.6799999999999926</v>
      </c>
      <c r="AE11" s="35">
        <v>7</v>
      </c>
      <c r="AF11" s="20"/>
    </row>
    <row r="12" spans="1:32">
      <c r="A12" s="28">
        <v>6</v>
      </c>
      <c r="B12" s="28" t="s">
        <v>16</v>
      </c>
      <c r="C12" s="29">
        <v>16</v>
      </c>
      <c r="D12" s="30">
        <v>41.45</v>
      </c>
      <c r="E12" s="31">
        <v>51.5</v>
      </c>
      <c r="F12" s="31">
        <f t="shared" si="0"/>
        <v>10.049999999999997</v>
      </c>
      <c r="G12" s="30">
        <v>40</v>
      </c>
      <c r="H12" s="31">
        <v>39.380000000000003</v>
      </c>
      <c r="I12" s="32">
        <f t="shared" si="1"/>
        <v>-0.61999999999999744</v>
      </c>
      <c r="J12" s="30">
        <v>39.32</v>
      </c>
      <c r="K12" s="31">
        <v>31.41</v>
      </c>
      <c r="L12" s="32">
        <f t="shared" si="2"/>
        <v>-7.91</v>
      </c>
      <c r="M12" s="30">
        <v>32.729999999999997</v>
      </c>
      <c r="N12" s="31">
        <v>40</v>
      </c>
      <c r="O12" s="32">
        <f t="shared" si="3"/>
        <v>7.2700000000000031</v>
      </c>
      <c r="P12" s="30">
        <v>35.64</v>
      </c>
      <c r="Q12" s="31">
        <v>40.28</v>
      </c>
      <c r="R12" s="32">
        <f t="shared" si="4"/>
        <v>4.6400000000000006</v>
      </c>
      <c r="S12" s="30">
        <v>58.18</v>
      </c>
      <c r="T12" s="33">
        <v>66.5</v>
      </c>
      <c r="U12" s="32">
        <f t="shared" si="5"/>
        <v>8.32</v>
      </c>
      <c r="V12" s="30">
        <v>46.36</v>
      </c>
      <c r="W12" s="31">
        <v>48.75</v>
      </c>
      <c r="X12" s="32">
        <f t="shared" si="6"/>
        <v>2.3900000000000006</v>
      </c>
      <c r="Y12" s="30">
        <v>54.18</v>
      </c>
      <c r="Z12" s="31">
        <v>57.25</v>
      </c>
      <c r="AA12" s="32">
        <f t="shared" si="7"/>
        <v>3.0700000000000003</v>
      </c>
      <c r="AB12" s="32">
        <f t="shared" si="8"/>
        <v>43.482500000000002</v>
      </c>
      <c r="AC12" s="30">
        <f t="shared" si="9"/>
        <v>46.883749999999999</v>
      </c>
      <c r="AD12" s="34">
        <f t="shared" si="10"/>
        <v>3.4012499999999974</v>
      </c>
      <c r="AE12" s="35">
        <v>6</v>
      </c>
      <c r="AF12" s="20"/>
    </row>
    <row r="13" spans="1:32">
      <c r="A13" s="27">
        <v>7</v>
      </c>
      <c r="B13" s="28" t="s">
        <v>188</v>
      </c>
      <c r="C13" s="29">
        <v>10</v>
      </c>
      <c r="D13" s="30">
        <v>42.5</v>
      </c>
      <c r="E13" s="31">
        <v>47.8</v>
      </c>
      <c r="F13" s="31">
        <f t="shared" si="0"/>
        <v>5.2999999999999972</v>
      </c>
      <c r="G13" s="30">
        <v>41</v>
      </c>
      <c r="H13" s="31">
        <v>37</v>
      </c>
      <c r="I13" s="32">
        <f t="shared" si="1"/>
        <v>-4</v>
      </c>
      <c r="J13" s="30">
        <v>38.130000000000003</v>
      </c>
      <c r="K13" s="31">
        <v>33</v>
      </c>
      <c r="L13" s="32">
        <f t="shared" si="2"/>
        <v>-5.1300000000000026</v>
      </c>
      <c r="M13" s="30">
        <v>38.75</v>
      </c>
      <c r="N13" s="31">
        <v>42.5</v>
      </c>
      <c r="O13" s="32">
        <f t="shared" si="3"/>
        <v>3.75</v>
      </c>
      <c r="P13" s="30">
        <v>40.380000000000003</v>
      </c>
      <c r="Q13" s="31">
        <v>39.5</v>
      </c>
      <c r="R13" s="32">
        <f t="shared" si="4"/>
        <v>-0.88000000000000256</v>
      </c>
      <c r="S13" s="30">
        <v>60</v>
      </c>
      <c r="T13" s="33">
        <v>59.6</v>
      </c>
      <c r="U13" s="32">
        <f t="shared" si="5"/>
        <v>-0.39999999999999858</v>
      </c>
      <c r="V13" s="30">
        <v>58.75</v>
      </c>
      <c r="W13" s="31">
        <v>56</v>
      </c>
      <c r="X13" s="32">
        <f t="shared" si="6"/>
        <v>-2.75</v>
      </c>
      <c r="Y13" s="30">
        <v>62</v>
      </c>
      <c r="Z13" s="31">
        <v>56.8</v>
      </c>
      <c r="AA13" s="32">
        <f t="shared" si="7"/>
        <v>-5.2000000000000028</v>
      </c>
      <c r="AB13" s="32">
        <f t="shared" si="8"/>
        <v>47.688749999999999</v>
      </c>
      <c r="AC13" s="30">
        <f t="shared" si="9"/>
        <v>46.525000000000006</v>
      </c>
      <c r="AD13" s="34">
        <f t="shared" si="10"/>
        <v>-1.1637499999999932</v>
      </c>
      <c r="AE13" s="35">
        <v>2</v>
      </c>
      <c r="AF13" s="20"/>
    </row>
    <row r="14" spans="1:32">
      <c r="A14" s="28">
        <v>8</v>
      </c>
      <c r="B14" s="28" t="s">
        <v>56</v>
      </c>
      <c r="C14" s="29">
        <v>8</v>
      </c>
      <c r="D14" s="30">
        <v>51.33</v>
      </c>
      <c r="E14" s="31">
        <v>51.25</v>
      </c>
      <c r="F14" s="31">
        <f t="shared" si="0"/>
        <v>-7.9999999999998295E-2</v>
      </c>
      <c r="G14" s="30">
        <v>52.27</v>
      </c>
      <c r="H14" s="31">
        <v>37.5</v>
      </c>
      <c r="I14" s="32">
        <f t="shared" si="1"/>
        <v>-14.770000000000003</v>
      </c>
      <c r="J14" s="30">
        <v>36.67</v>
      </c>
      <c r="K14" s="31">
        <v>29.38</v>
      </c>
      <c r="L14" s="32">
        <f t="shared" si="2"/>
        <v>-7.2900000000000027</v>
      </c>
      <c r="M14" s="30">
        <v>37.33</v>
      </c>
      <c r="N14" s="31">
        <v>45.63</v>
      </c>
      <c r="O14" s="32">
        <f t="shared" si="3"/>
        <v>8.3000000000000043</v>
      </c>
      <c r="P14" s="30">
        <v>42.57</v>
      </c>
      <c r="Q14" s="31">
        <v>33.56</v>
      </c>
      <c r="R14" s="32">
        <f t="shared" si="4"/>
        <v>-9.009999999999998</v>
      </c>
      <c r="S14" s="30">
        <v>63.47</v>
      </c>
      <c r="T14" s="33">
        <v>68</v>
      </c>
      <c r="U14" s="32">
        <f t="shared" si="5"/>
        <v>4.5300000000000011</v>
      </c>
      <c r="V14" s="30">
        <v>59.67</v>
      </c>
      <c r="W14" s="31">
        <v>48.75</v>
      </c>
      <c r="X14" s="32">
        <f t="shared" si="6"/>
        <v>-10.920000000000002</v>
      </c>
      <c r="Y14" s="30">
        <v>63.47</v>
      </c>
      <c r="Z14" s="31">
        <v>58</v>
      </c>
      <c r="AA14" s="32">
        <f t="shared" si="7"/>
        <v>-5.4699999999999989</v>
      </c>
      <c r="AB14" s="32">
        <f t="shared" si="8"/>
        <v>50.847499999999997</v>
      </c>
      <c r="AC14" s="30">
        <f t="shared" si="9"/>
        <v>46.508749999999999</v>
      </c>
      <c r="AD14" s="34">
        <f t="shared" si="10"/>
        <v>-4.3387499999999974</v>
      </c>
      <c r="AE14" s="35">
        <v>2</v>
      </c>
      <c r="AF14" s="20"/>
    </row>
    <row r="15" spans="1:32">
      <c r="A15" s="27">
        <v>9</v>
      </c>
      <c r="B15" s="28" t="s">
        <v>102</v>
      </c>
      <c r="C15" s="29">
        <v>19</v>
      </c>
      <c r="D15" s="30">
        <v>50.36</v>
      </c>
      <c r="E15" s="31">
        <v>46</v>
      </c>
      <c r="F15" s="31">
        <f t="shared" si="0"/>
        <v>-4.3599999999999994</v>
      </c>
      <c r="G15" s="30">
        <v>47.64</v>
      </c>
      <c r="H15" s="31">
        <v>39.159999999999997</v>
      </c>
      <c r="I15" s="32">
        <f t="shared" si="1"/>
        <v>-8.480000000000004</v>
      </c>
      <c r="J15" s="30">
        <v>41.82</v>
      </c>
      <c r="K15" s="31">
        <v>35</v>
      </c>
      <c r="L15" s="32">
        <f t="shared" si="2"/>
        <v>-6.82</v>
      </c>
      <c r="M15" s="30">
        <v>35.68</v>
      </c>
      <c r="N15" s="31">
        <v>39.47</v>
      </c>
      <c r="O15" s="32">
        <f t="shared" si="3"/>
        <v>3.7899999999999991</v>
      </c>
      <c r="P15" s="30">
        <v>36.729999999999997</v>
      </c>
      <c r="Q15" s="31">
        <v>39.47</v>
      </c>
      <c r="R15" s="32">
        <f t="shared" si="4"/>
        <v>2.740000000000002</v>
      </c>
      <c r="S15" s="30">
        <v>62.36</v>
      </c>
      <c r="T15" s="33">
        <v>65.47</v>
      </c>
      <c r="U15" s="32">
        <f t="shared" si="5"/>
        <v>3.1099999999999994</v>
      </c>
      <c r="V15" s="30">
        <v>58.64</v>
      </c>
      <c r="W15" s="31">
        <v>47.37</v>
      </c>
      <c r="X15" s="32">
        <f t="shared" si="6"/>
        <v>-11.270000000000003</v>
      </c>
      <c r="Y15" s="30">
        <v>60.91</v>
      </c>
      <c r="Z15" s="31">
        <v>57.26</v>
      </c>
      <c r="AA15" s="32">
        <f t="shared" si="7"/>
        <v>-3.6499999999999986</v>
      </c>
      <c r="AB15" s="32">
        <f t="shared" si="8"/>
        <v>49.267499999999998</v>
      </c>
      <c r="AC15" s="30">
        <f t="shared" si="9"/>
        <v>46.15</v>
      </c>
      <c r="AD15" s="34">
        <f t="shared" si="10"/>
        <v>-3.1174999999999997</v>
      </c>
      <c r="AE15" s="35">
        <v>3</v>
      </c>
      <c r="AF15" s="20"/>
    </row>
    <row r="16" spans="1:32">
      <c r="A16" s="28">
        <v>10</v>
      </c>
      <c r="B16" s="28" t="s">
        <v>111</v>
      </c>
      <c r="C16" s="29">
        <v>14</v>
      </c>
      <c r="D16" s="30">
        <v>41.17</v>
      </c>
      <c r="E16" s="31">
        <v>45.86</v>
      </c>
      <c r="F16" s="31">
        <f t="shared" si="0"/>
        <v>4.6899999999999977</v>
      </c>
      <c r="G16" s="30">
        <v>40.5</v>
      </c>
      <c r="H16" s="31">
        <v>38</v>
      </c>
      <c r="I16" s="32">
        <f t="shared" si="1"/>
        <v>-2.5</v>
      </c>
      <c r="J16" s="30">
        <v>23.54</v>
      </c>
      <c r="K16" s="31">
        <v>31.07</v>
      </c>
      <c r="L16" s="32">
        <f t="shared" si="2"/>
        <v>7.5300000000000011</v>
      </c>
      <c r="M16" s="30">
        <v>23.33</v>
      </c>
      <c r="N16" s="31">
        <v>40</v>
      </c>
      <c r="O16" s="32">
        <f t="shared" si="3"/>
        <v>16.670000000000002</v>
      </c>
      <c r="P16" s="30">
        <v>33.54</v>
      </c>
      <c r="Q16" s="31">
        <v>43.89</v>
      </c>
      <c r="R16" s="32">
        <f t="shared" si="4"/>
        <v>10.350000000000001</v>
      </c>
      <c r="S16" s="30">
        <v>47</v>
      </c>
      <c r="T16" s="33">
        <v>60.57</v>
      </c>
      <c r="U16" s="32">
        <f t="shared" si="5"/>
        <v>13.57</v>
      </c>
      <c r="V16" s="30">
        <v>47.92</v>
      </c>
      <c r="W16" s="31">
        <v>47.14</v>
      </c>
      <c r="X16" s="32">
        <f t="shared" si="6"/>
        <v>-0.78000000000000114</v>
      </c>
      <c r="Y16" s="30">
        <v>49.33</v>
      </c>
      <c r="Z16" s="31">
        <v>59.14</v>
      </c>
      <c r="AA16" s="32">
        <f t="shared" si="7"/>
        <v>9.8100000000000023</v>
      </c>
      <c r="AB16" s="32">
        <f t="shared" si="8"/>
        <v>38.291249999999998</v>
      </c>
      <c r="AC16" s="30">
        <f t="shared" si="9"/>
        <v>45.708749999999995</v>
      </c>
      <c r="AD16" s="34">
        <f t="shared" si="10"/>
        <v>7.4174999999999969</v>
      </c>
      <c r="AE16" s="35">
        <v>6</v>
      </c>
      <c r="AF16" s="20"/>
    </row>
    <row r="17" spans="1:32">
      <c r="A17" s="27">
        <v>11</v>
      </c>
      <c r="B17" s="28" t="s">
        <v>39</v>
      </c>
      <c r="C17" s="29">
        <v>10</v>
      </c>
      <c r="D17" s="30">
        <v>44</v>
      </c>
      <c r="E17" s="31">
        <v>45.8</v>
      </c>
      <c r="F17" s="31">
        <f t="shared" si="0"/>
        <v>1.7999999999999972</v>
      </c>
      <c r="G17" s="30">
        <v>47.08</v>
      </c>
      <c r="H17" s="31">
        <v>38.4</v>
      </c>
      <c r="I17" s="32">
        <f t="shared" si="1"/>
        <v>-8.68</v>
      </c>
      <c r="J17" s="30">
        <v>45.58</v>
      </c>
      <c r="K17" s="31">
        <v>34</v>
      </c>
      <c r="L17" s="32">
        <f t="shared" si="2"/>
        <v>-11.579999999999998</v>
      </c>
      <c r="M17" s="30">
        <v>31.92</v>
      </c>
      <c r="N17" s="31">
        <v>38</v>
      </c>
      <c r="O17" s="32">
        <f t="shared" si="3"/>
        <v>6.0799999999999983</v>
      </c>
      <c r="P17" s="30">
        <v>42.69</v>
      </c>
      <c r="Q17" s="31">
        <v>43.45</v>
      </c>
      <c r="R17" s="32">
        <f t="shared" si="4"/>
        <v>0.76000000000000512</v>
      </c>
      <c r="S17" s="30">
        <v>64</v>
      </c>
      <c r="T17" s="33">
        <v>64</v>
      </c>
      <c r="U17" s="32">
        <f t="shared" si="5"/>
        <v>0</v>
      </c>
      <c r="V17" s="30">
        <v>55</v>
      </c>
      <c r="W17" s="31">
        <v>43.5</v>
      </c>
      <c r="X17" s="32">
        <f t="shared" si="6"/>
        <v>-11.5</v>
      </c>
      <c r="Y17" s="30">
        <v>54.77</v>
      </c>
      <c r="Z17" s="31">
        <v>58.4</v>
      </c>
      <c r="AA17" s="32">
        <f t="shared" si="7"/>
        <v>3.6299999999999955</v>
      </c>
      <c r="AB17" s="32">
        <f t="shared" si="8"/>
        <v>48.129999999999995</v>
      </c>
      <c r="AC17" s="30">
        <f t="shared" si="9"/>
        <v>45.693749999999994</v>
      </c>
      <c r="AD17" s="34">
        <f t="shared" si="10"/>
        <v>-2.4362500000000011</v>
      </c>
      <c r="AE17" s="35">
        <v>5</v>
      </c>
      <c r="AF17" s="20"/>
    </row>
    <row r="18" spans="1:32">
      <c r="A18" s="28">
        <v>12</v>
      </c>
      <c r="B18" s="28" t="s">
        <v>139</v>
      </c>
      <c r="C18" s="29">
        <v>17</v>
      </c>
      <c r="D18" s="30">
        <v>46.795000000000009</v>
      </c>
      <c r="E18" s="30">
        <v>44.876666666666665</v>
      </c>
      <c r="F18" s="31">
        <f t="shared" si="0"/>
        <v>-1.9183333333333437</v>
      </c>
      <c r="G18" s="30">
        <v>44.04666666666666</v>
      </c>
      <c r="H18" s="30">
        <v>36.765000000000001</v>
      </c>
      <c r="I18" s="32">
        <f t="shared" si="1"/>
        <v>-7.2816666666666592</v>
      </c>
      <c r="J18" s="30">
        <v>39.571666666666665</v>
      </c>
      <c r="K18" s="30">
        <v>30.716666666666665</v>
      </c>
      <c r="L18" s="32">
        <f t="shared" si="2"/>
        <v>-8.8550000000000004</v>
      </c>
      <c r="M18" s="30">
        <v>38.104999999999997</v>
      </c>
      <c r="N18" s="30">
        <v>44.151666666666664</v>
      </c>
      <c r="O18" s="32">
        <f t="shared" si="3"/>
        <v>6.0466666666666669</v>
      </c>
      <c r="P18" s="30">
        <v>38.291666666666664</v>
      </c>
      <c r="Q18" s="30">
        <v>35.541666666666664</v>
      </c>
      <c r="R18" s="32">
        <f t="shared" si="4"/>
        <v>-2.75</v>
      </c>
      <c r="S18" s="30">
        <v>57.038333333333334</v>
      </c>
      <c r="T18" s="30">
        <v>64.441666666666663</v>
      </c>
      <c r="U18" s="32">
        <f t="shared" si="5"/>
        <v>7.4033333333333289</v>
      </c>
      <c r="V18" s="30">
        <v>55.324999999999996</v>
      </c>
      <c r="W18" s="30">
        <v>45.136666666666663</v>
      </c>
      <c r="X18" s="32">
        <f t="shared" si="6"/>
        <v>-10.188333333333333</v>
      </c>
      <c r="Y18" s="30">
        <v>54.323333333333331</v>
      </c>
      <c r="Z18" s="30">
        <v>54.515000000000008</v>
      </c>
      <c r="AA18" s="32">
        <f t="shared" si="7"/>
        <v>0.19166666666667709</v>
      </c>
      <c r="AB18" s="32">
        <f t="shared" si="8"/>
        <v>46.687083333333327</v>
      </c>
      <c r="AC18" s="30">
        <f t="shared" si="9"/>
        <v>44.518124999999998</v>
      </c>
      <c r="AD18" s="34">
        <f t="shared" si="10"/>
        <v>-2.1689583333333289</v>
      </c>
      <c r="AE18" s="35">
        <v>3</v>
      </c>
      <c r="AF18" s="20"/>
    </row>
    <row r="19" spans="1:32">
      <c r="A19" s="27">
        <v>13</v>
      </c>
      <c r="B19" s="28" t="s">
        <v>140</v>
      </c>
      <c r="C19" s="29">
        <v>19</v>
      </c>
      <c r="D19" s="30">
        <v>44.833333333333336</v>
      </c>
      <c r="E19" s="30">
        <v>43.176666666666669</v>
      </c>
      <c r="F19" s="31">
        <f t="shared" si="0"/>
        <v>-1.6566666666666663</v>
      </c>
      <c r="G19" s="30">
        <v>40.9</v>
      </c>
      <c r="H19" s="30">
        <v>38.033333333333331</v>
      </c>
      <c r="I19" s="32">
        <f t="shared" si="1"/>
        <v>-2.8666666666666671</v>
      </c>
      <c r="J19" s="30">
        <v>34.626666666666665</v>
      </c>
      <c r="K19" s="30">
        <v>30.156666666666666</v>
      </c>
      <c r="L19" s="32">
        <f t="shared" si="2"/>
        <v>-4.4699999999999989</v>
      </c>
      <c r="M19" s="30">
        <v>32.083333333333336</v>
      </c>
      <c r="N19" s="30">
        <v>48.52</v>
      </c>
      <c r="O19" s="32">
        <f t="shared" si="3"/>
        <v>16.436666666666667</v>
      </c>
      <c r="P19" s="30">
        <v>36.609999999999992</v>
      </c>
      <c r="Q19" s="30">
        <v>31.78</v>
      </c>
      <c r="R19" s="32">
        <f t="shared" si="4"/>
        <v>-4.8299999999999912</v>
      </c>
      <c r="S19" s="30">
        <v>56.533333333333331</v>
      </c>
      <c r="T19" s="30">
        <v>63.81</v>
      </c>
      <c r="U19" s="32">
        <f t="shared" si="5"/>
        <v>7.2766666666666708</v>
      </c>
      <c r="V19" s="30">
        <v>53.083333333333336</v>
      </c>
      <c r="W19" s="30">
        <v>48.386666666666663</v>
      </c>
      <c r="X19" s="32">
        <f t="shared" si="6"/>
        <v>-4.6966666666666725</v>
      </c>
      <c r="Y19" s="30">
        <v>55.266666666666673</v>
      </c>
      <c r="Z19" s="30">
        <v>49.013333333333328</v>
      </c>
      <c r="AA19" s="32">
        <f t="shared" si="7"/>
        <v>-6.2533333333333445</v>
      </c>
      <c r="AB19" s="32">
        <f t="shared" si="8"/>
        <v>44.242083333333326</v>
      </c>
      <c r="AC19" s="30">
        <f t="shared" si="9"/>
        <v>44.109583333333333</v>
      </c>
      <c r="AD19" s="34">
        <f t="shared" si="10"/>
        <v>-0.13249999999999318</v>
      </c>
      <c r="AE19" s="35">
        <v>2</v>
      </c>
      <c r="AF19" s="20"/>
    </row>
    <row r="20" spans="1:32">
      <c r="A20" s="28">
        <v>14</v>
      </c>
      <c r="B20" s="28" t="s">
        <v>85</v>
      </c>
      <c r="C20" s="29">
        <v>21</v>
      </c>
      <c r="D20" s="30">
        <v>47.18</v>
      </c>
      <c r="E20" s="31">
        <v>46.1</v>
      </c>
      <c r="F20" s="31">
        <f t="shared" si="0"/>
        <v>-1.0799999999999983</v>
      </c>
      <c r="G20" s="30">
        <v>44.82</v>
      </c>
      <c r="H20" s="31">
        <v>36.86</v>
      </c>
      <c r="I20" s="32">
        <f t="shared" si="1"/>
        <v>-7.9600000000000009</v>
      </c>
      <c r="J20" s="30">
        <v>40.15</v>
      </c>
      <c r="K20" s="31">
        <v>31.67</v>
      </c>
      <c r="L20" s="32">
        <f t="shared" si="2"/>
        <v>-8.4799999999999969</v>
      </c>
      <c r="M20" s="30">
        <v>37.65</v>
      </c>
      <c r="N20" s="31">
        <v>38.57</v>
      </c>
      <c r="O20" s="32">
        <f t="shared" si="3"/>
        <v>0.92000000000000171</v>
      </c>
      <c r="P20" s="30">
        <v>42.62</v>
      </c>
      <c r="Q20" s="31">
        <v>33.549999999999997</v>
      </c>
      <c r="R20" s="32">
        <f t="shared" si="4"/>
        <v>-9.07</v>
      </c>
      <c r="S20" s="30">
        <v>58.35</v>
      </c>
      <c r="T20" s="33">
        <v>62.86</v>
      </c>
      <c r="U20" s="32">
        <f t="shared" si="5"/>
        <v>4.509999999999998</v>
      </c>
      <c r="V20" s="30">
        <v>53.53</v>
      </c>
      <c r="W20" s="31">
        <v>50.71</v>
      </c>
      <c r="X20" s="32">
        <f t="shared" si="6"/>
        <v>-2.8200000000000003</v>
      </c>
      <c r="Y20" s="30">
        <v>57.65</v>
      </c>
      <c r="Z20" s="31">
        <v>49.9</v>
      </c>
      <c r="AA20" s="32">
        <f t="shared" si="7"/>
        <v>-7.75</v>
      </c>
      <c r="AB20" s="32">
        <f t="shared" si="8"/>
        <v>47.743750000000006</v>
      </c>
      <c r="AC20" s="30">
        <f t="shared" si="9"/>
        <v>43.777499999999996</v>
      </c>
      <c r="AD20" s="34">
        <f t="shared" si="10"/>
        <v>-3.9662500000000094</v>
      </c>
      <c r="AE20" s="35">
        <v>2</v>
      </c>
      <c r="AF20" s="20"/>
    </row>
    <row r="21" spans="1:32">
      <c r="A21" s="27">
        <v>15</v>
      </c>
      <c r="B21" s="28" t="s">
        <v>69</v>
      </c>
      <c r="C21" s="29">
        <v>14</v>
      </c>
      <c r="D21" s="30">
        <v>41.6</v>
      </c>
      <c r="E21" s="31">
        <v>43.43</v>
      </c>
      <c r="F21" s="31">
        <f t="shared" si="0"/>
        <v>1.8299999999999983</v>
      </c>
      <c r="G21" s="30">
        <v>42.6</v>
      </c>
      <c r="H21" s="31">
        <v>39.14</v>
      </c>
      <c r="I21" s="32">
        <f t="shared" si="1"/>
        <v>-3.4600000000000009</v>
      </c>
      <c r="J21" s="30">
        <v>30.38</v>
      </c>
      <c r="K21" s="31">
        <v>26.79</v>
      </c>
      <c r="L21" s="32">
        <f t="shared" si="2"/>
        <v>-3.59</v>
      </c>
      <c r="M21" s="30">
        <v>31</v>
      </c>
      <c r="N21" s="31">
        <v>33.57</v>
      </c>
      <c r="O21" s="32">
        <f t="shared" si="3"/>
        <v>2.5700000000000003</v>
      </c>
      <c r="P21" s="30">
        <v>33.5</v>
      </c>
      <c r="Q21" s="31">
        <v>30.89</v>
      </c>
      <c r="R21" s="32">
        <f t="shared" si="4"/>
        <v>-2.6099999999999994</v>
      </c>
      <c r="S21" s="30">
        <v>56.4</v>
      </c>
      <c r="T21" s="33">
        <v>62.29</v>
      </c>
      <c r="U21" s="32">
        <f t="shared" si="5"/>
        <v>5.8900000000000006</v>
      </c>
      <c r="V21" s="30">
        <v>51.75</v>
      </c>
      <c r="W21" s="31">
        <v>42.14</v>
      </c>
      <c r="X21" s="32">
        <f t="shared" si="6"/>
        <v>-9.61</v>
      </c>
      <c r="Y21" s="30">
        <v>55.8</v>
      </c>
      <c r="Z21" s="31">
        <v>57.14</v>
      </c>
      <c r="AA21" s="32">
        <f t="shared" si="7"/>
        <v>1.3400000000000034</v>
      </c>
      <c r="AB21" s="32">
        <f t="shared" si="8"/>
        <v>42.878750000000004</v>
      </c>
      <c r="AC21" s="30">
        <f t="shared" si="9"/>
        <v>41.923749999999998</v>
      </c>
      <c r="AD21" s="34">
        <f t="shared" si="10"/>
        <v>-0.9550000000000054</v>
      </c>
      <c r="AE21" s="35">
        <v>4</v>
      </c>
      <c r="AF21" s="20"/>
    </row>
    <row r="22" spans="1:32">
      <c r="A22" s="303" t="s">
        <v>179</v>
      </c>
      <c r="B22" s="304"/>
      <c r="C22" s="29">
        <f>SUM(C7:C21)</f>
        <v>206</v>
      </c>
      <c r="D22" s="30">
        <f>AVERAGE(D7:D21)</f>
        <v>47.222555555555559</v>
      </c>
      <c r="E22" s="30">
        <f t="shared" ref="E22:AD22" si="11">AVERAGE(E7:E21)</f>
        <v>48.300222222222217</v>
      </c>
      <c r="F22" s="30">
        <f t="shared" si="11"/>
        <v>1.0776666666666657</v>
      </c>
      <c r="G22" s="30">
        <f t="shared" si="11"/>
        <v>45.245777777777775</v>
      </c>
      <c r="H22" s="30">
        <f t="shared" si="11"/>
        <v>39.338055555555549</v>
      </c>
      <c r="I22" s="30">
        <f t="shared" si="11"/>
        <v>-5.9077222222222225</v>
      </c>
      <c r="J22" s="30">
        <f t="shared" si="11"/>
        <v>39.99905555555555</v>
      </c>
      <c r="K22" s="30">
        <f t="shared" si="11"/>
        <v>34.989222222222217</v>
      </c>
      <c r="L22" s="30">
        <f t="shared" si="11"/>
        <v>-5.0098333333333338</v>
      </c>
      <c r="M22" s="30">
        <f t="shared" si="11"/>
        <v>36.481722222222217</v>
      </c>
      <c r="N22" s="30">
        <f t="shared" si="11"/>
        <v>46.015111111111111</v>
      </c>
      <c r="O22" s="30">
        <f t="shared" si="11"/>
        <v>9.5333888888888882</v>
      </c>
      <c r="P22" s="30">
        <f t="shared" si="11"/>
        <v>38.740611111111114</v>
      </c>
      <c r="Q22" s="30">
        <f t="shared" si="11"/>
        <v>37.890111111111104</v>
      </c>
      <c r="R22" s="30">
        <f t="shared" si="11"/>
        <v>-0.85049999999999859</v>
      </c>
      <c r="S22" s="30">
        <f t="shared" si="11"/>
        <v>59.451777777777778</v>
      </c>
      <c r="T22" s="30">
        <f t="shared" si="11"/>
        <v>66.253277777777782</v>
      </c>
      <c r="U22" s="30">
        <f t="shared" si="11"/>
        <v>6.8014999999999999</v>
      </c>
      <c r="V22" s="30">
        <f t="shared" si="11"/>
        <v>54.376555555555562</v>
      </c>
      <c r="W22" s="30">
        <f t="shared" si="11"/>
        <v>49.25138888888889</v>
      </c>
      <c r="X22" s="30">
        <f t="shared" si="11"/>
        <v>-5.1251666666666678</v>
      </c>
      <c r="Y22" s="30">
        <f t="shared" si="11"/>
        <v>56.55116666666666</v>
      </c>
      <c r="Z22" s="30">
        <f t="shared" si="11"/>
        <v>57.298722222222217</v>
      </c>
      <c r="AA22" s="30">
        <f t="shared" si="11"/>
        <v>0.74755555555555542</v>
      </c>
      <c r="AB22" s="30">
        <f t="shared" si="11"/>
        <v>47.258652777777776</v>
      </c>
      <c r="AC22" s="30">
        <f t="shared" si="11"/>
        <v>47.417013888888896</v>
      </c>
      <c r="AD22" s="30">
        <f t="shared" si="11"/>
        <v>0.15836111111111015</v>
      </c>
      <c r="AE22" s="35">
        <v>3</v>
      </c>
      <c r="AF22" s="20"/>
    </row>
    <row r="23" spans="1:32">
      <c r="A23" s="305" t="s">
        <v>152</v>
      </c>
      <c r="B23" s="306"/>
      <c r="C23" s="67">
        <v>1277</v>
      </c>
      <c r="D23" s="65">
        <v>49.08</v>
      </c>
      <c r="E23" s="62">
        <v>47.73</v>
      </c>
      <c r="F23" s="31">
        <f t="shared" ref="F23:F24" si="12">E23-D23</f>
        <v>-1.3500000000000014</v>
      </c>
      <c r="G23" s="64">
        <v>46.34</v>
      </c>
      <c r="H23" s="62">
        <v>39.409999999999997</v>
      </c>
      <c r="I23" s="32">
        <f t="shared" ref="I23:I24" si="13">H23-G23</f>
        <v>-6.9300000000000068</v>
      </c>
      <c r="J23" s="64">
        <v>40.450000000000003</v>
      </c>
      <c r="K23" s="62">
        <v>33.47</v>
      </c>
      <c r="L23" s="32">
        <f t="shared" ref="L23:L24" si="14">K23-J23</f>
        <v>-6.980000000000004</v>
      </c>
      <c r="M23" s="64">
        <v>38.86</v>
      </c>
      <c r="N23" s="62">
        <v>46.59</v>
      </c>
      <c r="O23" s="32">
        <f t="shared" ref="O23:O24" si="15">N23-M23</f>
        <v>7.730000000000004</v>
      </c>
      <c r="P23" s="64">
        <v>39.35</v>
      </c>
      <c r="Q23" s="62">
        <v>38.270000000000003</v>
      </c>
      <c r="R23" s="32">
        <f t="shared" ref="R23:R24" si="16">Q23-P23</f>
        <v>-1.0799999999999983</v>
      </c>
      <c r="S23" s="64">
        <v>60.31</v>
      </c>
      <c r="T23" s="62">
        <v>66.59</v>
      </c>
      <c r="U23" s="32">
        <f t="shared" ref="U23:U24" si="17">T23-S23</f>
        <v>6.2800000000000011</v>
      </c>
      <c r="V23" s="64">
        <v>56.28</v>
      </c>
      <c r="W23" s="62">
        <v>49.41</v>
      </c>
      <c r="X23" s="32">
        <f t="shared" ref="X23:X24" si="18">W23-V23</f>
        <v>-6.8700000000000045</v>
      </c>
      <c r="Y23" s="64">
        <v>58.39</v>
      </c>
      <c r="Z23" s="62">
        <v>56.09</v>
      </c>
      <c r="AA23" s="32">
        <f t="shared" ref="AA23:AA24" si="19">Z23-Y23</f>
        <v>-2.2999999999999972</v>
      </c>
      <c r="AB23" s="32">
        <f t="shared" ref="AB23:AC24" si="20">(D23+G23+J23+M23+P23+S23+V23+Y23)/8</f>
        <v>48.632499999999993</v>
      </c>
      <c r="AC23" s="30">
        <f t="shared" si="20"/>
        <v>47.195000000000007</v>
      </c>
      <c r="AD23" s="34">
        <f t="shared" ref="AD23:AD24" si="21">AC23-AB23</f>
        <v>-1.4374999999999858</v>
      </c>
      <c r="AE23" s="35">
        <v>2</v>
      </c>
      <c r="AF23" s="20"/>
    </row>
    <row r="24" spans="1:32">
      <c r="A24" s="310" t="s">
        <v>154</v>
      </c>
      <c r="B24" s="311"/>
      <c r="C24" s="131">
        <v>734820</v>
      </c>
      <c r="D24" s="47">
        <v>45.68</v>
      </c>
      <c r="E24" s="100">
        <v>45.02</v>
      </c>
      <c r="F24" s="101">
        <f t="shared" si="12"/>
        <v>-0.65999999999999659</v>
      </c>
      <c r="G24" s="47">
        <v>44.22</v>
      </c>
      <c r="H24" s="100">
        <v>38.31</v>
      </c>
      <c r="I24" s="102">
        <f t="shared" si="13"/>
        <v>-5.9099999999999966</v>
      </c>
      <c r="J24" s="63">
        <v>36.99</v>
      </c>
      <c r="K24" s="100">
        <v>33.82</v>
      </c>
      <c r="L24" s="102">
        <f t="shared" si="14"/>
        <v>-3.1700000000000017</v>
      </c>
      <c r="M24" s="63">
        <v>35.770000000000003</v>
      </c>
      <c r="N24" s="100">
        <v>41.95</v>
      </c>
      <c r="O24" s="102">
        <f t="shared" si="15"/>
        <v>6.18</v>
      </c>
      <c r="P24" s="63">
        <v>37.46</v>
      </c>
      <c r="Q24" s="100">
        <v>37.4</v>
      </c>
      <c r="R24" s="102">
        <f t="shared" si="16"/>
        <v>-6.0000000000002274E-2</v>
      </c>
      <c r="S24" s="63">
        <v>54.84</v>
      </c>
      <c r="T24" s="100">
        <v>61.69</v>
      </c>
      <c r="U24" s="102">
        <f t="shared" si="17"/>
        <v>6.8499999999999943</v>
      </c>
      <c r="V24" s="63">
        <v>52.27</v>
      </c>
      <c r="W24" s="100">
        <v>47.14</v>
      </c>
      <c r="X24" s="102">
        <f t="shared" si="18"/>
        <v>-5.1300000000000026</v>
      </c>
      <c r="Y24" s="63">
        <v>53.85</v>
      </c>
      <c r="Z24" s="100">
        <v>53.16</v>
      </c>
      <c r="AA24" s="102">
        <f t="shared" si="19"/>
        <v>-0.69000000000000483</v>
      </c>
      <c r="AB24" s="102">
        <f t="shared" si="20"/>
        <v>45.135000000000005</v>
      </c>
      <c r="AC24" s="103">
        <f t="shared" si="20"/>
        <v>44.811250000000001</v>
      </c>
      <c r="AD24" s="104">
        <f t="shared" si="21"/>
        <v>-0.32375000000000398</v>
      </c>
      <c r="AE24" s="105">
        <v>2</v>
      </c>
      <c r="AF24" s="20"/>
    </row>
    <row r="25" spans="1:32">
      <c r="A25" s="115"/>
      <c r="B25" s="115"/>
      <c r="C25" s="134"/>
      <c r="D25" s="129"/>
      <c r="E25" s="118"/>
      <c r="F25" s="117"/>
      <c r="G25" s="129"/>
      <c r="H25" s="118"/>
      <c r="I25" s="117"/>
      <c r="J25" s="119"/>
      <c r="K25" s="118"/>
      <c r="L25" s="117"/>
      <c r="M25" s="119"/>
      <c r="N25" s="118"/>
      <c r="O25" s="117"/>
      <c r="P25" s="119"/>
      <c r="Q25" s="118"/>
      <c r="R25" s="117"/>
      <c r="S25" s="119"/>
      <c r="T25" s="118"/>
      <c r="U25" s="117"/>
      <c r="V25" s="119"/>
      <c r="W25" s="118"/>
      <c r="X25" s="117"/>
      <c r="Y25" s="119"/>
      <c r="Z25" s="118"/>
      <c r="AA25" s="117"/>
      <c r="AB25" s="117"/>
      <c r="AC25" s="120"/>
      <c r="AD25" s="120"/>
      <c r="AE25" s="121"/>
      <c r="AF25" s="20"/>
    </row>
    <row r="26" spans="1:32">
      <c r="A26" s="106"/>
      <c r="B26" s="106"/>
      <c r="C26" s="133"/>
      <c r="D26" s="128"/>
      <c r="E26" s="109"/>
      <c r="F26" s="108"/>
      <c r="G26" s="128"/>
      <c r="H26" s="109"/>
      <c r="I26" s="108"/>
      <c r="J26" s="110"/>
      <c r="K26" s="109"/>
      <c r="L26" s="108"/>
      <c r="M26" s="110"/>
      <c r="N26" s="109"/>
      <c r="O26" s="108"/>
      <c r="P26" s="110"/>
      <c r="Q26" s="109"/>
      <c r="R26" s="108"/>
      <c r="S26" s="110"/>
      <c r="T26" s="109"/>
      <c r="U26" s="108"/>
      <c r="V26" s="110"/>
      <c r="W26" s="109"/>
      <c r="X26" s="108"/>
      <c r="Y26" s="110"/>
      <c r="Z26" s="109"/>
      <c r="AA26" s="108"/>
      <c r="AB26" s="108"/>
      <c r="AC26" s="111"/>
      <c r="AD26" s="111"/>
      <c r="AE26" s="112"/>
      <c r="AF26" s="20"/>
    </row>
    <row r="27" spans="1:32">
      <c r="A27" s="106"/>
      <c r="B27" s="106"/>
      <c r="C27" s="133"/>
      <c r="D27" s="128"/>
      <c r="E27" s="109"/>
      <c r="F27" s="108"/>
      <c r="G27" s="128"/>
      <c r="H27" s="109"/>
      <c r="I27" s="108"/>
      <c r="J27" s="110"/>
      <c r="K27" s="109"/>
      <c r="L27" s="108"/>
      <c r="M27" s="110"/>
      <c r="N27" s="109"/>
      <c r="O27" s="108"/>
      <c r="P27" s="110"/>
      <c r="Q27" s="109"/>
      <c r="R27" s="108"/>
      <c r="S27" s="110"/>
      <c r="T27" s="109"/>
      <c r="U27" s="108"/>
      <c r="V27" s="110"/>
      <c r="W27" s="109"/>
      <c r="X27" s="108"/>
      <c r="Y27" s="110"/>
      <c r="Z27" s="109"/>
      <c r="AA27" s="108"/>
      <c r="AB27" s="108"/>
      <c r="AC27" s="111"/>
      <c r="AD27" s="111"/>
      <c r="AE27" s="112"/>
      <c r="AF27" s="20"/>
    </row>
    <row r="28" spans="1:32">
      <c r="A28" s="106"/>
      <c r="B28" s="106"/>
      <c r="C28" s="133"/>
      <c r="D28" s="128"/>
      <c r="E28" s="109"/>
      <c r="F28" s="108"/>
      <c r="G28" s="128"/>
      <c r="H28" s="109"/>
      <c r="I28" s="108"/>
      <c r="J28" s="110"/>
      <c r="K28" s="109"/>
      <c r="L28" s="108"/>
      <c r="M28" s="110"/>
      <c r="N28" s="109"/>
      <c r="O28" s="108"/>
      <c r="P28" s="110"/>
      <c r="Q28" s="109"/>
      <c r="R28" s="108"/>
      <c r="S28" s="110"/>
      <c r="T28" s="109"/>
      <c r="U28" s="108"/>
      <c r="V28" s="110"/>
      <c r="W28" s="109"/>
      <c r="X28" s="108"/>
      <c r="Y28" s="110"/>
      <c r="Z28" s="109"/>
      <c r="AA28" s="108"/>
      <c r="AB28" s="108"/>
      <c r="AC28" s="111"/>
      <c r="AD28" s="111"/>
      <c r="AE28" s="112"/>
      <c r="AF28" s="20"/>
    </row>
    <row r="29" spans="1:32">
      <c r="A29" s="106"/>
      <c r="B29" s="106"/>
      <c r="C29" s="133"/>
      <c r="D29" s="128"/>
      <c r="E29" s="109"/>
      <c r="F29" s="108"/>
      <c r="G29" s="128"/>
      <c r="H29" s="109"/>
      <c r="I29" s="108"/>
      <c r="J29" s="110"/>
      <c r="K29" s="109"/>
      <c r="L29" s="108"/>
      <c r="M29" s="110"/>
      <c r="N29" s="109"/>
      <c r="O29" s="108"/>
      <c r="P29" s="110"/>
      <c r="Q29" s="109"/>
      <c r="R29" s="108"/>
      <c r="S29" s="110"/>
      <c r="T29" s="109"/>
      <c r="U29" s="108"/>
      <c r="V29" s="110"/>
      <c r="W29" s="109"/>
      <c r="X29" s="108"/>
      <c r="Y29" s="110"/>
      <c r="Z29" s="109"/>
      <c r="AA29" s="108"/>
      <c r="AB29" s="108"/>
      <c r="AC29" s="111"/>
      <c r="AD29" s="111"/>
      <c r="AE29" s="112"/>
      <c r="AF29" s="20"/>
    </row>
    <row r="30" spans="1:32">
      <c r="A30" s="106"/>
      <c r="B30" s="106"/>
      <c r="C30" s="133"/>
      <c r="D30" s="128"/>
      <c r="E30" s="109"/>
      <c r="F30" s="108"/>
      <c r="G30" s="128"/>
      <c r="H30" s="109"/>
      <c r="I30" s="108"/>
      <c r="J30" s="110"/>
      <c r="K30" s="109"/>
      <c r="L30" s="108"/>
      <c r="M30" s="110"/>
      <c r="N30" s="109"/>
      <c r="O30" s="108"/>
      <c r="P30" s="110"/>
      <c r="Q30" s="109"/>
      <c r="R30" s="108"/>
      <c r="S30" s="110"/>
      <c r="T30" s="109"/>
      <c r="U30" s="108"/>
      <c r="V30" s="110"/>
      <c r="W30" s="109"/>
      <c r="X30" s="108"/>
      <c r="Y30" s="110"/>
      <c r="Z30" s="109"/>
      <c r="AA30" s="108"/>
      <c r="AB30" s="108"/>
      <c r="AC30" s="111"/>
      <c r="AD30" s="111"/>
      <c r="AE30" s="112"/>
      <c r="AF30" s="20"/>
    </row>
    <row r="31" spans="1:32">
      <c r="A31" s="122"/>
      <c r="B31" s="122"/>
      <c r="C31" s="135"/>
      <c r="D31" s="69"/>
      <c r="E31" s="124"/>
      <c r="F31" s="97"/>
      <c r="G31" s="69"/>
      <c r="H31" s="124"/>
      <c r="I31" s="97"/>
      <c r="J31" s="125"/>
      <c r="K31" s="124"/>
      <c r="L31" s="97"/>
      <c r="M31" s="125"/>
      <c r="N31" s="124"/>
      <c r="O31" s="97"/>
      <c r="P31" s="125"/>
      <c r="Q31" s="124"/>
      <c r="R31" s="97"/>
      <c r="S31" s="125"/>
      <c r="T31" s="124"/>
      <c r="U31" s="97"/>
      <c r="V31" s="125"/>
      <c r="W31" s="124"/>
      <c r="X31" s="97"/>
      <c r="Y31" s="125"/>
      <c r="Z31" s="124"/>
      <c r="AA31" s="97"/>
      <c r="AB31" s="97"/>
      <c r="AC31" s="126"/>
      <c r="AD31" s="126"/>
      <c r="AE31" s="127"/>
      <c r="AF31" s="20"/>
    </row>
    <row r="32" spans="1:32">
      <c r="A32" s="330" t="s">
        <v>172</v>
      </c>
      <c r="B32" s="331"/>
      <c r="C32" s="41"/>
      <c r="D32" s="34"/>
      <c r="E32" s="32"/>
      <c r="F32" s="32"/>
      <c r="G32" s="34"/>
      <c r="H32" s="32"/>
      <c r="I32" s="32"/>
      <c r="J32" s="34"/>
      <c r="K32" s="32"/>
      <c r="L32" s="32"/>
      <c r="M32" s="34"/>
      <c r="N32" s="32"/>
      <c r="O32" s="32"/>
      <c r="P32" s="34"/>
      <c r="Q32" s="32"/>
      <c r="R32" s="32"/>
      <c r="S32" s="34"/>
      <c r="T32" s="42"/>
      <c r="U32" s="32"/>
      <c r="V32" s="34"/>
      <c r="W32" s="32"/>
      <c r="X32" s="32"/>
      <c r="Y32" s="34"/>
      <c r="Z32" s="32"/>
      <c r="AA32" s="32"/>
      <c r="AB32" s="32"/>
      <c r="AC32" s="34"/>
      <c r="AD32" s="34"/>
      <c r="AE32" s="35"/>
      <c r="AF32" s="20"/>
    </row>
    <row r="33" spans="1:32">
      <c r="A33" s="28">
        <v>1</v>
      </c>
      <c r="B33" s="28" t="s">
        <v>86</v>
      </c>
      <c r="C33" s="29">
        <v>4</v>
      </c>
      <c r="D33" s="30">
        <v>47.71</v>
      </c>
      <c r="E33" s="31">
        <v>58.5</v>
      </c>
      <c r="F33" s="31">
        <f t="shared" ref="F33:F46" si="22">E33-D33</f>
        <v>10.79</v>
      </c>
      <c r="G33" s="30">
        <v>43.71</v>
      </c>
      <c r="H33" s="31">
        <v>46.5</v>
      </c>
      <c r="I33" s="32">
        <f t="shared" ref="I33:I46" si="23">H33-G33</f>
        <v>2.7899999999999991</v>
      </c>
      <c r="J33" s="30">
        <v>38.21</v>
      </c>
      <c r="K33" s="31">
        <v>54.38</v>
      </c>
      <c r="L33" s="32">
        <f t="shared" ref="L33:L46" si="24">K33-J33</f>
        <v>16.170000000000002</v>
      </c>
      <c r="M33" s="30">
        <v>30.71</v>
      </c>
      <c r="N33" s="31">
        <v>50</v>
      </c>
      <c r="O33" s="32">
        <f t="shared" ref="O33:O46" si="25">N33-M33</f>
        <v>19.29</v>
      </c>
      <c r="P33" s="30">
        <v>40.64</v>
      </c>
      <c r="Q33" s="31">
        <v>56.38</v>
      </c>
      <c r="R33" s="32">
        <f t="shared" ref="R33:R46" si="26">Q33-P33</f>
        <v>15.740000000000002</v>
      </c>
      <c r="S33" s="30">
        <v>61.71</v>
      </c>
      <c r="T33" s="33">
        <v>74</v>
      </c>
      <c r="U33" s="32">
        <f t="shared" ref="U33:U46" si="27">T33-S33</f>
        <v>12.29</v>
      </c>
      <c r="V33" s="30">
        <v>60</v>
      </c>
      <c r="W33" s="31">
        <v>61.25</v>
      </c>
      <c r="X33" s="32">
        <f t="shared" ref="X33:X46" si="28">W33-V33</f>
        <v>1.25</v>
      </c>
      <c r="Y33" s="30">
        <v>58.86</v>
      </c>
      <c r="Z33" s="31">
        <v>68</v>
      </c>
      <c r="AA33" s="32">
        <f t="shared" ref="AA33:AA46" si="29">Z33-Y33</f>
        <v>9.14</v>
      </c>
      <c r="AB33" s="32">
        <f t="shared" ref="AB33:AB46" si="30">(D33+G33+J33+M33+P33+S33+V33+Y33)/8</f>
        <v>47.693750000000001</v>
      </c>
      <c r="AC33" s="30">
        <f t="shared" ref="AC33:AC46" si="31">(E33+H33+K33+N33+Q33+T33+W33+Z33)/8</f>
        <v>58.626249999999999</v>
      </c>
      <c r="AD33" s="34">
        <f t="shared" ref="AD33:AD46" si="32">AC33-AB33</f>
        <v>10.932499999999997</v>
      </c>
      <c r="AE33" s="35">
        <v>8</v>
      </c>
      <c r="AF33" s="20"/>
    </row>
    <row r="34" spans="1:32">
      <c r="A34" s="27">
        <v>2</v>
      </c>
      <c r="B34" s="28" t="s">
        <v>117</v>
      </c>
      <c r="C34" s="29">
        <v>215</v>
      </c>
      <c r="D34" s="30">
        <v>57.2</v>
      </c>
      <c r="E34" s="31">
        <v>54.05</v>
      </c>
      <c r="F34" s="31">
        <f t="shared" si="22"/>
        <v>-3.1500000000000057</v>
      </c>
      <c r="G34" s="30">
        <v>54.4</v>
      </c>
      <c r="H34" s="31">
        <v>45.15</v>
      </c>
      <c r="I34" s="32">
        <f t="shared" si="23"/>
        <v>-9.25</v>
      </c>
      <c r="J34" s="30">
        <v>53.55</v>
      </c>
      <c r="K34" s="31">
        <v>42.24</v>
      </c>
      <c r="L34" s="32">
        <f t="shared" si="24"/>
        <v>-11.309999999999995</v>
      </c>
      <c r="M34" s="30">
        <v>52.79</v>
      </c>
      <c r="N34" s="31">
        <v>65.81</v>
      </c>
      <c r="O34" s="32">
        <f t="shared" si="25"/>
        <v>13.020000000000003</v>
      </c>
      <c r="P34" s="30">
        <v>44.76</v>
      </c>
      <c r="Q34" s="31">
        <v>42.01</v>
      </c>
      <c r="R34" s="32">
        <f t="shared" si="26"/>
        <v>-2.75</v>
      </c>
      <c r="S34" s="30">
        <v>66.08</v>
      </c>
      <c r="T34" s="33">
        <v>71.89</v>
      </c>
      <c r="U34" s="32">
        <f t="shared" si="27"/>
        <v>5.8100000000000023</v>
      </c>
      <c r="V34" s="30">
        <v>64.239999999999995</v>
      </c>
      <c r="W34" s="31">
        <v>53.09</v>
      </c>
      <c r="X34" s="32">
        <f t="shared" si="28"/>
        <v>-11.149999999999991</v>
      </c>
      <c r="Y34" s="30">
        <v>63.11</v>
      </c>
      <c r="Z34" s="31">
        <v>61.36</v>
      </c>
      <c r="AA34" s="32">
        <f t="shared" si="29"/>
        <v>-1.75</v>
      </c>
      <c r="AB34" s="32">
        <f t="shared" si="30"/>
        <v>57.016249999999999</v>
      </c>
      <c r="AC34" s="30">
        <f t="shared" si="31"/>
        <v>54.45</v>
      </c>
      <c r="AD34" s="34">
        <f t="shared" si="32"/>
        <v>-2.5662499999999966</v>
      </c>
      <c r="AE34" s="35">
        <v>2</v>
      </c>
      <c r="AF34" s="20"/>
    </row>
    <row r="35" spans="1:32">
      <c r="A35" s="28">
        <v>3</v>
      </c>
      <c r="B35" s="28" t="s">
        <v>142</v>
      </c>
      <c r="C35" s="29">
        <v>23</v>
      </c>
      <c r="D35" s="30">
        <v>52.57</v>
      </c>
      <c r="E35" s="30">
        <v>58.85</v>
      </c>
      <c r="F35" s="31">
        <f t="shared" si="22"/>
        <v>6.2800000000000011</v>
      </c>
      <c r="G35" s="30">
        <v>49.046666666666674</v>
      </c>
      <c r="H35" s="30">
        <v>44.70333333333334</v>
      </c>
      <c r="I35" s="32">
        <f t="shared" si="23"/>
        <v>-4.3433333333333337</v>
      </c>
      <c r="J35" s="30">
        <v>50.336666666666666</v>
      </c>
      <c r="K35" s="30">
        <v>45.973333333333336</v>
      </c>
      <c r="L35" s="32">
        <f t="shared" si="24"/>
        <v>-4.3633333333333297</v>
      </c>
      <c r="M35" s="30">
        <v>46.623333333333335</v>
      </c>
      <c r="N35" s="30">
        <v>44.629999999999995</v>
      </c>
      <c r="O35" s="32">
        <f t="shared" si="25"/>
        <v>-1.9933333333333394</v>
      </c>
      <c r="P35" s="30">
        <v>42.276666666666664</v>
      </c>
      <c r="Q35" s="30">
        <v>44.5</v>
      </c>
      <c r="R35" s="32">
        <f t="shared" si="26"/>
        <v>2.2233333333333363</v>
      </c>
      <c r="S35" s="30">
        <v>59.080000000000005</v>
      </c>
      <c r="T35" s="30">
        <v>69.11</v>
      </c>
      <c r="U35" s="32">
        <f t="shared" si="27"/>
        <v>10.029999999999994</v>
      </c>
      <c r="V35" s="30">
        <v>58.413333333333334</v>
      </c>
      <c r="W35" s="30">
        <v>54.536666666666669</v>
      </c>
      <c r="X35" s="32">
        <f t="shared" si="28"/>
        <v>-3.8766666666666652</v>
      </c>
      <c r="Y35" s="30">
        <v>57.970000000000006</v>
      </c>
      <c r="Z35" s="30">
        <v>60.963333333333331</v>
      </c>
      <c r="AA35" s="32">
        <f t="shared" si="29"/>
        <v>2.9933333333333252</v>
      </c>
      <c r="AB35" s="32">
        <f t="shared" si="30"/>
        <v>52.03958333333334</v>
      </c>
      <c r="AC35" s="30">
        <f t="shared" si="31"/>
        <v>52.908333333333331</v>
      </c>
      <c r="AD35" s="34">
        <f t="shared" si="32"/>
        <v>0.86874999999999147</v>
      </c>
      <c r="AE35" s="35">
        <v>4</v>
      </c>
      <c r="AF35" s="20"/>
    </row>
    <row r="36" spans="1:32">
      <c r="A36" s="27">
        <v>4</v>
      </c>
      <c r="B36" s="28" t="s">
        <v>34</v>
      </c>
      <c r="C36" s="29">
        <v>10</v>
      </c>
      <c r="D36" s="30">
        <v>53</v>
      </c>
      <c r="E36" s="31">
        <v>49.8</v>
      </c>
      <c r="F36" s="31">
        <f t="shared" si="22"/>
        <v>-3.2000000000000028</v>
      </c>
      <c r="G36" s="30">
        <v>49.4</v>
      </c>
      <c r="H36" s="31">
        <v>37.6</v>
      </c>
      <c r="I36" s="32">
        <f t="shared" si="23"/>
        <v>-11.799999999999997</v>
      </c>
      <c r="J36" s="30">
        <v>44</v>
      </c>
      <c r="K36" s="31">
        <v>36.75</v>
      </c>
      <c r="L36" s="32">
        <f t="shared" si="24"/>
        <v>-7.25</v>
      </c>
      <c r="M36" s="30">
        <v>34</v>
      </c>
      <c r="N36" s="31">
        <v>45.5</v>
      </c>
      <c r="O36" s="32">
        <f t="shared" si="25"/>
        <v>11.5</v>
      </c>
      <c r="P36" s="30">
        <v>39.75</v>
      </c>
      <c r="Q36" s="31">
        <v>40.25</v>
      </c>
      <c r="R36" s="32">
        <f t="shared" si="26"/>
        <v>0.5</v>
      </c>
      <c r="S36" s="30">
        <v>64</v>
      </c>
      <c r="T36" s="33">
        <v>78</v>
      </c>
      <c r="U36" s="32">
        <f t="shared" si="27"/>
        <v>14</v>
      </c>
      <c r="V36" s="30">
        <v>56.5</v>
      </c>
      <c r="W36" s="31">
        <v>55.5</v>
      </c>
      <c r="X36" s="32">
        <f t="shared" si="28"/>
        <v>-1</v>
      </c>
      <c r="Y36" s="30">
        <v>70</v>
      </c>
      <c r="Z36" s="31">
        <v>61.6</v>
      </c>
      <c r="AA36" s="32">
        <f t="shared" si="29"/>
        <v>-8.3999999999999986</v>
      </c>
      <c r="AB36" s="32">
        <f t="shared" si="30"/>
        <v>51.331249999999997</v>
      </c>
      <c r="AC36" s="30">
        <f t="shared" si="31"/>
        <v>50.625</v>
      </c>
      <c r="AD36" s="34">
        <f t="shared" si="32"/>
        <v>-0.70624999999999716</v>
      </c>
      <c r="AE36" s="35">
        <v>3</v>
      </c>
      <c r="AF36" s="20"/>
    </row>
    <row r="37" spans="1:32">
      <c r="A37" s="28">
        <v>5</v>
      </c>
      <c r="B37" s="28" t="s">
        <v>76</v>
      </c>
      <c r="C37" s="29">
        <v>7</v>
      </c>
      <c r="D37" s="30">
        <v>50</v>
      </c>
      <c r="E37" s="31">
        <v>48.57</v>
      </c>
      <c r="F37" s="31">
        <f t="shared" si="22"/>
        <v>-1.4299999999999997</v>
      </c>
      <c r="G37" s="30">
        <v>46</v>
      </c>
      <c r="H37" s="31">
        <v>45.14</v>
      </c>
      <c r="I37" s="32">
        <f t="shared" si="23"/>
        <v>-0.85999999999999943</v>
      </c>
      <c r="J37" s="30">
        <v>41.88</v>
      </c>
      <c r="K37" s="31">
        <v>47.86</v>
      </c>
      <c r="L37" s="32">
        <f t="shared" si="24"/>
        <v>5.9799999999999969</v>
      </c>
      <c r="M37" s="30">
        <v>36.880000000000003</v>
      </c>
      <c r="N37" s="31">
        <v>57.86</v>
      </c>
      <c r="O37" s="32">
        <f t="shared" si="25"/>
        <v>20.979999999999997</v>
      </c>
      <c r="P37" s="30">
        <v>35</v>
      </c>
      <c r="Q37" s="31">
        <v>32.86</v>
      </c>
      <c r="R37" s="32">
        <f t="shared" si="26"/>
        <v>-2.1400000000000006</v>
      </c>
      <c r="S37" s="30">
        <v>58</v>
      </c>
      <c r="T37" s="33">
        <v>64</v>
      </c>
      <c r="U37" s="32">
        <f t="shared" si="27"/>
        <v>6</v>
      </c>
      <c r="V37" s="30">
        <v>58.75</v>
      </c>
      <c r="W37" s="31">
        <v>48.57</v>
      </c>
      <c r="X37" s="32">
        <f t="shared" si="28"/>
        <v>-10.18</v>
      </c>
      <c r="Y37" s="30">
        <v>63</v>
      </c>
      <c r="Z37" s="31">
        <v>53.71</v>
      </c>
      <c r="AA37" s="32">
        <f t="shared" si="29"/>
        <v>-9.2899999999999991</v>
      </c>
      <c r="AB37" s="32">
        <f t="shared" si="30"/>
        <v>48.688749999999999</v>
      </c>
      <c r="AC37" s="30">
        <f t="shared" si="31"/>
        <v>49.821249999999999</v>
      </c>
      <c r="AD37" s="34">
        <f t="shared" si="32"/>
        <v>1.1325000000000003</v>
      </c>
      <c r="AE37" s="35">
        <v>3</v>
      </c>
      <c r="AF37" s="20"/>
    </row>
    <row r="38" spans="1:32">
      <c r="A38" s="27">
        <v>6</v>
      </c>
      <c r="B38" s="28" t="s">
        <v>119</v>
      </c>
      <c r="C38" s="29">
        <v>27</v>
      </c>
      <c r="D38" s="30">
        <v>44</v>
      </c>
      <c r="E38" s="31">
        <v>45.04</v>
      </c>
      <c r="F38" s="31">
        <f t="shared" si="22"/>
        <v>1.0399999999999991</v>
      </c>
      <c r="G38" s="30">
        <v>44.86</v>
      </c>
      <c r="H38" s="31">
        <v>39.630000000000003</v>
      </c>
      <c r="I38" s="32">
        <f t="shared" si="23"/>
        <v>-5.2299999999999969</v>
      </c>
      <c r="J38" s="30">
        <v>37.86</v>
      </c>
      <c r="K38" s="31">
        <v>29.26</v>
      </c>
      <c r="L38" s="32">
        <f t="shared" si="24"/>
        <v>-8.5999999999999979</v>
      </c>
      <c r="M38" s="30">
        <v>37.86</v>
      </c>
      <c r="N38" s="31">
        <v>45</v>
      </c>
      <c r="O38" s="32">
        <f t="shared" si="25"/>
        <v>7.1400000000000006</v>
      </c>
      <c r="P38" s="30">
        <v>41.75</v>
      </c>
      <c r="Q38" s="31">
        <v>41.17</v>
      </c>
      <c r="R38" s="32">
        <f t="shared" si="26"/>
        <v>-0.57999999999999829</v>
      </c>
      <c r="S38" s="30">
        <v>59.71</v>
      </c>
      <c r="T38" s="33">
        <v>66.67</v>
      </c>
      <c r="U38" s="32">
        <f t="shared" si="27"/>
        <v>6.9600000000000009</v>
      </c>
      <c r="V38" s="30">
        <v>55.36</v>
      </c>
      <c r="W38" s="31">
        <v>50.19</v>
      </c>
      <c r="X38" s="32">
        <f t="shared" si="28"/>
        <v>-5.1700000000000017</v>
      </c>
      <c r="Y38" s="30">
        <v>50.86</v>
      </c>
      <c r="Z38" s="31">
        <v>60.89</v>
      </c>
      <c r="AA38" s="32">
        <f t="shared" si="29"/>
        <v>10.030000000000001</v>
      </c>
      <c r="AB38" s="32">
        <f t="shared" si="30"/>
        <v>46.532499999999999</v>
      </c>
      <c r="AC38" s="30">
        <f t="shared" si="31"/>
        <v>47.231250000000003</v>
      </c>
      <c r="AD38" s="34">
        <f t="shared" si="32"/>
        <v>0.69875000000000398</v>
      </c>
      <c r="AE38" s="35">
        <v>4</v>
      </c>
      <c r="AF38" s="20"/>
    </row>
    <row r="39" spans="1:32">
      <c r="A39" s="28">
        <v>7</v>
      </c>
      <c r="B39" s="28" t="s">
        <v>107</v>
      </c>
      <c r="C39" s="29">
        <v>12</v>
      </c>
      <c r="D39" s="30">
        <v>45.43</v>
      </c>
      <c r="E39" s="31">
        <v>49.67</v>
      </c>
      <c r="F39" s="31">
        <f t="shared" si="22"/>
        <v>4.240000000000002</v>
      </c>
      <c r="G39" s="30">
        <v>43.14</v>
      </c>
      <c r="H39" s="31">
        <v>41.17</v>
      </c>
      <c r="I39" s="32">
        <f t="shared" si="23"/>
        <v>-1.9699999999999989</v>
      </c>
      <c r="J39" s="30">
        <v>34.29</v>
      </c>
      <c r="K39" s="31">
        <v>25.21</v>
      </c>
      <c r="L39" s="32">
        <f t="shared" si="24"/>
        <v>-9.0799999999999983</v>
      </c>
      <c r="M39" s="30">
        <v>36.43</v>
      </c>
      <c r="N39" s="31">
        <v>34.17</v>
      </c>
      <c r="O39" s="32">
        <f t="shared" si="25"/>
        <v>-2.259999999999998</v>
      </c>
      <c r="P39" s="30">
        <v>41.43</v>
      </c>
      <c r="Q39" s="31">
        <v>42.83</v>
      </c>
      <c r="R39" s="32">
        <f t="shared" si="26"/>
        <v>1.3999999999999986</v>
      </c>
      <c r="S39" s="30">
        <v>57.14</v>
      </c>
      <c r="T39" s="33">
        <v>69.33</v>
      </c>
      <c r="U39" s="32">
        <f t="shared" si="27"/>
        <v>12.189999999999998</v>
      </c>
      <c r="V39" s="30">
        <v>50.71</v>
      </c>
      <c r="W39" s="31">
        <v>50</v>
      </c>
      <c r="X39" s="32">
        <f t="shared" si="28"/>
        <v>-0.71000000000000085</v>
      </c>
      <c r="Y39" s="30">
        <v>56.57</v>
      </c>
      <c r="Z39" s="31">
        <v>55</v>
      </c>
      <c r="AA39" s="32">
        <f t="shared" si="29"/>
        <v>-1.5700000000000003</v>
      </c>
      <c r="AB39" s="32">
        <f t="shared" si="30"/>
        <v>45.642499999999998</v>
      </c>
      <c r="AC39" s="30">
        <f t="shared" si="31"/>
        <v>45.922499999999999</v>
      </c>
      <c r="AD39" s="34">
        <f t="shared" si="32"/>
        <v>0.28000000000000114</v>
      </c>
      <c r="AE39" s="35">
        <v>3</v>
      </c>
      <c r="AF39" s="20"/>
    </row>
    <row r="40" spans="1:32">
      <c r="A40" s="27">
        <v>8</v>
      </c>
      <c r="B40" s="28" t="s">
        <v>37</v>
      </c>
      <c r="C40" s="29">
        <v>13</v>
      </c>
      <c r="D40" s="30">
        <v>43.33</v>
      </c>
      <c r="E40" s="31">
        <v>48.15</v>
      </c>
      <c r="F40" s="31">
        <f t="shared" si="22"/>
        <v>4.82</v>
      </c>
      <c r="G40" s="30">
        <v>39</v>
      </c>
      <c r="H40" s="31">
        <v>38.31</v>
      </c>
      <c r="I40" s="32">
        <f t="shared" si="23"/>
        <v>-0.68999999999999773</v>
      </c>
      <c r="J40" s="30">
        <v>30.42</v>
      </c>
      <c r="K40" s="31">
        <v>26.54</v>
      </c>
      <c r="L40" s="32">
        <f t="shared" si="24"/>
        <v>-3.8800000000000026</v>
      </c>
      <c r="M40" s="30">
        <v>33.75</v>
      </c>
      <c r="N40" s="31">
        <v>37.31</v>
      </c>
      <c r="O40" s="32">
        <f t="shared" si="25"/>
        <v>3.5600000000000023</v>
      </c>
      <c r="P40" s="30">
        <v>29.88</v>
      </c>
      <c r="Q40" s="31">
        <v>35.54</v>
      </c>
      <c r="R40" s="32">
        <f t="shared" si="26"/>
        <v>5.66</v>
      </c>
      <c r="S40" s="30">
        <v>52.67</v>
      </c>
      <c r="T40" s="33">
        <v>63.08</v>
      </c>
      <c r="U40" s="32">
        <f t="shared" si="27"/>
        <v>10.409999999999997</v>
      </c>
      <c r="V40" s="30">
        <v>47.92</v>
      </c>
      <c r="W40" s="31">
        <v>51.54</v>
      </c>
      <c r="X40" s="32">
        <f t="shared" si="28"/>
        <v>3.6199999999999974</v>
      </c>
      <c r="Y40" s="30">
        <v>51.33</v>
      </c>
      <c r="Z40" s="31">
        <v>57.23</v>
      </c>
      <c r="AA40" s="32">
        <f t="shared" si="29"/>
        <v>5.8999999999999986</v>
      </c>
      <c r="AB40" s="32">
        <f t="shared" si="30"/>
        <v>41.037500000000001</v>
      </c>
      <c r="AC40" s="30">
        <f t="shared" si="31"/>
        <v>44.712500000000006</v>
      </c>
      <c r="AD40" s="34">
        <f t="shared" si="32"/>
        <v>3.6750000000000043</v>
      </c>
      <c r="AE40" s="35">
        <v>6</v>
      </c>
      <c r="AF40" s="20"/>
    </row>
    <row r="41" spans="1:32">
      <c r="A41" s="28">
        <v>9</v>
      </c>
      <c r="B41" s="28" t="s">
        <v>77</v>
      </c>
      <c r="C41" s="29">
        <v>12</v>
      </c>
      <c r="D41" s="30">
        <v>46.5</v>
      </c>
      <c r="E41" s="31">
        <v>48.17</v>
      </c>
      <c r="F41" s="31">
        <f t="shared" si="22"/>
        <v>1.6700000000000017</v>
      </c>
      <c r="G41" s="30">
        <v>42.5</v>
      </c>
      <c r="H41" s="31">
        <v>34.5</v>
      </c>
      <c r="I41" s="32">
        <f t="shared" si="23"/>
        <v>-8</v>
      </c>
      <c r="J41" s="30">
        <v>37.92</v>
      </c>
      <c r="K41" s="31">
        <v>30.42</v>
      </c>
      <c r="L41" s="32">
        <f t="shared" si="24"/>
        <v>-7.5</v>
      </c>
      <c r="M41" s="30">
        <v>34.58</v>
      </c>
      <c r="N41" s="31">
        <v>37.5</v>
      </c>
      <c r="O41" s="32">
        <f t="shared" si="25"/>
        <v>2.9200000000000017</v>
      </c>
      <c r="P41" s="30">
        <v>41</v>
      </c>
      <c r="Q41" s="31">
        <v>31.83</v>
      </c>
      <c r="R41" s="32">
        <f t="shared" si="26"/>
        <v>-9.1700000000000017</v>
      </c>
      <c r="S41" s="30">
        <v>62.67</v>
      </c>
      <c r="T41" s="33">
        <v>68</v>
      </c>
      <c r="U41" s="32">
        <f t="shared" si="27"/>
        <v>5.3299999999999983</v>
      </c>
      <c r="V41" s="30">
        <v>57.92</v>
      </c>
      <c r="W41" s="31">
        <v>45.83</v>
      </c>
      <c r="X41" s="32">
        <f t="shared" si="28"/>
        <v>-12.090000000000003</v>
      </c>
      <c r="Y41" s="30">
        <v>57.67</v>
      </c>
      <c r="Z41" s="31">
        <v>51</v>
      </c>
      <c r="AA41" s="32">
        <f t="shared" si="29"/>
        <v>-6.6700000000000017</v>
      </c>
      <c r="AB41" s="32">
        <f t="shared" si="30"/>
        <v>47.595000000000006</v>
      </c>
      <c r="AC41" s="30">
        <f t="shared" si="31"/>
        <v>43.40625</v>
      </c>
      <c r="AD41" s="34">
        <f t="shared" si="32"/>
        <v>-4.188750000000006</v>
      </c>
      <c r="AE41" s="35">
        <v>3</v>
      </c>
      <c r="AF41" s="20"/>
    </row>
    <row r="42" spans="1:32">
      <c r="A42" s="27">
        <v>10</v>
      </c>
      <c r="B42" s="28" t="s">
        <v>82</v>
      </c>
      <c r="C42" s="29">
        <v>14</v>
      </c>
      <c r="D42" s="30">
        <v>53.14</v>
      </c>
      <c r="E42" s="31">
        <v>42.57</v>
      </c>
      <c r="F42" s="31">
        <f t="shared" si="22"/>
        <v>-10.57</v>
      </c>
      <c r="G42" s="30">
        <v>44.86</v>
      </c>
      <c r="H42" s="31">
        <v>35.43</v>
      </c>
      <c r="I42" s="32">
        <f t="shared" si="23"/>
        <v>-9.43</v>
      </c>
      <c r="J42" s="30">
        <v>35</v>
      </c>
      <c r="K42" s="31">
        <v>26.79</v>
      </c>
      <c r="L42" s="32">
        <f t="shared" si="24"/>
        <v>-8.2100000000000009</v>
      </c>
      <c r="M42" s="30">
        <v>40.71</v>
      </c>
      <c r="N42" s="31">
        <v>31.07</v>
      </c>
      <c r="O42" s="32">
        <f t="shared" si="25"/>
        <v>-9.64</v>
      </c>
      <c r="P42" s="30">
        <v>35.36</v>
      </c>
      <c r="Q42" s="31">
        <v>32.29</v>
      </c>
      <c r="R42" s="32">
        <f t="shared" si="26"/>
        <v>-3.0700000000000003</v>
      </c>
      <c r="S42" s="30">
        <v>62.29</v>
      </c>
      <c r="T42" s="33">
        <v>66.86</v>
      </c>
      <c r="U42" s="32">
        <f t="shared" si="27"/>
        <v>4.57</v>
      </c>
      <c r="V42" s="30">
        <v>57.86</v>
      </c>
      <c r="W42" s="31">
        <v>46.07</v>
      </c>
      <c r="X42" s="32">
        <f t="shared" si="28"/>
        <v>-11.79</v>
      </c>
      <c r="Y42" s="30">
        <v>60</v>
      </c>
      <c r="Z42" s="31">
        <v>51.43</v>
      </c>
      <c r="AA42" s="32">
        <f t="shared" si="29"/>
        <v>-8.57</v>
      </c>
      <c r="AB42" s="32">
        <f t="shared" si="30"/>
        <v>48.652500000000003</v>
      </c>
      <c r="AC42" s="30">
        <f t="shared" si="31"/>
        <v>41.563749999999999</v>
      </c>
      <c r="AD42" s="34">
        <f t="shared" si="32"/>
        <v>-7.0887500000000045</v>
      </c>
      <c r="AE42" s="35">
        <v>1</v>
      </c>
      <c r="AF42" s="20"/>
    </row>
    <row r="43" spans="1:32">
      <c r="A43" s="28">
        <v>11</v>
      </c>
      <c r="B43" s="28" t="s">
        <v>75</v>
      </c>
      <c r="C43" s="29">
        <v>8</v>
      </c>
      <c r="D43" s="30">
        <v>43.5</v>
      </c>
      <c r="E43" s="31">
        <v>44.25</v>
      </c>
      <c r="F43" s="31">
        <f t="shared" si="22"/>
        <v>0.75</v>
      </c>
      <c r="G43" s="30">
        <v>37.83</v>
      </c>
      <c r="H43" s="31">
        <v>35.75</v>
      </c>
      <c r="I43" s="32">
        <f t="shared" si="23"/>
        <v>-2.0799999999999983</v>
      </c>
      <c r="J43" s="30">
        <v>45.83</v>
      </c>
      <c r="K43" s="31">
        <v>35.94</v>
      </c>
      <c r="L43" s="32">
        <f t="shared" si="24"/>
        <v>-9.89</v>
      </c>
      <c r="M43" s="30">
        <v>36.25</v>
      </c>
      <c r="N43" s="31">
        <v>29.38</v>
      </c>
      <c r="O43" s="32">
        <f t="shared" si="25"/>
        <v>-6.870000000000001</v>
      </c>
      <c r="P43" s="30">
        <v>34.130000000000003</v>
      </c>
      <c r="Q43" s="31">
        <v>29.31</v>
      </c>
      <c r="R43" s="32">
        <f t="shared" si="26"/>
        <v>-4.8200000000000038</v>
      </c>
      <c r="S43" s="30">
        <v>52.33</v>
      </c>
      <c r="T43" s="33">
        <v>64</v>
      </c>
      <c r="U43" s="32">
        <f t="shared" si="27"/>
        <v>11.670000000000002</v>
      </c>
      <c r="V43" s="30">
        <v>50.83</v>
      </c>
      <c r="W43" s="31">
        <v>43.75</v>
      </c>
      <c r="X43" s="32">
        <f t="shared" si="28"/>
        <v>-7.0799999999999983</v>
      </c>
      <c r="Y43" s="30">
        <v>54</v>
      </c>
      <c r="Z43" s="31">
        <v>50</v>
      </c>
      <c r="AA43" s="32">
        <f t="shared" si="29"/>
        <v>-4</v>
      </c>
      <c r="AB43" s="32">
        <f t="shared" si="30"/>
        <v>44.337499999999999</v>
      </c>
      <c r="AC43" s="30">
        <f t="shared" si="31"/>
        <v>41.547499999999999</v>
      </c>
      <c r="AD43" s="34">
        <f t="shared" si="32"/>
        <v>-2.7899999999999991</v>
      </c>
      <c r="AE43" s="35">
        <v>2</v>
      </c>
      <c r="AF43" s="20"/>
    </row>
    <row r="44" spans="1:32">
      <c r="A44" s="27">
        <v>12</v>
      </c>
      <c r="B44" s="28" t="s">
        <v>71</v>
      </c>
      <c r="C44" s="29">
        <v>18</v>
      </c>
      <c r="D44" s="30">
        <v>48.53</v>
      </c>
      <c r="E44" s="31">
        <v>38.555</v>
      </c>
      <c r="F44" s="31">
        <f t="shared" si="22"/>
        <v>-9.9750000000000014</v>
      </c>
      <c r="G44" s="30">
        <v>46</v>
      </c>
      <c r="H44" s="31">
        <v>37.15392857142858</v>
      </c>
      <c r="I44" s="32">
        <f t="shared" si="23"/>
        <v>-8.8460714285714204</v>
      </c>
      <c r="J44" s="30">
        <v>37.67</v>
      </c>
      <c r="K44" s="31">
        <v>28.04</v>
      </c>
      <c r="L44" s="32">
        <f t="shared" si="24"/>
        <v>-9.6300000000000026</v>
      </c>
      <c r="M44" s="30">
        <v>37.67</v>
      </c>
      <c r="N44" s="31">
        <v>30.689999999999998</v>
      </c>
      <c r="O44" s="32">
        <f t="shared" si="25"/>
        <v>-6.980000000000004</v>
      </c>
      <c r="P44" s="30">
        <v>37.729999999999997</v>
      </c>
      <c r="Q44" s="31">
        <v>34.519999999999996</v>
      </c>
      <c r="R44" s="32">
        <f t="shared" si="26"/>
        <v>-3.2100000000000009</v>
      </c>
      <c r="S44" s="30">
        <v>58.13</v>
      </c>
      <c r="T44" s="33">
        <v>57.57</v>
      </c>
      <c r="U44" s="32">
        <f t="shared" si="27"/>
        <v>-0.56000000000000227</v>
      </c>
      <c r="V44" s="30">
        <v>50.33</v>
      </c>
      <c r="W44" s="31">
        <v>41.075000000000003</v>
      </c>
      <c r="X44" s="32">
        <f t="shared" si="28"/>
        <v>-9.2549999999999955</v>
      </c>
      <c r="Y44" s="30">
        <v>56.53</v>
      </c>
      <c r="Z44" s="31">
        <v>46.555</v>
      </c>
      <c r="AA44" s="32">
        <f t="shared" si="29"/>
        <v>-9.9750000000000014</v>
      </c>
      <c r="AB44" s="32">
        <f t="shared" si="30"/>
        <v>46.573750000000004</v>
      </c>
      <c r="AC44" s="30">
        <f t="shared" si="31"/>
        <v>39.269866071428567</v>
      </c>
      <c r="AD44" s="34">
        <f t="shared" si="32"/>
        <v>-7.3038839285714374</v>
      </c>
      <c r="AE44" s="35">
        <v>0</v>
      </c>
      <c r="AF44" s="20"/>
    </row>
    <row r="45" spans="1:32">
      <c r="A45" s="28">
        <v>13</v>
      </c>
      <c r="B45" s="28" t="s">
        <v>27</v>
      </c>
      <c r="C45" s="29">
        <v>34</v>
      </c>
      <c r="D45" s="30">
        <v>45.22</v>
      </c>
      <c r="E45" s="31">
        <v>37.18</v>
      </c>
      <c r="F45" s="31">
        <f t="shared" si="22"/>
        <v>-8.0399999999999991</v>
      </c>
      <c r="G45" s="30">
        <v>42.83</v>
      </c>
      <c r="H45" s="31">
        <v>32.29</v>
      </c>
      <c r="I45" s="32">
        <f t="shared" si="23"/>
        <v>-10.54</v>
      </c>
      <c r="J45" s="30">
        <v>32.01</v>
      </c>
      <c r="K45" s="31">
        <v>23.46</v>
      </c>
      <c r="L45" s="32">
        <f t="shared" si="24"/>
        <v>-8.5499999999999972</v>
      </c>
      <c r="M45" s="30">
        <v>30.98</v>
      </c>
      <c r="N45" s="31">
        <v>32.79</v>
      </c>
      <c r="O45" s="32">
        <f t="shared" si="25"/>
        <v>1.8099999999999987</v>
      </c>
      <c r="P45" s="30">
        <v>30.88</v>
      </c>
      <c r="Q45" s="31">
        <v>29.28</v>
      </c>
      <c r="R45" s="32">
        <f t="shared" si="26"/>
        <v>-1.5999999999999979</v>
      </c>
      <c r="S45" s="30">
        <v>53.3</v>
      </c>
      <c r="T45" s="33">
        <v>58.47</v>
      </c>
      <c r="U45" s="32">
        <f t="shared" si="27"/>
        <v>5.1700000000000017</v>
      </c>
      <c r="V45" s="30">
        <v>52.72</v>
      </c>
      <c r="W45" s="31">
        <v>40.15</v>
      </c>
      <c r="X45" s="32">
        <f t="shared" si="28"/>
        <v>-12.57</v>
      </c>
      <c r="Y45" s="30">
        <v>53.65</v>
      </c>
      <c r="Z45" s="31">
        <v>45.53</v>
      </c>
      <c r="AA45" s="32">
        <f t="shared" si="29"/>
        <v>-8.1199999999999974</v>
      </c>
      <c r="AB45" s="32">
        <f t="shared" si="30"/>
        <v>42.69874999999999</v>
      </c>
      <c r="AC45" s="30">
        <f t="shared" si="31"/>
        <v>37.393749999999997</v>
      </c>
      <c r="AD45" s="34">
        <f t="shared" si="32"/>
        <v>-5.3049999999999926</v>
      </c>
      <c r="AE45" s="35">
        <v>2</v>
      </c>
      <c r="AF45" s="20"/>
    </row>
    <row r="46" spans="1:32">
      <c r="A46" s="27">
        <v>14</v>
      </c>
      <c r="B46" s="28" t="s">
        <v>89</v>
      </c>
      <c r="C46" s="29">
        <v>8</v>
      </c>
      <c r="D46" s="30">
        <v>0</v>
      </c>
      <c r="E46" s="30">
        <v>42.57</v>
      </c>
      <c r="F46" s="31">
        <f t="shared" si="22"/>
        <v>42.57</v>
      </c>
      <c r="G46" s="30">
        <v>0</v>
      </c>
      <c r="H46" s="30">
        <v>31</v>
      </c>
      <c r="I46" s="32">
        <f t="shared" si="23"/>
        <v>31</v>
      </c>
      <c r="J46" s="30">
        <v>0</v>
      </c>
      <c r="K46" s="30">
        <v>34.644999999999996</v>
      </c>
      <c r="L46" s="32">
        <f t="shared" si="24"/>
        <v>34.644999999999996</v>
      </c>
      <c r="M46" s="30">
        <v>0</v>
      </c>
      <c r="N46" s="30">
        <v>26.785</v>
      </c>
      <c r="O46" s="32">
        <f t="shared" si="25"/>
        <v>26.785</v>
      </c>
      <c r="P46" s="30">
        <v>0</v>
      </c>
      <c r="Q46" s="30">
        <v>31.785</v>
      </c>
      <c r="R46" s="32">
        <f t="shared" si="26"/>
        <v>31.785</v>
      </c>
      <c r="S46" s="30">
        <v>0</v>
      </c>
      <c r="T46" s="30">
        <v>51.715000000000003</v>
      </c>
      <c r="U46" s="32">
        <f t="shared" si="27"/>
        <v>51.715000000000003</v>
      </c>
      <c r="V46" s="30">
        <v>0</v>
      </c>
      <c r="W46" s="30">
        <v>30.355</v>
      </c>
      <c r="X46" s="32">
        <f t="shared" si="28"/>
        <v>30.355</v>
      </c>
      <c r="Y46" s="30">
        <v>0</v>
      </c>
      <c r="Z46" s="30">
        <v>45.715000000000003</v>
      </c>
      <c r="AA46" s="32">
        <f t="shared" si="29"/>
        <v>45.715000000000003</v>
      </c>
      <c r="AB46" s="32">
        <f t="shared" si="30"/>
        <v>0</v>
      </c>
      <c r="AC46" s="30">
        <f t="shared" si="31"/>
        <v>36.821249999999999</v>
      </c>
      <c r="AD46" s="34">
        <f t="shared" si="32"/>
        <v>36.821249999999999</v>
      </c>
      <c r="AE46" s="35">
        <v>8</v>
      </c>
      <c r="AF46" s="20"/>
    </row>
    <row r="47" spans="1:32">
      <c r="A47" s="303" t="s">
        <v>179</v>
      </c>
      <c r="B47" s="304"/>
      <c r="C47" s="29">
        <f>SUM(C33:C46)</f>
        <v>405</v>
      </c>
      <c r="D47" s="30">
        <f>AVERAGE(D19:D46)</f>
        <v>45.286294444444437</v>
      </c>
      <c r="E47" s="30">
        <f t="shared" ref="E47:AD47" si="33">AVERAGE(E19:E46)</f>
        <v>46.984094444444437</v>
      </c>
      <c r="F47" s="30">
        <f t="shared" si="33"/>
        <v>1.6977999999999998</v>
      </c>
      <c r="G47" s="30">
        <f t="shared" si="33"/>
        <v>42.385122222222222</v>
      </c>
      <c r="H47" s="30">
        <f t="shared" si="33"/>
        <v>38.770932539682534</v>
      </c>
      <c r="I47" s="30">
        <f t="shared" si="33"/>
        <v>-3.6141896825396813</v>
      </c>
      <c r="J47" s="30">
        <f t="shared" si="33"/>
        <v>37.078619444444442</v>
      </c>
      <c r="K47" s="30">
        <f t="shared" si="33"/>
        <v>33.920211111111108</v>
      </c>
      <c r="L47" s="30">
        <f t="shared" si="33"/>
        <v>-3.1584083333333339</v>
      </c>
      <c r="M47" s="30">
        <f t="shared" si="33"/>
        <v>35.053919444444446</v>
      </c>
      <c r="N47" s="30">
        <f t="shared" si="33"/>
        <v>41.185505555555558</v>
      </c>
      <c r="O47" s="30">
        <f t="shared" si="33"/>
        <v>6.1315861111111101</v>
      </c>
      <c r="P47" s="30">
        <f t="shared" si="33"/>
        <v>36.143363888888885</v>
      </c>
      <c r="Q47" s="30">
        <f t="shared" si="33"/>
        <v>36.716755555555551</v>
      </c>
      <c r="R47" s="30">
        <f t="shared" si="33"/>
        <v>0.57339166666666708</v>
      </c>
      <c r="S47" s="30">
        <f t="shared" si="33"/>
        <v>55.649755555555558</v>
      </c>
      <c r="T47" s="30">
        <f t="shared" si="33"/>
        <v>65.309413888888884</v>
      </c>
      <c r="U47" s="30">
        <f t="shared" si="33"/>
        <v>9.6596583333333328</v>
      </c>
      <c r="V47" s="30">
        <f t="shared" si="33"/>
        <v>52.142161111111115</v>
      </c>
      <c r="W47" s="30">
        <f t="shared" si="33"/>
        <v>47.947236111111117</v>
      </c>
      <c r="X47" s="30">
        <f t="shared" si="33"/>
        <v>-4.1949249999999996</v>
      </c>
      <c r="Y47" s="30">
        <f t="shared" si="33"/>
        <v>54.552891666666675</v>
      </c>
      <c r="Z47" s="30">
        <f t="shared" si="33"/>
        <v>54.579269444444449</v>
      </c>
      <c r="AA47" s="30">
        <f t="shared" si="33"/>
        <v>2.6377777777777212E-2</v>
      </c>
      <c r="AB47" s="30">
        <f t="shared" si="33"/>
        <v>44.786515972222233</v>
      </c>
      <c r="AC47" s="30">
        <f t="shared" si="33"/>
        <v>45.676677331349211</v>
      </c>
      <c r="AD47" s="30">
        <f t="shared" si="33"/>
        <v>0.8901613591269838</v>
      </c>
      <c r="AE47" s="35">
        <v>8</v>
      </c>
      <c r="AF47" s="20"/>
    </row>
    <row r="48" spans="1:32">
      <c r="A48" s="305" t="s">
        <v>152</v>
      </c>
      <c r="B48" s="306"/>
      <c r="C48" s="67">
        <v>1277</v>
      </c>
      <c r="D48" s="65">
        <v>49.08</v>
      </c>
      <c r="E48" s="62">
        <v>47.73</v>
      </c>
      <c r="F48" s="31">
        <f t="shared" ref="F48:F49" si="34">E48-D48</f>
        <v>-1.3500000000000014</v>
      </c>
      <c r="G48" s="64">
        <v>46.34</v>
      </c>
      <c r="H48" s="62">
        <v>39.409999999999997</v>
      </c>
      <c r="I48" s="32">
        <f t="shared" ref="I48:I49" si="35">H48-G48</f>
        <v>-6.9300000000000068</v>
      </c>
      <c r="J48" s="64">
        <v>40.450000000000003</v>
      </c>
      <c r="K48" s="62">
        <v>33.47</v>
      </c>
      <c r="L48" s="32">
        <f t="shared" ref="L48:L49" si="36">K48-J48</f>
        <v>-6.980000000000004</v>
      </c>
      <c r="M48" s="64">
        <v>38.86</v>
      </c>
      <c r="N48" s="62">
        <v>46.59</v>
      </c>
      <c r="O48" s="32">
        <f t="shared" ref="O48:O49" si="37">N48-M48</f>
        <v>7.730000000000004</v>
      </c>
      <c r="P48" s="64">
        <v>39.35</v>
      </c>
      <c r="Q48" s="62">
        <v>38.270000000000003</v>
      </c>
      <c r="R48" s="32">
        <f t="shared" ref="R48:R49" si="38">Q48-P48</f>
        <v>-1.0799999999999983</v>
      </c>
      <c r="S48" s="64">
        <v>60.31</v>
      </c>
      <c r="T48" s="62">
        <v>66.59</v>
      </c>
      <c r="U48" s="32">
        <f t="shared" ref="U48:U49" si="39">T48-S48</f>
        <v>6.2800000000000011</v>
      </c>
      <c r="V48" s="64">
        <v>56.28</v>
      </c>
      <c r="W48" s="62">
        <v>49.41</v>
      </c>
      <c r="X48" s="32">
        <f t="shared" ref="X48:X49" si="40">W48-V48</f>
        <v>-6.8700000000000045</v>
      </c>
      <c r="Y48" s="64">
        <v>58.39</v>
      </c>
      <c r="Z48" s="62">
        <v>56.09</v>
      </c>
      <c r="AA48" s="32">
        <f t="shared" ref="AA48:AA49" si="41">Z48-Y48</f>
        <v>-2.2999999999999972</v>
      </c>
      <c r="AB48" s="32">
        <f t="shared" ref="AB48:AC49" si="42">(D48+G48+J48+M48+P48+S48+V48+Y48)/8</f>
        <v>48.632499999999993</v>
      </c>
      <c r="AC48" s="30">
        <f t="shared" si="42"/>
        <v>47.195000000000007</v>
      </c>
      <c r="AD48" s="34">
        <f t="shared" ref="AD48:AD49" si="43">AC48-AB48</f>
        <v>-1.4374999999999858</v>
      </c>
      <c r="AE48" s="35">
        <v>2</v>
      </c>
      <c r="AF48" s="20"/>
    </row>
    <row r="49" spans="1:32">
      <c r="A49" s="310" t="s">
        <v>154</v>
      </c>
      <c r="B49" s="311"/>
      <c r="C49" s="131">
        <v>734820</v>
      </c>
      <c r="D49" s="47">
        <v>45.68</v>
      </c>
      <c r="E49" s="100">
        <v>45.02</v>
      </c>
      <c r="F49" s="101">
        <f t="shared" si="34"/>
        <v>-0.65999999999999659</v>
      </c>
      <c r="G49" s="47">
        <v>44.22</v>
      </c>
      <c r="H49" s="100">
        <v>38.31</v>
      </c>
      <c r="I49" s="102">
        <f t="shared" si="35"/>
        <v>-5.9099999999999966</v>
      </c>
      <c r="J49" s="63">
        <v>36.99</v>
      </c>
      <c r="K49" s="100">
        <v>33.82</v>
      </c>
      <c r="L49" s="102">
        <f t="shared" si="36"/>
        <v>-3.1700000000000017</v>
      </c>
      <c r="M49" s="63">
        <v>35.770000000000003</v>
      </c>
      <c r="N49" s="100">
        <v>41.95</v>
      </c>
      <c r="O49" s="102">
        <f t="shared" si="37"/>
        <v>6.18</v>
      </c>
      <c r="P49" s="63">
        <v>37.46</v>
      </c>
      <c r="Q49" s="100">
        <v>37.4</v>
      </c>
      <c r="R49" s="102">
        <f t="shared" si="38"/>
        <v>-6.0000000000002274E-2</v>
      </c>
      <c r="S49" s="63">
        <v>54.84</v>
      </c>
      <c r="T49" s="100">
        <v>61.69</v>
      </c>
      <c r="U49" s="102">
        <f t="shared" si="39"/>
        <v>6.8499999999999943</v>
      </c>
      <c r="V49" s="63">
        <v>52.27</v>
      </c>
      <c r="W49" s="100">
        <v>47.14</v>
      </c>
      <c r="X49" s="102">
        <f t="shared" si="40"/>
        <v>-5.1300000000000026</v>
      </c>
      <c r="Y49" s="63">
        <v>53.85</v>
      </c>
      <c r="Z49" s="100">
        <v>53.16</v>
      </c>
      <c r="AA49" s="102">
        <f t="shared" si="41"/>
        <v>-0.69000000000000483</v>
      </c>
      <c r="AB49" s="102">
        <f t="shared" si="42"/>
        <v>45.135000000000005</v>
      </c>
      <c r="AC49" s="103">
        <f t="shared" si="42"/>
        <v>44.811250000000001</v>
      </c>
      <c r="AD49" s="104">
        <f t="shared" si="43"/>
        <v>-0.32375000000000398</v>
      </c>
      <c r="AE49" s="105">
        <v>2</v>
      </c>
      <c r="AF49" s="20"/>
    </row>
    <row r="50" spans="1:32">
      <c r="A50" s="115"/>
      <c r="B50" s="115"/>
      <c r="C50" s="134"/>
      <c r="D50" s="129"/>
      <c r="E50" s="118"/>
      <c r="F50" s="117"/>
      <c r="G50" s="129"/>
      <c r="H50" s="118"/>
      <c r="I50" s="117"/>
      <c r="J50" s="119"/>
      <c r="K50" s="118"/>
      <c r="L50" s="117"/>
      <c r="M50" s="119"/>
      <c r="N50" s="118"/>
      <c r="O50" s="117"/>
      <c r="P50" s="119"/>
      <c r="Q50" s="118"/>
      <c r="R50" s="117"/>
      <c r="S50" s="119"/>
      <c r="T50" s="118"/>
      <c r="U50" s="117"/>
      <c r="V50" s="119"/>
      <c r="W50" s="118"/>
      <c r="X50" s="117"/>
      <c r="Y50" s="119"/>
      <c r="Z50" s="118"/>
      <c r="AA50" s="117"/>
      <c r="AB50" s="117"/>
      <c r="AC50" s="120"/>
      <c r="AD50" s="120"/>
      <c r="AE50" s="121"/>
      <c r="AF50" s="20"/>
    </row>
    <row r="51" spans="1:32">
      <c r="A51" s="106"/>
      <c r="B51" s="106"/>
      <c r="C51" s="133"/>
      <c r="D51" s="128"/>
      <c r="E51" s="109"/>
      <c r="F51" s="108"/>
      <c r="G51" s="128"/>
      <c r="H51" s="109"/>
      <c r="I51" s="108"/>
      <c r="J51" s="110"/>
      <c r="K51" s="109"/>
      <c r="L51" s="108"/>
      <c r="M51" s="110"/>
      <c r="N51" s="109"/>
      <c r="O51" s="108"/>
      <c r="P51" s="110"/>
      <c r="Q51" s="109"/>
      <c r="R51" s="108"/>
      <c r="S51" s="110"/>
      <c r="T51" s="109"/>
      <c r="U51" s="108"/>
      <c r="V51" s="110"/>
      <c r="W51" s="109"/>
      <c r="X51" s="108"/>
      <c r="Y51" s="110"/>
      <c r="Z51" s="109"/>
      <c r="AA51" s="108"/>
      <c r="AB51" s="108"/>
      <c r="AC51" s="111"/>
      <c r="AD51" s="111"/>
      <c r="AE51" s="112"/>
      <c r="AF51" s="20"/>
    </row>
    <row r="52" spans="1:32">
      <c r="A52" s="106"/>
      <c r="B52" s="106"/>
      <c r="C52" s="133"/>
      <c r="D52" s="128"/>
      <c r="E52" s="109"/>
      <c r="F52" s="108"/>
      <c r="G52" s="128"/>
      <c r="H52" s="109"/>
      <c r="I52" s="108"/>
      <c r="J52" s="110"/>
      <c r="K52" s="109"/>
      <c r="L52" s="108"/>
      <c r="M52" s="110"/>
      <c r="N52" s="109"/>
      <c r="O52" s="108"/>
      <c r="P52" s="110"/>
      <c r="Q52" s="109"/>
      <c r="R52" s="108"/>
      <c r="S52" s="110"/>
      <c r="T52" s="109"/>
      <c r="U52" s="108"/>
      <c r="V52" s="110"/>
      <c r="W52" s="109"/>
      <c r="X52" s="108"/>
      <c r="Y52" s="110"/>
      <c r="Z52" s="109"/>
      <c r="AA52" s="108"/>
      <c r="AB52" s="108"/>
      <c r="AC52" s="111"/>
      <c r="AD52" s="111"/>
      <c r="AE52" s="112"/>
      <c r="AF52" s="20"/>
    </row>
    <row r="53" spans="1:32">
      <c r="A53" s="106"/>
      <c r="B53" s="106"/>
      <c r="C53" s="133"/>
      <c r="D53" s="128"/>
      <c r="E53" s="109"/>
      <c r="F53" s="108"/>
      <c r="G53" s="128"/>
      <c r="H53" s="109"/>
      <c r="I53" s="108"/>
      <c r="J53" s="110"/>
      <c r="K53" s="109"/>
      <c r="L53" s="108"/>
      <c r="M53" s="110"/>
      <c r="N53" s="109"/>
      <c r="O53" s="108"/>
      <c r="P53" s="110"/>
      <c r="Q53" s="109"/>
      <c r="R53" s="108"/>
      <c r="S53" s="110"/>
      <c r="T53" s="109"/>
      <c r="U53" s="108"/>
      <c r="V53" s="110"/>
      <c r="W53" s="109"/>
      <c r="X53" s="108"/>
      <c r="Y53" s="110"/>
      <c r="Z53" s="109"/>
      <c r="AA53" s="108"/>
      <c r="AB53" s="108"/>
      <c r="AC53" s="111"/>
      <c r="AD53" s="111"/>
      <c r="AE53" s="112"/>
      <c r="AF53" s="20"/>
    </row>
    <row r="54" spans="1:32">
      <c r="A54" s="106"/>
      <c r="B54" s="106"/>
      <c r="C54" s="133"/>
      <c r="D54" s="128"/>
      <c r="E54" s="109"/>
      <c r="F54" s="108"/>
      <c r="G54" s="128"/>
      <c r="H54" s="109"/>
      <c r="I54" s="108"/>
      <c r="J54" s="110"/>
      <c r="K54" s="109"/>
      <c r="L54" s="108"/>
      <c r="M54" s="110"/>
      <c r="N54" s="109"/>
      <c r="O54" s="108"/>
      <c r="P54" s="110"/>
      <c r="Q54" s="109"/>
      <c r="R54" s="108"/>
      <c r="S54" s="110"/>
      <c r="T54" s="109"/>
      <c r="U54" s="108"/>
      <c r="V54" s="110"/>
      <c r="W54" s="109"/>
      <c r="X54" s="108"/>
      <c r="Y54" s="110"/>
      <c r="Z54" s="109"/>
      <c r="AA54" s="108"/>
      <c r="AB54" s="108"/>
      <c r="AC54" s="111"/>
      <c r="AD54" s="111"/>
      <c r="AE54" s="112"/>
      <c r="AF54" s="20"/>
    </row>
    <row r="55" spans="1:32">
      <c r="A55" s="106"/>
      <c r="B55" s="106"/>
      <c r="C55" s="133"/>
      <c r="D55" s="128"/>
      <c r="E55" s="109"/>
      <c r="F55" s="108"/>
      <c r="G55" s="128"/>
      <c r="H55" s="109"/>
      <c r="I55" s="108"/>
      <c r="J55" s="110"/>
      <c r="K55" s="109"/>
      <c r="L55" s="108"/>
      <c r="M55" s="110"/>
      <c r="N55" s="109"/>
      <c r="O55" s="108"/>
      <c r="P55" s="110"/>
      <c r="Q55" s="109"/>
      <c r="R55" s="108"/>
      <c r="S55" s="110"/>
      <c r="T55" s="109"/>
      <c r="U55" s="108"/>
      <c r="V55" s="110"/>
      <c r="W55" s="109"/>
      <c r="X55" s="108"/>
      <c r="Y55" s="110"/>
      <c r="Z55" s="109"/>
      <c r="AA55" s="108"/>
      <c r="AB55" s="108"/>
      <c r="AC55" s="111"/>
      <c r="AD55" s="111"/>
      <c r="AE55" s="112"/>
      <c r="AF55" s="20"/>
    </row>
    <row r="56" spans="1:32">
      <c r="A56" s="106"/>
      <c r="B56" s="106"/>
      <c r="C56" s="133"/>
      <c r="D56" s="128"/>
      <c r="E56" s="109"/>
      <c r="F56" s="108"/>
      <c r="G56" s="128"/>
      <c r="H56" s="109"/>
      <c r="I56" s="108"/>
      <c r="J56" s="110"/>
      <c r="K56" s="109"/>
      <c r="L56" s="108"/>
      <c r="M56" s="110"/>
      <c r="N56" s="109"/>
      <c r="O56" s="108"/>
      <c r="P56" s="110"/>
      <c r="Q56" s="109"/>
      <c r="R56" s="108"/>
      <c r="S56" s="110"/>
      <c r="T56" s="109"/>
      <c r="U56" s="108"/>
      <c r="V56" s="110"/>
      <c r="W56" s="109"/>
      <c r="X56" s="108"/>
      <c r="Y56" s="110"/>
      <c r="Z56" s="109"/>
      <c r="AA56" s="108"/>
      <c r="AB56" s="108"/>
      <c r="AC56" s="111"/>
      <c r="AD56" s="111"/>
      <c r="AE56" s="112"/>
      <c r="AF56" s="20"/>
    </row>
    <row r="57" spans="1:32">
      <c r="A57" s="122"/>
      <c r="B57" s="122"/>
      <c r="C57" s="135"/>
      <c r="D57" s="69"/>
      <c r="E57" s="124"/>
      <c r="F57" s="97"/>
      <c r="G57" s="69"/>
      <c r="H57" s="124"/>
      <c r="I57" s="97"/>
      <c r="J57" s="125"/>
      <c r="K57" s="124"/>
      <c r="L57" s="97"/>
      <c r="M57" s="125"/>
      <c r="N57" s="124"/>
      <c r="O57" s="97"/>
      <c r="P57" s="125"/>
      <c r="Q57" s="124"/>
      <c r="R57" s="97"/>
      <c r="S57" s="125"/>
      <c r="T57" s="124"/>
      <c r="U57" s="97"/>
      <c r="V57" s="125"/>
      <c r="W57" s="124"/>
      <c r="X57" s="97"/>
      <c r="Y57" s="125"/>
      <c r="Z57" s="124"/>
      <c r="AA57" s="97"/>
      <c r="AB57" s="97"/>
      <c r="AC57" s="126"/>
      <c r="AD57" s="126"/>
      <c r="AE57" s="127"/>
      <c r="AF57" s="20"/>
    </row>
    <row r="58" spans="1:32">
      <c r="A58" s="330" t="s">
        <v>175</v>
      </c>
      <c r="B58" s="331"/>
      <c r="C58" s="41"/>
      <c r="D58" s="34"/>
      <c r="E58" s="32"/>
      <c r="F58" s="32"/>
      <c r="G58" s="34"/>
      <c r="H58" s="32"/>
      <c r="I58" s="32"/>
      <c r="J58" s="34"/>
      <c r="K58" s="32"/>
      <c r="L58" s="32"/>
      <c r="M58" s="34"/>
      <c r="N58" s="32"/>
      <c r="O58" s="32"/>
      <c r="P58" s="34"/>
      <c r="Q58" s="32"/>
      <c r="R58" s="32"/>
      <c r="S58" s="34"/>
      <c r="T58" s="42"/>
      <c r="U58" s="32"/>
      <c r="V58" s="34"/>
      <c r="W58" s="32"/>
      <c r="X58" s="32"/>
      <c r="Y58" s="34"/>
      <c r="Z58" s="32"/>
      <c r="AA58" s="32"/>
      <c r="AB58" s="32"/>
      <c r="AC58" s="34"/>
      <c r="AD58" s="34"/>
      <c r="AE58" s="35"/>
      <c r="AF58" s="20"/>
    </row>
    <row r="59" spans="1:32">
      <c r="A59" s="28">
        <v>1</v>
      </c>
      <c r="B59" s="28" t="s">
        <v>50</v>
      </c>
      <c r="C59" s="29">
        <v>9</v>
      </c>
      <c r="D59" s="30">
        <v>42.55</v>
      </c>
      <c r="E59" s="31">
        <v>52.22</v>
      </c>
      <c r="F59" s="31">
        <f>E59-D59</f>
        <v>9.6700000000000017</v>
      </c>
      <c r="G59" s="30">
        <v>40</v>
      </c>
      <c r="H59" s="31">
        <v>46.22</v>
      </c>
      <c r="I59" s="32">
        <f>H59-G59</f>
        <v>6.2199999999999989</v>
      </c>
      <c r="J59" s="30">
        <v>28.18</v>
      </c>
      <c r="K59" s="31">
        <v>31.94</v>
      </c>
      <c r="L59" s="32">
        <f>K59-J59</f>
        <v>3.7600000000000016</v>
      </c>
      <c r="M59" s="30">
        <v>32.270000000000003</v>
      </c>
      <c r="N59" s="31">
        <v>53.89</v>
      </c>
      <c r="O59" s="32">
        <f>N59-M59</f>
        <v>21.619999999999997</v>
      </c>
      <c r="P59" s="30">
        <v>33.18</v>
      </c>
      <c r="Q59" s="31">
        <v>47.44</v>
      </c>
      <c r="R59" s="32">
        <f>Q59-P59</f>
        <v>14.259999999999998</v>
      </c>
      <c r="S59" s="30">
        <v>55.64</v>
      </c>
      <c r="T59" s="33">
        <v>72.89</v>
      </c>
      <c r="U59" s="32">
        <f>T59-S59</f>
        <v>17.25</v>
      </c>
      <c r="V59" s="30">
        <v>48.18</v>
      </c>
      <c r="W59" s="31">
        <v>55.56</v>
      </c>
      <c r="X59" s="32">
        <f>W59-V59</f>
        <v>7.3800000000000026</v>
      </c>
      <c r="Y59" s="30">
        <v>53.09</v>
      </c>
      <c r="Z59" s="31">
        <v>66.67</v>
      </c>
      <c r="AA59" s="32">
        <f>Z59-Y59</f>
        <v>13.579999999999998</v>
      </c>
      <c r="AB59" s="32">
        <f>(D59+G59+J59+M59+P59+S59+V59+Y59)/8</f>
        <v>41.636250000000004</v>
      </c>
      <c r="AC59" s="30">
        <f>(E59+H59+K59+N59+Q59+T59+W59+Z59)/8</f>
        <v>53.353749999999998</v>
      </c>
      <c r="AD59" s="34">
        <f>AC59-AB59</f>
        <v>11.717499999999994</v>
      </c>
      <c r="AE59" s="35">
        <v>8</v>
      </c>
      <c r="AF59" s="20"/>
    </row>
    <row r="60" spans="1:32">
      <c r="A60" s="27">
        <v>2</v>
      </c>
      <c r="B60" s="28" t="s">
        <v>53</v>
      </c>
      <c r="C60" s="29">
        <v>12</v>
      </c>
      <c r="D60" s="30">
        <v>39.33</v>
      </c>
      <c r="E60" s="31">
        <v>50.83</v>
      </c>
      <c r="F60" s="31">
        <f>E60-D60</f>
        <v>11.5</v>
      </c>
      <c r="G60" s="30">
        <v>36.33</v>
      </c>
      <c r="H60" s="31">
        <v>47.17</v>
      </c>
      <c r="I60" s="32">
        <f>H60-G60</f>
        <v>10.840000000000003</v>
      </c>
      <c r="J60" s="30">
        <v>27.5</v>
      </c>
      <c r="K60" s="31">
        <v>28.96</v>
      </c>
      <c r="L60" s="32">
        <f>K60-J60</f>
        <v>1.4600000000000009</v>
      </c>
      <c r="M60" s="30">
        <v>22.5</v>
      </c>
      <c r="N60" s="31">
        <v>36.67</v>
      </c>
      <c r="O60" s="32">
        <f>N60-M60</f>
        <v>14.170000000000002</v>
      </c>
      <c r="P60" s="30">
        <v>35.75</v>
      </c>
      <c r="Q60" s="31">
        <v>42.96</v>
      </c>
      <c r="R60" s="32">
        <f>Q60-P60</f>
        <v>7.2100000000000009</v>
      </c>
      <c r="S60" s="30">
        <v>46.67</v>
      </c>
      <c r="T60" s="33">
        <v>68</v>
      </c>
      <c r="U60" s="32">
        <f>T60-S60</f>
        <v>21.33</v>
      </c>
      <c r="V60" s="30">
        <v>37.5</v>
      </c>
      <c r="W60" s="31">
        <v>53.33</v>
      </c>
      <c r="X60" s="32">
        <f>W60-V60</f>
        <v>15.829999999999998</v>
      </c>
      <c r="Y60" s="30">
        <v>43.33</v>
      </c>
      <c r="Z60" s="31">
        <v>58.33</v>
      </c>
      <c r="AA60" s="32">
        <f>Z60-Y60</f>
        <v>15</v>
      </c>
      <c r="AB60" s="32">
        <f>(D60+G60+J60+M60+P60+S60+V60+Y60)/8</f>
        <v>36.113749999999996</v>
      </c>
      <c r="AC60" s="30">
        <f>(E60+H60+K60+N60+Q60+T60+W60+Z60)/8</f>
        <v>48.28125</v>
      </c>
      <c r="AD60" s="34">
        <f>AC60-AB60</f>
        <v>12.167500000000004</v>
      </c>
      <c r="AE60" s="35">
        <v>8</v>
      </c>
      <c r="AF60" s="20"/>
    </row>
    <row r="61" spans="1:32">
      <c r="A61" s="28">
        <v>3</v>
      </c>
      <c r="B61" s="28" t="s">
        <v>187</v>
      </c>
      <c r="C61" s="29">
        <v>41</v>
      </c>
      <c r="D61" s="30">
        <v>48.344999999999999</v>
      </c>
      <c r="E61" s="31">
        <v>44.725000000000001</v>
      </c>
      <c r="F61" s="31">
        <v>-3.6199999999999974</v>
      </c>
      <c r="G61" s="30">
        <v>46.325000000000003</v>
      </c>
      <c r="H61" s="31">
        <v>41.225000000000001</v>
      </c>
      <c r="I61" s="32">
        <v>-5.1000000000000014</v>
      </c>
      <c r="J61" s="30">
        <v>35.6</v>
      </c>
      <c r="K61" s="31">
        <v>36.47</v>
      </c>
      <c r="L61" s="32">
        <v>0.86999999999999744</v>
      </c>
      <c r="M61" s="30">
        <v>40.195</v>
      </c>
      <c r="N61" s="31">
        <v>41.064999999999998</v>
      </c>
      <c r="O61" s="32">
        <v>0.86999999999999744</v>
      </c>
      <c r="P61" s="30">
        <v>40.295000000000002</v>
      </c>
      <c r="Q61" s="31">
        <v>34.79</v>
      </c>
      <c r="R61" s="32">
        <v>-5.5050000000000026</v>
      </c>
      <c r="S61" s="30">
        <v>64.115000000000009</v>
      </c>
      <c r="T61" s="33">
        <v>78.7</v>
      </c>
      <c r="U61" s="32">
        <v>14.584999999999994</v>
      </c>
      <c r="V61" s="30">
        <v>57</v>
      </c>
      <c r="W61" s="31">
        <v>48.064999999999998</v>
      </c>
      <c r="X61" s="32">
        <v>-8.9350000000000023</v>
      </c>
      <c r="Y61" s="30">
        <v>61.174999999999997</v>
      </c>
      <c r="Z61" s="31">
        <v>58.05</v>
      </c>
      <c r="AA61" s="32">
        <v>-3.125</v>
      </c>
      <c r="AB61" s="32">
        <v>49.131250000000001</v>
      </c>
      <c r="AC61" s="30">
        <v>47.886250000000004</v>
      </c>
      <c r="AD61" s="34">
        <v>-1.2449999999999974</v>
      </c>
      <c r="AE61" s="35">
        <v>3</v>
      </c>
      <c r="AF61" s="20"/>
    </row>
    <row r="62" spans="1:32">
      <c r="A62" s="27">
        <v>4</v>
      </c>
      <c r="B62" s="28" t="s">
        <v>33</v>
      </c>
      <c r="C62" s="29">
        <v>4</v>
      </c>
      <c r="D62" s="30">
        <v>49.6</v>
      </c>
      <c r="E62" s="31">
        <v>50.5</v>
      </c>
      <c r="F62" s="31">
        <f t="shared" ref="F62:F69" si="44">E62-D62</f>
        <v>0.89999999999999858</v>
      </c>
      <c r="G62" s="30">
        <v>44.8</v>
      </c>
      <c r="H62" s="31">
        <v>43</v>
      </c>
      <c r="I62" s="32">
        <f t="shared" ref="I62:I69" si="45">H62-G62</f>
        <v>-1.7999999999999972</v>
      </c>
      <c r="J62" s="30">
        <v>43</v>
      </c>
      <c r="K62" s="31">
        <v>31.25</v>
      </c>
      <c r="L62" s="32">
        <f t="shared" ref="L62:L69" si="46">K62-J62</f>
        <v>-11.75</v>
      </c>
      <c r="M62" s="30">
        <v>30</v>
      </c>
      <c r="N62" s="31">
        <v>43.75</v>
      </c>
      <c r="O62" s="32">
        <f t="shared" ref="O62:O69" si="47">N62-M62</f>
        <v>13.75</v>
      </c>
      <c r="P62" s="30">
        <v>32.200000000000003</v>
      </c>
      <c r="Q62" s="31">
        <v>41.13</v>
      </c>
      <c r="R62" s="32">
        <f t="shared" ref="R62:R69" si="48">Q62-P62</f>
        <v>8.93</v>
      </c>
      <c r="S62" s="30">
        <v>54.4</v>
      </c>
      <c r="T62" s="33">
        <v>63</v>
      </c>
      <c r="U62" s="32">
        <f t="shared" ref="U62:U69" si="49">T62-S62</f>
        <v>8.6000000000000014</v>
      </c>
      <c r="V62" s="30">
        <v>51</v>
      </c>
      <c r="W62" s="31">
        <v>47.5</v>
      </c>
      <c r="X62" s="32">
        <f t="shared" ref="X62:X69" si="50">W62-V62</f>
        <v>-3.5</v>
      </c>
      <c r="Y62" s="30">
        <v>60</v>
      </c>
      <c r="Z62" s="31">
        <v>50</v>
      </c>
      <c r="AA62" s="32">
        <f t="shared" ref="AA62:AA69" si="51">Z62-Y62</f>
        <v>-10</v>
      </c>
      <c r="AB62" s="32">
        <f t="shared" ref="AB62:AB69" si="52">(D62+G62+J62+M62+P62+S62+V62+Y62)/8</f>
        <v>45.625</v>
      </c>
      <c r="AC62" s="30">
        <f t="shared" ref="AC62:AC69" si="53">(E62+H62+K62+N62+Q62+T62+W62+Z62)/8</f>
        <v>46.266249999999999</v>
      </c>
      <c r="AD62" s="34">
        <f t="shared" ref="AD62:AD69" si="54">AC62-AB62</f>
        <v>0.64124999999999943</v>
      </c>
      <c r="AE62" s="35">
        <v>4</v>
      </c>
      <c r="AF62" s="20"/>
    </row>
    <row r="63" spans="1:32">
      <c r="A63" s="28">
        <v>5</v>
      </c>
      <c r="B63" s="28" t="s">
        <v>83</v>
      </c>
      <c r="C63" s="29">
        <v>12</v>
      </c>
      <c r="D63" s="30">
        <v>45.63</v>
      </c>
      <c r="E63" s="31">
        <v>42</v>
      </c>
      <c r="F63" s="31">
        <f t="shared" si="44"/>
        <v>-3.6300000000000026</v>
      </c>
      <c r="G63" s="30">
        <v>40</v>
      </c>
      <c r="H63" s="31">
        <v>36.33</v>
      </c>
      <c r="I63" s="32">
        <f t="shared" si="45"/>
        <v>-3.6700000000000017</v>
      </c>
      <c r="J63" s="30">
        <v>34.06</v>
      </c>
      <c r="K63" s="31">
        <v>32.29</v>
      </c>
      <c r="L63" s="32">
        <f t="shared" si="46"/>
        <v>-1.7700000000000031</v>
      </c>
      <c r="M63" s="30">
        <v>30.31</v>
      </c>
      <c r="N63" s="31">
        <v>47.92</v>
      </c>
      <c r="O63" s="32">
        <f t="shared" si="47"/>
        <v>17.610000000000003</v>
      </c>
      <c r="P63" s="30">
        <v>32.630000000000003</v>
      </c>
      <c r="Q63" s="31">
        <v>32.880000000000003</v>
      </c>
      <c r="R63" s="32">
        <f t="shared" si="48"/>
        <v>0.25</v>
      </c>
      <c r="S63" s="30">
        <v>48.5</v>
      </c>
      <c r="T63" s="33">
        <v>64.67</v>
      </c>
      <c r="U63" s="32">
        <f t="shared" si="49"/>
        <v>16.170000000000002</v>
      </c>
      <c r="V63" s="30">
        <v>54.38</v>
      </c>
      <c r="W63" s="31">
        <v>47.5</v>
      </c>
      <c r="X63" s="32">
        <f t="shared" si="50"/>
        <v>-6.8800000000000026</v>
      </c>
      <c r="Y63" s="30">
        <v>53</v>
      </c>
      <c r="Z63" s="31">
        <v>61.33</v>
      </c>
      <c r="AA63" s="32">
        <f t="shared" si="51"/>
        <v>8.3299999999999983</v>
      </c>
      <c r="AB63" s="32">
        <f t="shared" si="52"/>
        <v>42.313749999999999</v>
      </c>
      <c r="AC63" s="30">
        <f t="shared" si="53"/>
        <v>45.615000000000002</v>
      </c>
      <c r="AD63" s="34">
        <f t="shared" si="54"/>
        <v>3.3012500000000031</v>
      </c>
      <c r="AE63" s="35">
        <v>4</v>
      </c>
      <c r="AF63" s="20"/>
    </row>
    <row r="64" spans="1:32">
      <c r="A64" s="27">
        <v>6</v>
      </c>
      <c r="B64" s="28" t="s">
        <v>141</v>
      </c>
      <c r="C64" s="29">
        <v>38</v>
      </c>
      <c r="D64" s="30">
        <v>42.835000000000001</v>
      </c>
      <c r="E64" s="30">
        <v>46.564999999999998</v>
      </c>
      <c r="F64" s="31">
        <f t="shared" si="44"/>
        <v>3.7299999999999969</v>
      </c>
      <c r="G64" s="30">
        <v>40.78</v>
      </c>
      <c r="H64" s="30">
        <v>32.284999999999997</v>
      </c>
      <c r="I64" s="32">
        <f t="shared" si="45"/>
        <v>-8.4950000000000045</v>
      </c>
      <c r="J64" s="30">
        <v>33.405000000000001</v>
      </c>
      <c r="K64" s="30">
        <v>24.045000000000002</v>
      </c>
      <c r="L64" s="32">
        <f t="shared" si="46"/>
        <v>-9.36</v>
      </c>
      <c r="M64" s="30">
        <v>23.75</v>
      </c>
      <c r="N64" s="30">
        <v>36.835000000000001</v>
      </c>
      <c r="O64" s="32">
        <f t="shared" si="47"/>
        <v>13.085000000000001</v>
      </c>
      <c r="P64" s="30">
        <v>36.375</v>
      </c>
      <c r="Q64" s="30">
        <v>39.965000000000003</v>
      </c>
      <c r="R64" s="32">
        <f t="shared" si="48"/>
        <v>3.5900000000000034</v>
      </c>
      <c r="S64" s="30">
        <v>55.335000000000001</v>
      </c>
      <c r="T64" s="30">
        <v>65.319999999999993</v>
      </c>
      <c r="U64" s="32">
        <f t="shared" si="49"/>
        <v>9.9849999999999923</v>
      </c>
      <c r="V64" s="30">
        <v>50.97</v>
      </c>
      <c r="W64" s="30">
        <v>53.71</v>
      </c>
      <c r="X64" s="32">
        <f t="shared" si="50"/>
        <v>2.740000000000002</v>
      </c>
      <c r="Y64" s="30">
        <v>54.445</v>
      </c>
      <c r="Z64" s="30">
        <v>54.034999999999997</v>
      </c>
      <c r="AA64" s="32">
        <f t="shared" si="51"/>
        <v>-0.41000000000000369</v>
      </c>
      <c r="AB64" s="32">
        <f t="shared" si="52"/>
        <v>42.236875000000005</v>
      </c>
      <c r="AC64" s="30">
        <f t="shared" si="53"/>
        <v>44.094999999999999</v>
      </c>
      <c r="AD64" s="34">
        <f t="shared" si="54"/>
        <v>1.858124999999994</v>
      </c>
      <c r="AE64" s="35">
        <v>5</v>
      </c>
      <c r="AF64" s="20"/>
    </row>
    <row r="65" spans="1:32">
      <c r="A65" s="28">
        <v>7</v>
      </c>
      <c r="B65" s="28" t="s">
        <v>24</v>
      </c>
      <c r="C65" s="29">
        <v>19</v>
      </c>
      <c r="D65" s="30">
        <v>44.26</v>
      </c>
      <c r="E65" s="31">
        <v>40.53</v>
      </c>
      <c r="F65" s="31">
        <f t="shared" si="44"/>
        <v>-3.7299999999999969</v>
      </c>
      <c r="G65" s="30">
        <v>41.13</v>
      </c>
      <c r="H65" s="31">
        <v>35.26</v>
      </c>
      <c r="I65" s="32">
        <f t="shared" si="45"/>
        <v>-5.8700000000000045</v>
      </c>
      <c r="J65" s="30">
        <v>36.74</v>
      </c>
      <c r="K65" s="31">
        <v>29.74</v>
      </c>
      <c r="L65" s="32">
        <f t="shared" si="46"/>
        <v>-7.0000000000000036</v>
      </c>
      <c r="M65" s="30">
        <v>34.130000000000003</v>
      </c>
      <c r="N65" s="31">
        <v>30.53</v>
      </c>
      <c r="O65" s="32">
        <f t="shared" si="47"/>
        <v>-3.6000000000000014</v>
      </c>
      <c r="P65" s="30">
        <v>34.54</v>
      </c>
      <c r="Q65" s="31">
        <v>33.659999999999997</v>
      </c>
      <c r="R65" s="32">
        <f t="shared" si="48"/>
        <v>-0.88000000000000256</v>
      </c>
      <c r="S65" s="30">
        <v>60.87</v>
      </c>
      <c r="T65" s="33">
        <v>70.11</v>
      </c>
      <c r="U65" s="32">
        <f t="shared" si="49"/>
        <v>9.240000000000002</v>
      </c>
      <c r="V65" s="30">
        <v>50.87</v>
      </c>
      <c r="W65" s="31">
        <v>50.79</v>
      </c>
      <c r="X65" s="32">
        <f t="shared" si="50"/>
        <v>-7.9999999999998295E-2</v>
      </c>
      <c r="Y65" s="30">
        <v>52.87</v>
      </c>
      <c r="Z65" s="31">
        <v>56</v>
      </c>
      <c r="AA65" s="32">
        <f t="shared" si="51"/>
        <v>3.1300000000000026</v>
      </c>
      <c r="AB65" s="32">
        <f t="shared" si="52"/>
        <v>44.426249999999996</v>
      </c>
      <c r="AC65" s="30">
        <f t="shared" si="53"/>
        <v>43.327500000000001</v>
      </c>
      <c r="AD65" s="34">
        <f t="shared" si="54"/>
        <v>-1.0987499999999955</v>
      </c>
      <c r="AE65" s="35">
        <v>2</v>
      </c>
      <c r="AF65" s="20"/>
    </row>
    <row r="66" spans="1:32">
      <c r="A66" s="27">
        <v>8</v>
      </c>
      <c r="B66" s="28" t="s">
        <v>88</v>
      </c>
      <c r="C66" s="29">
        <v>6</v>
      </c>
      <c r="D66" s="30">
        <v>52.44</v>
      </c>
      <c r="E66" s="31">
        <v>42</v>
      </c>
      <c r="F66" s="31">
        <f t="shared" si="44"/>
        <v>-10.439999999999998</v>
      </c>
      <c r="G66" s="30">
        <v>47.11</v>
      </c>
      <c r="H66" s="31">
        <v>32.67</v>
      </c>
      <c r="I66" s="32">
        <f t="shared" si="45"/>
        <v>-14.439999999999998</v>
      </c>
      <c r="J66" s="30">
        <v>31.94</v>
      </c>
      <c r="K66" s="31">
        <v>27.08</v>
      </c>
      <c r="L66" s="32">
        <f t="shared" si="46"/>
        <v>-4.860000000000003</v>
      </c>
      <c r="M66" s="30">
        <v>46.67</v>
      </c>
      <c r="N66" s="31">
        <v>43.33</v>
      </c>
      <c r="O66" s="32">
        <f t="shared" si="47"/>
        <v>-3.3400000000000034</v>
      </c>
      <c r="P66" s="30">
        <v>45.17</v>
      </c>
      <c r="Q66" s="31">
        <v>44.58</v>
      </c>
      <c r="R66" s="32">
        <f t="shared" si="48"/>
        <v>-0.59000000000000341</v>
      </c>
      <c r="S66" s="30">
        <v>68.89</v>
      </c>
      <c r="T66" s="33">
        <v>58.67</v>
      </c>
      <c r="U66" s="32">
        <f t="shared" si="49"/>
        <v>-10.219999999999999</v>
      </c>
      <c r="V66" s="30">
        <v>62.78</v>
      </c>
      <c r="W66" s="31">
        <v>42.5</v>
      </c>
      <c r="X66" s="32">
        <f t="shared" si="50"/>
        <v>-20.28</v>
      </c>
      <c r="Y66" s="30">
        <v>62.67</v>
      </c>
      <c r="Z66" s="31">
        <v>52.67</v>
      </c>
      <c r="AA66" s="32">
        <f t="shared" si="51"/>
        <v>-10</v>
      </c>
      <c r="AB66" s="32">
        <f t="shared" si="52"/>
        <v>52.208750000000002</v>
      </c>
      <c r="AC66" s="30">
        <f t="shared" si="53"/>
        <v>42.9375</v>
      </c>
      <c r="AD66" s="34">
        <f t="shared" si="54"/>
        <v>-9.271250000000002</v>
      </c>
      <c r="AE66" s="35">
        <v>0</v>
      </c>
      <c r="AF66" s="20"/>
    </row>
    <row r="67" spans="1:32">
      <c r="A67" s="28">
        <v>9</v>
      </c>
      <c r="B67" s="28" t="s">
        <v>20</v>
      </c>
      <c r="C67" s="29">
        <v>23</v>
      </c>
      <c r="D67" s="30">
        <v>42.13</v>
      </c>
      <c r="E67" s="31">
        <v>42.52</v>
      </c>
      <c r="F67" s="31">
        <f t="shared" si="44"/>
        <v>0.39000000000000057</v>
      </c>
      <c r="G67" s="30">
        <v>39.880000000000003</v>
      </c>
      <c r="H67" s="31">
        <v>34.96</v>
      </c>
      <c r="I67" s="32">
        <f t="shared" si="45"/>
        <v>-4.9200000000000017</v>
      </c>
      <c r="J67" s="30">
        <v>37.270000000000003</v>
      </c>
      <c r="K67" s="31">
        <v>33.590000000000003</v>
      </c>
      <c r="L67" s="32">
        <f t="shared" si="46"/>
        <v>-3.6799999999999997</v>
      </c>
      <c r="M67" s="30">
        <v>29.53</v>
      </c>
      <c r="N67" s="31">
        <v>36.74</v>
      </c>
      <c r="O67" s="32">
        <f t="shared" si="47"/>
        <v>7.2100000000000009</v>
      </c>
      <c r="P67" s="30">
        <v>35.159999999999997</v>
      </c>
      <c r="Q67" s="31">
        <v>34.299999999999997</v>
      </c>
      <c r="R67" s="32">
        <f t="shared" si="48"/>
        <v>-0.85999999999999943</v>
      </c>
      <c r="S67" s="30">
        <v>49.75</v>
      </c>
      <c r="T67" s="33">
        <v>56.7</v>
      </c>
      <c r="U67" s="32">
        <f t="shared" si="49"/>
        <v>6.9500000000000028</v>
      </c>
      <c r="V67" s="30">
        <v>47.81</v>
      </c>
      <c r="W67" s="31">
        <v>44.78</v>
      </c>
      <c r="X67" s="32">
        <f t="shared" si="50"/>
        <v>-3.0300000000000011</v>
      </c>
      <c r="Y67" s="30">
        <v>52.88</v>
      </c>
      <c r="Z67" s="31">
        <v>47.13</v>
      </c>
      <c r="AA67" s="32">
        <f t="shared" si="51"/>
        <v>-5.75</v>
      </c>
      <c r="AB67" s="32">
        <f t="shared" si="52"/>
        <v>41.801249999999996</v>
      </c>
      <c r="AC67" s="30">
        <f t="shared" si="53"/>
        <v>41.34</v>
      </c>
      <c r="AD67" s="34">
        <f t="shared" si="54"/>
        <v>-0.46124999999999261</v>
      </c>
      <c r="AE67" s="35">
        <v>3</v>
      </c>
      <c r="AF67" s="20"/>
    </row>
    <row r="68" spans="1:32">
      <c r="A68" s="27">
        <v>10</v>
      </c>
      <c r="B68" s="28" t="s">
        <v>25</v>
      </c>
      <c r="C68" s="29">
        <v>13</v>
      </c>
      <c r="D68" s="30">
        <v>42.53</v>
      </c>
      <c r="E68" s="31">
        <v>43.38</v>
      </c>
      <c r="F68" s="31">
        <f t="shared" si="44"/>
        <v>0.85000000000000142</v>
      </c>
      <c r="G68" s="30">
        <v>42.4</v>
      </c>
      <c r="H68" s="31">
        <v>29.54</v>
      </c>
      <c r="I68" s="32">
        <f t="shared" si="45"/>
        <v>-12.86</v>
      </c>
      <c r="J68" s="30">
        <v>35.5</v>
      </c>
      <c r="K68" s="31">
        <v>28.65</v>
      </c>
      <c r="L68" s="32">
        <f t="shared" si="46"/>
        <v>-6.8500000000000014</v>
      </c>
      <c r="M68" s="30">
        <v>37.33</v>
      </c>
      <c r="N68" s="31">
        <v>31.54</v>
      </c>
      <c r="O68" s="32">
        <f t="shared" si="47"/>
        <v>-5.7899999999999991</v>
      </c>
      <c r="P68" s="30">
        <v>33.200000000000003</v>
      </c>
      <c r="Q68" s="31">
        <v>31.85</v>
      </c>
      <c r="R68" s="32">
        <f t="shared" si="48"/>
        <v>-1.3500000000000014</v>
      </c>
      <c r="S68" s="30">
        <v>58.93</v>
      </c>
      <c r="T68" s="33">
        <v>57.85</v>
      </c>
      <c r="U68" s="32">
        <f t="shared" si="49"/>
        <v>-1.0799999999999983</v>
      </c>
      <c r="V68" s="30">
        <v>60</v>
      </c>
      <c r="W68" s="31">
        <v>45</v>
      </c>
      <c r="X68" s="32">
        <f t="shared" si="50"/>
        <v>-15</v>
      </c>
      <c r="Y68" s="30">
        <v>55.47</v>
      </c>
      <c r="Z68" s="31">
        <v>51.69</v>
      </c>
      <c r="AA68" s="32">
        <f t="shared" si="51"/>
        <v>-3.7800000000000011</v>
      </c>
      <c r="AB68" s="32">
        <f t="shared" si="52"/>
        <v>45.67</v>
      </c>
      <c r="AC68" s="30">
        <f t="shared" si="53"/>
        <v>39.937499999999993</v>
      </c>
      <c r="AD68" s="34">
        <f t="shared" si="54"/>
        <v>-5.7325000000000088</v>
      </c>
      <c r="AE68" s="35">
        <v>1</v>
      </c>
      <c r="AF68" s="20"/>
    </row>
    <row r="69" spans="1:32">
      <c r="A69" s="28">
        <v>11</v>
      </c>
      <c r="B69" s="28" t="s">
        <v>30</v>
      </c>
      <c r="C69" s="29">
        <v>20</v>
      </c>
      <c r="D69" s="30">
        <v>41.41</v>
      </c>
      <c r="E69" s="31">
        <v>37.5</v>
      </c>
      <c r="F69" s="31">
        <f t="shared" si="44"/>
        <v>-3.9099999999999966</v>
      </c>
      <c r="G69" s="30">
        <v>40.89</v>
      </c>
      <c r="H69" s="31">
        <v>27.6</v>
      </c>
      <c r="I69" s="32">
        <f t="shared" si="45"/>
        <v>-13.29</v>
      </c>
      <c r="J69" s="30">
        <v>31.94</v>
      </c>
      <c r="K69" s="31">
        <v>27.13</v>
      </c>
      <c r="L69" s="32">
        <f t="shared" si="46"/>
        <v>-4.8100000000000023</v>
      </c>
      <c r="M69" s="30">
        <v>27.41</v>
      </c>
      <c r="N69" s="31">
        <v>26.75</v>
      </c>
      <c r="O69" s="32">
        <f t="shared" si="47"/>
        <v>-0.66000000000000014</v>
      </c>
      <c r="P69" s="30">
        <v>30.17</v>
      </c>
      <c r="Q69" s="31">
        <v>26.95</v>
      </c>
      <c r="R69" s="32">
        <f t="shared" si="48"/>
        <v>-3.2200000000000024</v>
      </c>
      <c r="S69" s="30">
        <v>50.22</v>
      </c>
      <c r="T69" s="33">
        <v>51.2</v>
      </c>
      <c r="U69" s="32">
        <f t="shared" si="49"/>
        <v>0.98000000000000398</v>
      </c>
      <c r="V69" s="30">
        <v>51.67</v>
      </c>
      <c r="W69" s="31">
        <v>42.25</v>
      </c>
      <c r="X69" s="32">
        <f t="shared" si="50"/>
        <v>-9.4200000000000017</v>
      </c>
      <c r="Y69" s="30">
        <v>50.37</v>
      </c>
      <c r="Z69" s="31">
        <v>43</v>
      </c>
      <c r="AA69" s="32">
        <f t="shared" si="51"/>
        <v>-7.3699999999999974</v>
      </c>
      <c r="AB69" s="32">
        <f t="shared" si="52"/>
        <v>40.51</v>
      </c>
      <c r="AC69" s="30">
        <f t="shared" si="53"/>
        <v>35.297499999999999</v>
      </c>
      <c r="AD69" s="34">
        <f t="shared" si="54"/>
        <v>-5.2124999999999986</v>
      </c>
      <c r="AE69" s="35">
        <v>1</v>
      </c>
      <c r="AF69" s="20"/>
    </row>
    <row r="70" spans="1:32">
      <c r="A70" s="303" t="s">
        <v>179</v>
      </c>
      <c r="B70" s="304"/>
      <c r="C70" s="29">
        <f>SUM(C59:C69)</f>
        <v>197</v>
      </c>
      <c r="D70" s="30">
        <f>AVERAGE(D60:D69)</f>
        <v>44.850999999999999</v>
      </c>
      <c r="E70" s="30">
        <f t="shared" ref="E70:AD70" si="55">AVERAGE(E60:E69)</f>
        <v>44.054999999999993</v>
      </c>
      <c r="F70" s="30">
        <f t="shared" si="55"/>
        <v>-0.79599999999999937</v>
      </c>
      <c r="G70" s="30">
        <f t="shared" si="55"/>
        <v>41.964499999999994</v>
      </c>
      <c r="H70" s="30">
        <f t="shared" si="55"/>
        <v>36.004000000000005</v>
      </c>
      <c r="I70" s="30">
        <f t="shared" si="55"/>
        <v>-5.9605000000000006</v>
      </c>
      <c r="J70" s="30">
        <f t="shared" si="55"/>
        <v>34.695499999999996</v>
      </c>
      <c r="K70" s="30">
        <f t="shared" si="55"/>
        <v>29.920499999999997</v>
      </c>
      <c r="L70" s="30">
        <f t="shared" si="55"/>
        <v>-4.7750000000000012</v>
      </c>
      <c r="M70" s="30">
        <f t="shared" si="55"/>
        <v>32.182500000000005</v>
      </c>
      <c r="N70" s="30">
        <f t="shared" si="55"/>
        <v>37.513000000000005</v>
      </c>
      <c r="O70" s="30">
        <f t="shared" si="55"/>
        <v>5.3305000000000007</v>
      </c>
      <c r="P70" s="30">
        <f t="shared" si="55"/>
        <v>35.548999999999999</v>
      </c>
      <c r="Q70" s="30">
        <f t="shared" si="55"/>
        <v>36.3065</v>
      </c>
      <c r="R70" s="30">
        <f t="shared" si="55"/>
        <v>0.75749999999999917</v>
      </c>
      <c r="S70" s="30">
        <f t="shared" si="55"/>
        <v>55.767999999999994</v>
      </c>
      <c r="T70" s="30">
        <f t="shared" si="55"/>
        <v>63.422000000000011</v>
      </c>
      <c r="U70" s="30">
        <f t="shared" si="55"/>
        <v>7.6540000000000008</v>
      </c>
      <c r="V70" s="30">
        <f t="shared" si="55"/>
        <v>52.398000000000003</v>
      </c>
      <c r="W70" s="30">
        <f t="shared" si="55"/>
        <v>47.542499999999997</v>
      </c>
      <c r="X70" s="30">
        <f t="shared" si="55"/>
        <v>-4.855500000000001</v>
      </c>
      <c r="Y70" s="30">
        <f t="shared" si="55"/>
        <v>54.621000000000002</v>
      </c>
      <c r="Z70" s="30">
        <f t="shared" si="55"/>
        <v>53.223500000000001</v>
      </c>
      <c r="AA70" s="30">
        <f t="shared" si="55"/>
        <v>-1.3975000000000002</v>
      </c>
      <c r="AB70" s="30">
        <f t="shared" si="55"/>
        <v>44.003687499999998</v>
      </c>
      <c r="AC70" s="30">
        <f t="shared" si="55"/>
        <v>43.498374999999996</v>
      </c>
      <c r="AD70" s="30">
        <f t="shared" si="55"/>
        <v>-0.50531249999999939</v>
      </c>
      <c r="AE70" s="35">
        <v>4</v>
      </c>
      <c r="AF70" s="20"/>
    </row>
    <row r="71" spans="1:32">
      <c r="A71" s="305" t="s">
        <v>152</v>
      </c>
      <c r="B71" s="306"/>
      <c r="C71" s="67">
        <v>1277</v>
      </c>
      <c r="D71" s="65">
        <v>49.08</v>
      </c>
      <c r="E71" s="62">
        <v>47.73</v>
      </c>
      <c r="F71" s="31">
        <f t="shared" ref="F71:F72" si="56">E71-D71</f>
        <v>-1.3500000000000014</v>
      </c>
      <c r="G71" s="64">
        <v>46.34</v>
      </c>
      <c r="H71" s="62">
        <v>39.409999999999997</v>
      </c>
      <c r="I71" s="32">
        <f t="shared" ref="I71:I72" si="57">H71-G71</f>
        <v>-6.9300000000000068</v>
      </c>
      <c r="J71" s="64">
        <v>40.450000000000003</v>
      </c>
      <c r="K71" s="62">
        <v>33.47</v>
      </c>
      <c r="L71" s="32">
        <f t="shared" ref="L71:L72" si="58">K71-J71</f>
        <v>-6.980000000000004</v>
      </c>
      <c r="M71" s="64">
        <v>38.86</v>
      </c>
      <c r="N71" s="62">
        <v>46.59</v>
      </c>
      <c r="O71" s="32">
        <f t="shared" ref="O71:O72" si="59">N71-M71</f>
        <v>7.730000000000004</v>
      </c>
      <c r="P71" s="64">
        <v>39.35</v>
      </c>
      <c r="Q71" s="62">
        <v>38.270000000000003</v>
      </c>
      <c r="R71" s="32">
        <f t="shared" ref="R71:R72" si="60">Q71-P71</f>
        <v>-1.0799999999999983</v>
      </c>
      <c r="S71" s="64">
        <v>60.31</v>
      </c>
      <c r="T71" s="62">
        <v>66.59</v>
      </c>
      <c r="U71" s="32">
        <f t="shared" ref="U71:U72" si="61">T71-S71</f>
        <v>6.2800000000000011</v>
      </c>
      <c r="V71" s="64">
        <v>56.28</v>
      </c>
      <c r="W71" s="62">
        <v>49.41</v>
      </c>
      <c r="X71" s="32">
        <f t="shared" ref="X71:X72" si="62">W71-V71</f>
        <v>-6.8700000000000045</v>
      </c>
      <c r="Y71" s="64">
        <v>58.39</v>
      </c>
      <c r="Z71" s="62">
        <v>56.09</v>
      </c>
      <c r="AA71" s="32">
        <f t="shared" ref="AA71:AA72" si="63">Z71-Y71</f>
        <v>-2.2999999999999972</v>
      </c>
      <c r="AB71" s="32">
        <f t="shared" ref="AB71:AC72" si="64">(D71+G71+J71+M71+P71+S71+V71+Y71)/8</f>
        <v>48.632499999999993</v>
      </c>
      <c r="AC71" s="30">
        <f t="shared" si="64"/>
        <v>47.195000000000007</v>
      </c>
      <c r="AD71" s="34">
        <f t="shared" ref="AD71:AD72" si="65">AC71-AB71</f>
        <v>-1.4374999999999858</v>
      </c>
      <c r="AE71" s="35">
        <v>2</v>
      </c>
      <c r="AF71" s="20"/>
    </row>
    <row r="72" spans="1:32">
      <c r="A72" s="310" t="s">
        <v>154</v>
      </c>
      <c r="B72" s="311"/>
      <c r="C72" s="131">
        <v>734820</v>
      </c>
      <c r="D72" s="47">
        <v>45.68</v>
      </c>
      <c r="E72" s="100">
        <v>45.02</v>
      </c>
      <c r="F72" s="101">
        <f t="shared" si="56"/>
        <v>-0.65999999999999659</v>
      </c>
      <c r="G72" s="47">
        <v>44.22</v>
      </c>
      <c r="H72" s="100">
        <v>38.31</v>
      </c>
      <c r="I72" s="102">
        <f t="shared" si="57"/>
        <v>-5.9099999999999966</v>
      </c>
      <c r="J72" s="63">
        <v>36.99</v>
      </c>
      <c r="K72" s="100">
        <v>33.82</v>
      </c>
      <c r="L72" s="102">
        <f t="shared" si="58"/>
        <v>-3.1700000000000017</v>
      </c>
      <c r="M72" s="63">
        <v>35.770000000000003</v>
      </c>
      <c r="N72" s="100">
        <v>41.95</v>
      </c>
      <c r="O72" s="102">
        <f t="shared" si="59"/>
        <v>6.18</v>
      </c>
      <c r="P72" s="63">
        <v>37.46</v>
      </c>
      <c r="Q72" s="100">
        <v>37.4</v>
      </c>
      <c r="R72" s="102">
        <f t="shared" si="60"/>
        <v>-6.0000000000002274E-2</v>
      </c>
      <c r="S72" s="63">
        <v>54.84</v>
      </c>
      <c r="T72" s="100">
        <v>61.69</v>
      </c>
      <c r="U72" s="102">
        <f t="shared" si="61"/>
        <v>6.8499999999999943</v>
      </c>
      <c r="V72" s="63">
        <v>52.27</v>
      </c>
      <c r="W72" s="100">
        <v>47.14</v>
      </c>
      <c r="X72" s="102">
        <f t="shared" si="62"/>
        <v>-5.1300000000000026</v>
      </c>
      <c r="Y72" s="63">
        <v>53.85</v>
      </c>
      <c r="Z72" s="100">
        <v>53.16</v>
      </c>
      <c r="AA72" s="102">
        <f t="shared" si="63"/>
        <v>-0.69000000000000483</v>
      </c>
      <c r="AB72" s="102">
        <f t="shared" si="64"/>
        <v>45.135000000000005</v>
      </c>
      <c r="AC72" s="103">
        <f t="shared" si="64"/>
        <v>44.811250000000001</v>
      </c>
      <c r="AD72" s="104">
        <f t="shared" si="65"/>
        <v>-0.32375000000000398</v>
      </c>
      <c r="AE72" s="105">
        <v>2</v>
      </c>
      <c r="AF72" s="20"/>
    </row>
    <row r="73" spans="1:32">
      <c r="A73" s="115"/>
      <c r="B73" s="115"/>
      <c r="C73" s="134"/>
      <c r="D73" s="129"/>
      <c r="E73" s="118"/>
      <c r="F73" s="117"/>
      <c r="G73" s="129"/>
      <c r="H73" s="118"/>
      <c r="I73" s="117"/>
      <c r="J73" s="119"/>
      <c r="K73" s="118"/>
      <c r="L73" s="117"/>
      <c r="M73" s="119"/>
      <c r="N73" s="118"/>
      <c r="O73" s="117"/>
      <c r="P73" s="119"/>
      <c r="Q73" s="118"/>
      <c r="R73" s="117"/>
      <c r="S73" s="119"/>
      <c r="T73" s="118"/>
      <c r="U73" s="117"/>
      <c r="V73" s="119"/>
      <c r="W73" s="118"/>
      <c r="X73" s="117"/>
      <c r="Y73" s="119"/>
      <c r="Z73" s="118"/>
      <c r="AA73" s="117"/>
      <c r="AB73" s="117"/>
      <c r="AC73" s="120"/>
      <c r="AD73" s="120"/>
      <c r="AE73" s="121"/>
      <c r="AF73" s="20"/>
    </row>
    <row r="74" spans="1:32">
      <c r="A74" s="106"/>
      <c r="B74" s="106"/>
      <c r="C74" s="133"/>
      <c r="D74" s="128"/>
      <c r="E74" s="109"/>
      <c r="F74" s="108"/>
      <c r="G74" s="128"/>
      <c r="H74" s="109"/>
      <c r="I74" s="108"/>
      <c r="J74" s="110"/>
      <c r="K74" s="109"/>
      <c r="L74" s="108"/>
      <c r="M74" s="110"/>
      <c r="N74" s="109"/>
      <c r="O74" s="108"/>
      <c r="P74" s="110"/>
      <c r="Q74" s="109"/>
      <c r="R74" s="108"/>
      <c r="S74" s="110"/>
      <c r="T74" s="109"/>
      <c r="U74" s="108"/>
      <c r="V74" s="110"/>
      <c r="W74" s="109"/>
      <c r="X74" s="108"/>
      <c r="Y74" s="110"/>
      <c r="Z74" s="109"/>
      <c r="AA74" s="108"/>
      <c r="AB74" s="108"/>
      <c r="AC74" s="111"/>
      <c r="AD74" s="111"/>
      <c r="AE74" s="112"/>
      <c r="AF74" s="20"/>
    </row>
    <row r="75" spans="1:32">
      <c r="A75" s="106"/>
      <c r="B75" s="106"/>
      <c r="C75" s="133"/>
      <c r="D75" s="128"/>
      <c r="E75" s="109"/>
      <c r="F75" s="108"/>
      <c r="G75" s="128"/>
      <c r="H75" s="109"/>
      <c r="I75" s="108"/>
      <c r="J75" s="110"/>
      <c r="K75" s="109"/>
      <c r="L75" s="108"/>
      <c r="M75" s="110"/>
      <c r="N75" s="109"/>
      <c r="O75" s="108"/>
      <c r="P75" s="110"/>
      <c r="Q75" s="109"/>
      <c r="R75" s="108"/>
      <c r="S75" s="110"/>
      <c r="T75" s="109"/>
      <c r="U75" s="108"/>
      <c r="V75" s="110"/>
      <c r="W75" s="109"/>
      <c r="X75" s="108"/>
      <c r="Y75" s="110"/>
      <c r="Z75" s="109"/>
      <c r="AA75" s="108"/>
      <c r="AB75" s="108"/>
      <c r="AC75" s="111"/>
      <c r="AD75" s="111"/>
      <c r="AE75" s="112"/>
      <c r="AF75" s="20"/>
    </row>
    <row r="76" spans="1:32">
      <c r="A76" s="106"/>
      <c r="B76" s="106"/>
      <c r="C76" s="133"/>
      <c r="D76" s="128"/>
      <c r="E76" s="109"/>
      <c r="F76" s="108"/>
      <c r="G76" s="128"/>
      <c r="H76" s="109"/>
      <c r="I76" s="108"/>
      <c r="J76" s="110"/>
      <c r="K76" s="109"/>
      <c r="L76" s="108"/>
      <c r="M76" s="110"/>
      <c r="N76" s="109"/>
      <c r="O76" s="108"/>
      <c r="P76" s="110"/>
      <c r="Q76" s="109"/>
      <c r="R76" s="108"/>
      <c r="S76" s="110"/>
      <c r="T76" s="109"/>
      <c r="U76" s="108"/>
      <c r="V76" s="110"/>
      <c r="W76" s="109"/>
      <c r="X76" s="108"/>
      <c r="Y76" s="110"/>
      <c r="Z76" s="109"/>
      <c r="AA76" s="108"/>
      <c r="AB76" s="108"/>
      <c r="AC76" s="111"/>
      <c r="AD76" s="111"/>
      <c r="AE76" s="112"/>
      <c r="AF76" s="20"/>
    </row>
    <row r="77" spans="1:32">
      <c r="A77" s="106"/>
      <c r="B77" s="106"/>
      <c r="C77" s="133"/>
      <c r="D77" s="128"/>
      <c r="E77" s="109"/>
      <c r="F77" s="108"/>
      <c r="G77" s="128"/>
      <c r="H77" s="109"/>
      <c r="I77" s="108"/>
      <c r="J77" s="110"/>
      <c r="K77" s="109"/>
      <c r="L77" s="108"/>
      <c r="M77" s="110"/>
      <c r="N77" s="109"/>
      <c r="O77" s="108"/>
      <c r="P77" s="110"/>
      <c r="Q77" s="109"/>
      <c r="R77" s="108"/>
      <c r="S77" s="110"/>
      <c r="T77" s="109"/>
      <c r="U77" s="108"/>
      <c r="V77" s="110"/>
      <c r="W77" s="109"/>
      <c r="X77" s="108"/>
      <c r="Y77" s="110"/>
      <c r="Z77" s="109"/>
      <c r="AA77" s="108"/>
      <c r="AB77" s="108"/>
      <c r="AC77" s="111"/>
      <c r="AD77" s="111"/>
      <c r="AE77" s="112"/>
      <c r="AF77" s="20"/>
    </row>
    <row r="78" spans="1:32">
      <c r="A78" s="106"/>
      <c r="B78" s="106"/>
      <c r="C78" s="133"/>
      <c r="D78" s="128"/>
      <c r="E78" s="109"/>
      <c r="F78" s="108"/>
      <c r="G78" s="128"/>
      <c r="H78" s="109"/>
      <c r="I78" s="108"/>
      <c r="J78" s="110"/>
      <c r="K78" s="109"/>
      <c r="L78" s="108"/>
      <c r="M78" s="110"/>
      <c r="N78" s="109"/>
      <c r="O78" s="108"/>
      <c r="P78" s="110"/>
      <c r="Q78" s="109"/>
      <c r="R78" s="108"/>
      <c r="S78" s="110"/>
      <c r="T78" s="109"/>
      <c r="U78" s="108"/>
      <c r="V78" s="110"/>
      <c r="W78" s="109"/>
      <c r="X78" s="108"/>
      <c r="Y78" s="110"/>
      <c r="Z78" s="109"/>
      <c r="AA78" s="108"/>
      <c r="AB78" s="108"/>
      <c r="AC78" s="111"/>
      <c r="AD78" s="111"/>
      <c r="AE78" s="112"/>
      <c r="AF78" s="20"/>
    </row>
    <row r="79" spans="1:32">
      <c r="A79" s="106"/>
      <c r="B79" s="106"/>
      <c r="C79" s="133"/>
      <c r="D79" s="128"/>
      <c r="E79" s="109"/>
      <c r="F79" s="108"/>
      <c r="G79" s="128"/>
      <c r="H79" s="109"/>
      <c r="I79" s="108"/>
      <c r="J79" s="110"/>
      <c r="K79" s="109"/>
      <c r="L79" s="108"/>
      <c r="M79" s="110"/>
      <c r="N79" s="109"/>
      <c r="O79" s="108"/>
      <c r="P79" s="110"/>
      <c r="Q79" s="109"/>
      <c r="R79" s="108"/>
      <c r="S79" s="110"/>
      <c r="T79" s="109"/>
      <c r="U79" s="108"/>
      <c r="V79" s="110"/>
      <c r="W79" s="109"/>
      <c r="X79" s="108"/>
      <c r="Y79" s="110"/>
      <c r="Z79" s="109"/>
      <c r="AA79" s="108"/>
      <c r="AB79" s="108"/>
      <c r="AC79" s="111"/>
      <c r="AD79" s="111"/>
      <c r="AE79" s="112"/>
      <c r="AF79" s="20"/>
    </row>
    <row r="80" spans="1:32">
      <c r="A80" s="106"/>
      <c r="B80" s="106"/>
      <c r="C80" s="133"/>
      <c r="D80" s="128"/>
      <c r="E80" s="109"/>
      <c r="F80" s="108"/>
      <c r="G80" s="128"/>
      <c r="H80" s="109"/>
      <c r="I80" s="108"/>
      <c r="J80" s="110"/>
      <c r="K80" s="109"/>
      <c r="L80" s="108"/>
      <c r="M80" s="110"/>
      <c r="N80" s="109"/>
      <c r="O80" s="108"/>
      <c r="P80" s="110"/>
      <c r="Q80" s="109"/>
      <c r="R80" s="108"/>
      <c r="S80" s="110"/>
      <c r="T80" s="109"/>
      <c r="U80" s="108"/>
      <c r="V80" s="110"/>
      <c r="W80" s="109"/>
      <c r="X80" s="108"/>
      <c r="Y80" s="110"/>
      <c r="Z80" s="109"/>
      <c r="AA80" s="108"/>
      <c r="AB80" s="108"/>
      <c r="AC80" s="111"/>
      <c r="AD80" s="111"/>
      <c r="AE80" s="112"/>
      <c r="AF80" s="20"/>
    </row>
    <row r="81" spans="1:32">
      <c r="A81" s="106"/>
      <c r="B81" s="106"/>
      <c r="C81" s="133"/>
      <c r="D81" s="128"/>
      <c r="E81" s="109"/>
      <c r="F81" s="108"/>
      <c r="G81" s="128"/>
      <c r="H81" s="109"/>
      <c r="I81" s="108"/>
      <c r="J81" s="110"/>
      <c r="K81" s="109"/>
      <c r="L81" s="108"/>
      <c r="M81" s="110"/>
      <c r="N81" s="109"/>
      <c r="O81" s="108"/>
      <c r="P81" s="110"/>
      <c r="Q81" s="109"/>
      <c r="R81" s="108"/>
      <c r="S81" s="110"/>
      <c r="T81" s="109"/>
      <c r="U81" s="108"/>
      <c r="V81" s="110"/>
      <c r="W81" s="109"/>
      <c r="X81" s="108"/>
      <c r="Y81" s="110"/>
      <c r="Z81" s="109"/>
      <c r="AA81" s="108"/>
      <c r="AB81" s="108"/>
      <c r="AC81" s="111"/>
      <c r="AD81" s="111"/>
      <c r="AE81" s="112"/>
      <c r="AF81" s="20"/>
    </row>
    <row r="82" spans="1:32">
      <c r="A82" s="106"/>
      <c r="B82" s="106"/>
      <c r="C82" s="133"/>
      <c r="D82" s="128"/>
      <c r="E82" s="109"/>
      <c r="F82" s="108"/>
      <c r="G82" s="128"/>
      <c r="H82" s="109"/>
      <c r="I82" s="108"/>
      <c r="J82" s="110"/>
      <c r="K82" s="109"/>
      <c r="L82" s="108"/>
      <c r="M82" s="110"/>
      <c r="N82" s="109"/>
      <c r="O82" s="108"/>
      <c r="P82" s="110"/>
      <c r="Q82" s="109"/>
      <c r="R82" s="108"/>
      <c r="S82" s="110"/>
      <c r="T82" s="109"/>
      <c r="U82" s="108"/>
      <c r="V82" s="110"/>
      <c r="W82" s="109"/>
      <c r="X82" s="108"/>
      <c r="Y82" s="110"/>
      <c r="Z82" s="109"/>
      <c r="AA82" s="108"/>
      <c r="AB82" s="108"/>
      <c r="AC82" s="111"/>
      <c r="AD82" s="111"/>
      <c r="AE82" s="112"/>
      <c r="AF82" s="20"/>
    </row>
    <row r="83" spans="1:32">
      <c r="A83" s="122"/>
      <c r="B83" s="122"/>
      <c r="C83" s="135"/>
      <c r="D83" s="69"/>
      <c r="E83" s="124"/>
      <c r="F83" s="97"/>
      <c r="G83" s="69"/>
      <c r="H83" s="124"/>
      <c r="I83" s="97"/>
      <c r="J83" s="125"/>
      <c r="K83" s="124"/>
      <c r="L83" s="97"/>
      <c r="M83" s="125"/>
      <c r="N83" s="124"/>
      <c r="O83" s="97"/>
      <c r="P83" s="125"/>
      <c r="Q83" s="124"/>
      <c r="R83" s="97"/>
      <c r="S83" s="125"/>
      <c r="T83" s="124"/>
      <c r="U83" s="97"/>
      <c r="V83" s="125"/>
      <c r="W83" s="124"/>
      <c r="X83" s="97"/>
      <c r="Y83" s="125"/>
      <c r="Z83" s="124"/>
      <c r="AA83" s="97"/>
      <c r="AB83" s="97"/>
      <c r="AC83" s="126"/>
      <c r="AD83" s="126"/>
      <c r="AE83" s="127"/>
      <c r="AF83" s="20"/>
    </row>
    <row r="84" spans="1:32">
      <c r="A84" s="330" t="s">
        <v>174</v>
      </c>
      <c r="B84" s="33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136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137"/>
      <c r="AF84" s="20"/>
    </row>
    <row r="85" spans="1:32">
      <c r="A85" s="28">
        <v>1</v>
      </c>
      <c r="B85" s="28" t="s">
        <v>137</v>
      </c>
      <c r="C85" s="29">
        <v>5</v>
      </c>
      <c r="D85" s="30">
        <v>52.1</v>
      </c>
      <c r="E85" s="30">
        <v>48</v>
      </c>
      <c r="F85" s="31">
        <f t="shared" ref="F85:F98" si="66">E85-D85</f>
        <v>-4.1000000000000014</v>
      </c>
      <c r="G85" s="30">
        <v>42.05</v>
      </c>
      <c r="H85" s="30">
        <v>37.5</v>
      </c>
      <c r="I85" s="32">
        <f t="shared" ref="I85:I98" si="67">H85-G85</f>
        <v>-4.5499999999999972</v>
      </c>
      <c r="J85" s="30">
        <v>36.875</v>
      </c>
      <c r="K85" s="30">
        <v>27.5</v>
      </c>
      <c r="L85" s="32">
        <f t="shared" ref="L85:L98" si="68">K85-J85</f>
        <v>-9.375</v>
      </c>
      <c r="M85" s="30">
        <v>38.875</v>
      </c>
      <c r="N85" s="30">
        <v>55.625</v>
      </c>
      <c r="O85" s="32">
        <f t="shared" ref="O85:O98" si="69">N85-M85</f>
        <v>16.75</v>
      </c>
      <c r="P85" s="30">
        <v>45.05</v>
      </c>
      <c r="Q85" s="30">
        <v>48.25</v>
      </c>
      <c r="R85" s="32">
        <f t="shared" ref="R85:R98" si="70">Q85-P85</f>
        <v>3.2000000000000028</v>
      </c>
      <c r="S85" s="30">
        <v>64.099999999999994</v>
      </c>
      <c r="T85" s="30">
        <v>68.5</v>
      </c>
      <c r="U85" s="32">
        <f t="shared" ref="U85:U98" si="71">T85-S85</f>
        <v>4.4000000000000057</v>
      </c>
      <c r="V85" s="30">
        <v>57</v>
      </c>
      <c r="W85" s="30">
        <v>54.375</v>
      </c>
      <c r="X85" s="32">
        <f t="shared" ref="X85:X98" si="72">W85-V85</f>
        <v>-2.625</v>
      </c>
      <c r="Y85" s="30">
        <v>61.7</v>
      </c>
      <c r="Z85" s="30">
        <v>57</v>
      </c>
      <c r="AA85" s="32">
        <f t="shared" ref="AA85:AA98" si="73">Z85-Y85</f>
        <v>-4.7000000000000028</v>
      </c>
      <c r="AB85" s="32">
        <f t="shared" ref="AB85:AB98" si="74">(D85+G85+J85+M85+P85+S85+V85+Y85)/8</f>
        <v>49.718749999999993</v>
      </c>
      <c r="AC85" s="30">
        <f t="shared" ref="AC85:AC98" si="75">(E85+H85+K85+N85+Q85+T85+W85+Z85)/8</f>
        <v>49.59375</v>
      </c>
      <c r="AD85" s="34">
        <f t="shared" ref="AD85:AD98" si="76">AC85-AB85</f>
        <v>-0.12499999999999289</v>
      </c>
      <c r="AE85" s="35">
        <v>3</v>
      </c>
      <c r="AF85" s="20"/>
    </row>
    <row r="86" spans="1:32">
      <c r="A86" s="27">
        <v>2</v>
      </c>
      <c r="B86" s="28" t="s">
        <v>116</v>
      </c>
      <c r="C86" s="29">
        <v>13</v>
      </c>
      <c r="D86" s="30">
        <v>41.67</v>
      </c>
      <c r="E86" s="31">
        <v>47.08</v>
      </c>
      <c r="F86" s="31">
        <f t="shared" si="66"/>
        <v>5.4099999999999966</v>
      </c>
      <c r="G86" s="30">
        <v>34.5</v>
      </c>
      <c r="H86" s="31">
        <v>38.46</v>
      </c>
      <c r="I86" s="32">
        <f t="shared" si="67"/>
        <v>3.9600000000000009</v>
      </c>
      <c r="J86" s="30">
        <v>32.29</v>
      </c>
      <c r="K86" s="31">
        <v>37.5</v>
      </c>
      <c r="L86" s="32">
        <f t="shared" si="68"/>
        <v>5.2100000000000009</v>
      </c>
      <c r="M86" s="30">
        <v>25.83</v>
      </c>
      <c r="N86" s="31">
        <v>46.15</v>
      </c>
      <c r="O86" s="32">
        <f t="shared" si="69"/>
        <v>20.32</v>
      </c>
      <c r="P86" s="30">
        <v>35.29</v>
      </c>
      <c r="Q86" s="31">
        <v>43.81</v>
      </c>
      <c r="R86" s="32">
        <f t="shared" si="70"/>
        <v>8.5200000000000031</v>
      </c>
      <c r="S86" s="30">
        <v>50.33</v>
      </c>
      <c r="T86" s="33">
        <v>68.31</v>
      </c>
      <c r="U86" s="32">
        <f t="shared" si="71"/>
        <v>17.980000000000004</v>
      </c>
      <c r="V86" s="30">
        <v>46.25</v>
      </c>
      <c r="W86" s="31">
        <v>52.69</v>
      </c>
      <c r="X86" s="32">
        <f t="shared" si="72"/>
        <v>6.4399999999999977</v>
      </c>
      <c r="Y86" s="30">
        <v>52.33</v>
      </c>
      <c r="Z86" s="31">
        <v>57.23</v>
      </c>
      <c r="AA86" s="32">
        <f t="shared" si="73"/>
        <v>4.8999999999999986</v>
      </c>
      <c r="AB86" s="32">
        <f t="shared" si="74"/>
        <v>39.811250000000001</v>
      </c>
      <c r="AC86" s="30">
        <f t="shared" si="75"/>
        <v>48.903750000000002</v>
      </c>
      <c r="AD86" s="34">
        <f t="shared" si="76"/>
        <v>9.0925000000000011</v>
      </c>
      <c r="AE86" s="35">
        <v>8</v>
      </c>
      <c r="AF86" s="20"/>
    </row>
    <row r="87" spans="1:32">
      <c r="A87" s="28">
        <v>3</v>
      </c>
      <c r="B87" s="28" t="s">
        <v>93</v>
      </c>
      <c r="C87" s="29">
        <v>10</v>
      </c>
      <c r="D87" s="30">
        <v>41.67</v>
      </c>
      <c r="E87" s="31">
        <v>41.8</v>
      </c>
      <c r="F87" s="31">
        <f t="shared" si="66"/>
        <v>0.12999999999999545</v>
      </c>
      <c r="G87" s="30">
        <v>42.33</v>
      </c>
      <c r="H87" s="31">
        <v>41.2</v>
      </c>
      <c r="I87" s="32">
        <f t="shared" si="67"/>
        <v>-1.1299999999999955</v>
      </c>
      <c r="J87" s="30">
        <v>30.83</v>
      </c>
      <c r="K87" s="31">
        <v>30.25</v>
      </c>
      <c r="L87" s="32">
        <f t="shared" si="68"/>
        <v>-0.57999999999999829</v>
      </c>
      <c r="M87" s="30">
        <v>41.67</v>
      </c>
      <c r="N87" s="31">
        <v>48</v>
      </c>
      <c r="O87" s="32">
        <f t="shared" si="69"/>
        <v>6.3299999999999983</v>
      </c>
      <c r="P87" s="30">
        <v>37.75</v>
      </c>
      <c r="Q87" s="31">
        <v>41</v>
      </c>
      <c r="R87" s="32">
        <f t="shared" si="70"/>
        <v>3.25</v>
      </c>
      <c r="S87" s="30">
        <v>63.33</v>
      </c>
      <c r="T87" s="33">
        <v>74.400000000000006</v>
      </c>
      <c r="U87" s="32">
        <f t="shared" si="71"/>
        <v>11.070000000000007</v>
      </c>
      <c r="V87" s="30">
        <v>50</v>
      </c>
      <c r="W87" s="31">
        <v>48</v>
      </c>
      <c r="X87" s="32">
        <f t="shared" si="72"/>
        <v>-2</v>
      </c>
      <c r="Y87" s="30">
        <v>50</v>
      </c>
      <c r="Z87" s="31">
        <v>55.2</v>
      </c>
      <c r="AA87" s="32">
        <f t="shared" si="73"/>
        <v>5.2000000000000028</v>
      </c>
      <c r="AB87" s="32">
        <f t="shared" si="74"/>
        <v>44.697499999999998</v>
      </c>
      <c r="AC87" s="30">
        <f t="shared" si="75"/>
        <v>47.481249999999996</v>
      </c>
      <c r="AD87" s="34">
        <f t="shared" si="76"/>
        <v>2.7837499999999977</v>
      </c>
      <c r="AE87" s="35">
        <v>5</v>
      </c>
      <c r="AF87" s="20"/>
    </row>
    <row r="88" spans="1:32">
      <c r="A88" s="27">
        <v>4</v>
      </c>
      <c r="B88" s="28" t="s">
        <v>79</v>
      </c>
      <c r="C88" s="29">
        <v>4</v>
      </c>
      <c r="D88" s="30">
        <v>44</v>
      </c>
      <c r="E88" s="31">
        <v>45.5</v>
      </c>
      <c r="F88" s="31">
        <f t="shared" si="66"/>
        <v>1.5</v>
      </c>
      <c r="G88" s="30">
        <v>38</v>
      </c>
      <c r="H88" s="31">
        <v>38</v>
      </c>
      <c r="I88" s="32">
        <f t="shared" si="67"/>
        <v>0</v>
      </c>
      <c r="J88" s="30">
        <v>35</v>
      </c>
      <c r="K88" s="31">
        <v>27.5</v>
      </c>
      <c r="L88" s="32">
        <f t="shared" si="68"/>
        <v>-7.5</v>
      </c>
      <c r="M88" s="30">
        <v>37.5</v>
      </c>
      <c r="N88" s="31">
        <v>51.25</v>
      </c>
      <c r="O88" s="32">
        <f t="shared" si="69"/>
        <v>13.75</v>
      </c>
      <c r="P88" s="30">
        <v>44.5</v>
      </c>
      <c r="Q88" s="31">
        <v>43.13</v>
      </c>
      <c r="R88" s="32">
        <f t="shared" si="70"/>
        <v>-1.3699999999999974</v>
      </c>
      <c r="S88" s="30">
        <v>46</v>
      </c>
      <c r="T88" s="33">
        <v>62</v>
      </c>
      <c r="U88" s="32">
        <f t="shared" si="71"/>
        <v>16</v>
      </c>
      <c r="V88" s="30">
        <v>47.5</v>
      </c>
      <c r="W88" s="31">
        <v>48.75</v>
      </c>
      <c r="X88" s="32">
        <f t="shared" si="72"/>
        <v>1.25</v>
      </c>
      <c r="Y88" s="30">
        <v>38</v>
      </c>
      <c r="Z88" s="31">
        <v>47</v>
      </c>
      <c r="AA88" s="32">
        <f t="shared" si="73"/>
        <v>9</v>
      </c>
      <c r="AB88" s="32">
        <f t="shared" si="74"/>
        <v>41.3125</v>
      </c>
      <c r="AC88" s="30">
        <f t="shared" si="75"/>
        <v>45.391249999999999</v>
      </c>
      <c r="AD88" s="34">
        <f t="shared" si="76"/>
        <v>4.0787499999999994</v>
      </c>
      <c r="AE88" s="35">
        <v>6</v>
      </c>
      <c r="AF88" s="20"/>
    </row>
    <row r="89" spans="1:32">
      <c r="A89" s="28">
        <v>5</v>
      </c>
      <c r="B89" s="28" t="s">
        <v>48</v>
      </c>
      <c r="C89" s="29">
        <v>13</v>
      </c>
      <c r="D89" s="30">
        <v>47.5</v>
      </c>
      <c r="E89" s="31">
        <v>47.85</v>
      </c>
      <c r="F89" s="31">
        <f t="shared" si="66"/>
        <v>0.35000000000000142</v>
      </c>
      <c r="G89" s="30">
        <v>41.63</v>
      </c>
      <c r="H89" s="31">
        <v>33.229999999999997</v>
      </c>
      <c r="I89" s="32">
        <f t="shared" si="67"/>
        <v>-8.4000000000000057</v>
      </c>
      <c r="J89" s="30">
        <v>41.56</v>
      </c>
      <c r="K89" s="31">
        <v>32.31</v>
      </c>
      <c r="L89" s="32">
        <f t="shared" si="68"/>
        <v>-9.25</v>
      </c>
      <c r="M89" s="30">
        <v>45.63</v>
      </c>
      <c r="N89" s="31">
        <v>48.46</v>
      </c>
      <c r="O89" s="32">
        <f t="shared" si="69"/>
        <v>2.8299999999999983</v>
      </c>
      <c r="P89" s="30">
        <v>38.22</v>
      </c>
      <c r="Q89" s="31">
        <v>36.04</v>
      </c>
      <c r="R89" s="32">
        <f t="shared" si="70"/>
        <v>-2.1799999999999997</v>
      </c>
      <c r="S89" s="30">
        <v>64.5</v>
      </c>
      <c r="T89" s="33">
        <v>62.15</v>
      </c>
      <c r="U89" s="32">
        <f t="shared" si="71"/>
        <v>-2.3500000000000014</v>
      </c>
      <c r="V89" s="30">
        <v>55.31</v>
      </c>
      <c r="W89" s="31">
        <v>48.08</v>
      </c>
      <c r="X89" s="32">
        <f t="shared" si="72"/>
        <v>-7.230000000000004</v>
      </c>
      <c r="Y89" s="30">
        <v>52</v>
      </c>
      <c r="Z89" s="31">
        <v>53.23</v>
      </c>
      <c r="AA89" s="32">
        <f t="shared" si="73"/>
        <v>1.2299999999999969</v>
      </c>
      <c r="AB89" s="32">
        <f t="shared" si="74"/>
        <v>48.293749999999996</v>
      </c>
      <c r="AC89" s="30">
        <f t="shared" si="75"/>
        <v>45.168749999999996</v>
      </c>
      <c r="AD89" s="34">
        <f t="shared" si="76"/>
        <v>-3.125</v>
      </c>
      <c r="AE89" s="35">
        <v>3</v>
      </c>
      <c r="AF89" s="20"/>
    </row>
    <row r="90" spans="1:32">
      <c r="A90" s="27">
        <v>6</v>
      </c>
      <c r="B90" s="28" t="s">
        <v>47</v>
      </c>
      <c r="C90" s="29">
        <v>30</v>
      </c>
      <c r="D90" s="30">
        <v>46</v>
      </c>
      <c r="E90" s="31">
        <v>43</v>
      </c>
      <c r="F90" s="31">
        <f t="shared" si="66"/>
        <v>-3</v>
      </c>
      <c r="G90" s="30">
        <v>46.5</v>
      </c>
      <c r="H90" s="31">
        <v>37.67</v>
      </c>
      <c r="I90" s="32">
        <f t="shared" si="67"/>
        <v>-8.8299999999999983</v>
      </c>
      <c r="J90" s="30">
        <v>37.29</v>
      </c>
      <c r="K90" s="31">
        <v>31.08</v>
      </c>
      <c r="L90" s="32">
        <f t="shared" si="68"/>
        <v>-6.2100000000000009</v>
      </c>
      <c r="M90" s="30">
        <v>37.08</v>
      </c>
      <c r="N90" s="31">
        <v>43.33</v>
      </c>
      <c r="O90" s="32">
        <f t="shared" si="69"/>
        <v>6.25</v>
      </c>
      <c r="P90" s="30">
        <v>44.47</v>
      </c>
      <c r="Q90" s="31">
        <v>43.98</v>
      </c>
      <c r="R90" s="32">
        <f t="shared" si="70"/>
        <v>-0.49000000000000199</v>
      </c>
      <c r="S90" s="30">
        <v>58.78</v>
      </c>
      <c r="T90" s="33">
        <v>58.8</v>
      </c>
      <c r="U90" s="32">
        <f t="shared" si="71"/>
        <v>1.9999999999996021E-2</v>
      </c>
      <c r="V90" s="30">
        <v>51.94</v>
      </c>
      <c r="W90" s="31">
        <v>47</v>
      </c>
      <c r="X90" s="32">
        <f t="shared" si="72"/>
        <v>-4.9399999999999977</v>
      </c>
      <c r="Y90" s="30">
        <v>58</v>
      </c>
      <c r="Z90" s="31">
        <v>46.8</v>
      </c>
      <c r="AA90" s="32">
        <f t="shared" si="73"/>
        <v>-11.200000000000003</v>
      </c>
      <c r="AB90" s="32">
        <f t="shared" si="74"/>
        <v>47.5075</v>
      </c>
      <c r="AC90" s="30">
        <f t="shared" si="75"/>
        <v>43.957499999999996</v>
      </c>
      <c r="AD90" s="34">
        <f t="shared" si="76"/>
        <v>-3.5500000000000043</v>
      </c>
      <c r="AE90" s="35">
        <v>2</v>
      </c>
      <c r="AF90" s="20"/>
    </row>
    <row r="91" spans="1:32">
      <c r="A91" s="28">
        <v>7</v>
      </c>
      <c r="B91" s="28" t="s">
        <v>113</v>
      </c>
      <c r="C91" s="29">
        <v>8</v>
      </c>
      <c r="D91" s="30">
        <v>53.8</v>
      </c>
      <c r="E91" s="31">
        <v>43.25</v>
      </c>
      <c r="F91" s="31">
        <f t="shared" si="66"/>
        <v>-10.549999999999997</v>
      </c>
      <c r="G91" s="30">
        <v>48.8</v>
      </c>
      <c r="H91" s="31">
        <v>39.5</v>
      </c>
      <c r="I91" s="32">
        <f t="shared" si="67"/>
        <v>-9.2999999999999972</v>
      </c>
      <c r="J91" s="30">
        <v>40.25</v>
      </c>
      <c r="K91" s="31">
        <v>30.63</v>
      </c>
      <c r="L91" s="32">
        <f t="shared" si="68"/>
        <v>-9.620000000000001</v>
      </c>
      <c r="M91" s="30">
        <v>32</v>
      </c>
      <c r="N91" s="31">
        <v>40</v>
      </c>
      <c r="O91" s="32">
        <f t="shared" si="69"/>
        <v>8</v>
      </c>
      <c r="P91" s="30">
        <v>40.950000000000003</v>
      </c>
      <c r="Q91" s="31">
        <v>33.25</v>
      </c>
      <c r="R91" s="32">
        <f t="shared" si="70"/>
        <v>-7.7000000000000028</v>
      </c>
      <c r="S91" s="30">
        <v>61.6</v>
      </c>
      <c r="T91" s="33">
        <v>59</v>
      </c>
      <c r="U91" s="32">
        <f t="shared" si="71"/>
        <v>-2.6000000000000014</v>
      </c>
      <c r="V91" s="30">
        <v>57</v>
      </c>
      <c r="W91" s="31">
        <v>46.88</v>
      </c>
      <c r="X91" s="32">
        <f t="shared" si="72"/>
        <v>-10.119999999999997</v>
      </c>
      <c r="Y91" s="30">
        <v>61.6</v>
      </c>
      <c r="Z91" s="31">
        <v>52.5</v>
      </c>
      <c r="AA91" s="32">
        <f t="shared" si="73"/>
        <v>-9.1000000000000014</v>
      </c>
      <c r="AB91" s="32">
        <f t="shared" si="74"/>
        <v>49.500000000000007</v>
      </c>
      <c r="AC91" s="30">
        <f t="shared" si="75"/>
        <v>43.126249999999999</v>
      </c>
      <c r="AD91" s="34">
        <f t="shared" si="76"/>
        <v>-6.3737500000000082</v>
      </c>
      <c r="AE91" s="35">
        <v>1</v>
      </c>
      <c r="AF91" s="20"/>
    </row>
    <row r="92" spans="1:32">
      <c r="A92" s="27">
        <v>8</v>
      </c>
      <c r="B92" s="28" t="s">
        <v>64</v>
      </c>
      <c r="C92" s="29">
        <v>20</v>
      </c>
      <c r="D92" s="30">
        <v>46.71</v>
      </c>
      <c r="E92" s="31">
        <v>43.9</v>
      </c>
      <c r="F92" s="31">
        <f t="shared" si="66"/>
        <v>-2.8100000000000023</v>
      </c>
      <c r="G92" s="30">
        <v>45</v>
      </c>
      <c r="H92" s="31">
        <v>33.1</v>
      </c>
      <c r="I92" s="32">
        <f t="shared" si="67"/>
        <v>-11.899999999999999</v>
      </c>
      <c r="J92" s="30">
        <v>37.32</v>
      </c>
      <c r="K92" s="31">
        <v>33.880000000000003</v>
      </c>
      <c r="L92" s="32">
        <f t="shared" si="68"/>
        <v>-3.4399999999999977</v>
      </c>
      <c r="M92" s="30">
        <v>37.5</v>
      </c>
      <c r="N92" s="31">
        <v>37.5</v>
      </c>
      <c r="O92" s="32">
        <f t="shared" si="69"/>
        <v>0</v>
      </c>
      <c r="P92" s="30">
        <v>37.61</v>
      </c>
      <c r="Q92" s="31">
        <v>36.53</v>
      </c>
      <c r="R92" s="32">
        <f t="shared" si="70"/>
        <v>-1.0799999999999983</v>
      </c>
      <c r="S92" s="30">
        <v>61.71</v>
      </c>
      <c r="T92" s="33">
        <v>61.6</v>
      </c>
      <c r="U92" s="32">
        <f t="shared" si="71"/>
        <v>-0.10999999999999943</v>
      </c>
      <c r="V92" s="30">
        <v>53.93</v>
      </c>
      <c r="W92" s="31">
        <v>42</v>
      </c>
      <c r="X92" s="32">
        <f t="shared" si="72"/>
        <v>-11.93</v>
      </c>
      <c r="Y92" s="30">
        <v>59.14</v>
      </c>
      <c r="Z92" s="31">
        <v>51.8</v>
      </c>
      <c r="AA92" s="32">
        <f t="shared" si="73"/>
        <v>-7.3400000000000034</v>
      </c>
      <c r="AB92" s="32">
        <f t="shared" si="74"/>
        <v>47.364999999999995</v>
      </c>
      <c r="AC92" s="30">
        <f t="shared" si="75"/>
        <v>42.53875</v>
      </c>
      <c r="AD92" s="34">
        <f t="shared" si="76"/>
        <v>-4.8262499999999946</v>
      </c>
      <c r="AE92" s="35">
        <v>1</v>
      </c>
      <c r="AF92" s="20"/>
    </row>
    <row r="93" spans="1:32">
      <c r="A93" s="28">
        <v>9</v>
      </c>
      <c r="B93" s="28" t="s">
        <v>52</v>
      </c>
      <c r="C93" s="29">
        <v>5</v>
      </c>
      <c r="D93" s="30">
        <v>39.11</v>
      </c>
      <c r="E93" s="31">
        <v>38.799999999999997</v>
      </c>
      <c r="F93" s="31">
        <f t="shared" si="66"/>
        <v>-0.31000000000000227</v>
      </c>
      <c r="G93" s="30">
        <v>43.33</v>
      </c>
      <c r="H93" s="31">
        <v>32.799999999999997</v>
      </c>
      <c r="I93" s="32">
        <f t="shared" si="67"/>
        <v>-10.530000000000001</v>
      </c>
      <c r="J93" s="30">
        <v>40.83</v>
      </c>
      <c r="K93" s="31">
        <v>38</v>
      </c>
      <c r="L93" s="32">
        <f t="shared" si="68"/>
        <v>-2.8299999999999983</v>
      </c>
      <c r="M93" s="30">
        <v>38.33</v>
      </c>
      <c r="N93" s="31">
        <v>38</v>
      </c>
      <c r="O93" s="32">
        <f t="shared" si="69"/>
        <v>-0.32999999999999829</v>
      </c>
      <c r="P93" s="30">
        <v>33.78</v>
      </c>
      <c r="Q93" s="31">
        <v>36.799999999999997</v>
      </c>
      <c r="R93" s="32">
        <f t="shared" si="70"/>
        <v>3.019999999999996</v>
      </c>
      <c r="S93" s="30">
        <v>57.33</v>
      </c>
      <c r="T93" s="33">
        <v>63.2</v>
      </c>
      <c r="U93" s="32">
        <f t="shared" si="71"/>
        <v>5.8700000000000045</v>
      </c>
      <c r="V93" s="30">
        <v>52.22</v>
      </c>
      <c r="W93" s="31">
        <v>40</v>
      </c>
      <c r="X93" s="32">
        <f t="shared" si="72"/>
        <v>-12.219999999999999</v>
      </c>
      <c r="Y93" s="30">
        <v>60.44</v>
      </c>
      <c r="Z93" s="31">
        <v>47.2</v>
      </c>
      <c r="AA93" s="32">
        <f t="shared" si="73"/>
        <v>-13.239999999999995</v>
      </c>
      <c r="AB93" s="32">
        <f t="shared" si="74"/>
        <v>45.671249999999993</v>
      </c>
      <c r="AC93" s="30">
        <f t="shared" si="75"/>
        <v>41.849999999999994</v>
      </c>
      <c r="AD93" s="34">
        <f t="shared" si="76"/>
        <v>-3.8212499999999991</v>
      </c>
      <c r="AE93" s="35">
        <v>2</v>
      </c>
      <c r="AF93" s="20"/>
    </row>
    <row r="94" spans="1:32">
      <c r="A94" s="27">
        <v>10</v>
      </c>
      <c r="B94" s="28" t="s">
        <v>65</v>
      </c>
      <c r="C94" s="29">
        <v>2</v>
      </c>
      <c r="D94" s="30">
        <v>45.14</v>
      </c>
      <c r="E94" s="31">
        <v>44</v>
      </c>
      <c r="F94" s="31">
        <f t="shared" si="66"/>
        <v>-1.1400000000000006</v>
      </c>
      <c r="G94" s="30">
        <v>36.57</v>
      </c>
      <c r="H94" s="31">
        <v>31</v>
      </c>
      <c r="I94" s="32">
        <f t="shared" si="67"/>
        <v>-5.57</v>
      </c>
      <c r="J94" s="30">
        <v>30.18</v>
      </c>
      <c r="K94" s="31">
        <v>20</v>
      </c>
      <c r="L94" s="32">
        <f t="shared" si="68"/>
        <v>-10.18</v>
      </c>
      <c r="M94" s="30">
        <v>25.36</v>
      </c>
      <c r="N94" s="31">
        <v>22.5</v>
      </c>
      <c r="O94" s="32">
        <f t="shared" si="69"/>
        <v>-2.8599999999999994</v>
      </c>
      <c r="P94" s="30">
        <v>32.79</v>
      </c>
      <c r="Q94" s="31">
        <v>37</v>
      </c>
      <c r="R94" s="32">
        <f t="shared" si="70"/>
        <v>4.2100000000000009</v>
      </c>
      <c r="S94" s="30">
        <v>53.43</v>
      </c>
      <c r="T94" s="33">
        <v>60</v>
      </c>
      <c r="U94" s="32">
        <f t="shared" si="71"/>
        <v>6.57</v>
      </c>
      <c r="V94" s="30">
        <v>46.07</v>
      </c>
      <c r="W94" s="31">
        <v>45</v>
      </c>
      <c r="X94" s="32">
        <f t="shared" si="72"/>
        <v>-1.0700000000000003</v>
      </c>
      <c r="Y94" s="30">
        <v>44</v>
      </c>
      <c r="Z94" s="31">
        <v>68</v>
      </c>
      <c r="AA94" s="32">
        <f t="shared" si="73"/>
        <v>24</v>
      </c>
      <c r="AB94" s="32">
        <f t="shared" si="74"/>
        <v>39.192500000000003</v>
      </c>
      <c r="AC94" s="30">
        <f t="shared" si="75"/>
        <v>40.9375</v>
      </c>
      <c r="AD94" s="34">
        <f t="shared" si="76"/>
        <v>1.7449999999999974</v>
      </c>
      <c r="AE94" s="35">
        <v>3</v>
      </c>
      <c r="AF94" s="20"/>
    </row>
    <row r="95" spans="1:32" s="8" customFormat="1" ht="34.5">
      <c r="A95" s="28">
        <v>11</v>
      </c>
      <c r="B95" s="28" t="s">
        <v>55</v>
      </c>
      <c r="C95" s="51">
        <v>8</v>
      </c>
      <c r="D95" s="30">
        <v>46.67</v>
      </c>
      <c r="E95" s="52">
        <v>38.75</v>
      </c>
      <c r="F95" s="52">
        <f t="shared" si="66"/>
        <v>-7.9200000000000017</v>
      </c>
      <c r="G95" s="30">
        <v>39</v>
      </c>
      <c r="H95" s="52">
        <v>31.75</v>
      </c>
      <c r="I95" s="53">
        <f t="shared" si="67"/>
        <v>-7.25</v>
      </c>
      <c r="J95" s="30">
        <v>34.17</v>
      </c>
      <c r="K95" s="52">
        <v>26.88</v>
      </c>
      <c r="L95" s="53">
        <f t="shared" si="68"/>
        <v>-7.2900000000000027</v>
      </c>
      <c r="M95" s="30">
        <v>26.67</v>
      </c>
      <c r="N95" s="52">
        <v>41.88</v>
      </c>
      <c r="O95" s="53">
        <f t="shared" si="69"/>
        <v>15.21</v>
      </c>
      <c r="P95" s="30">
        <v>34.92</v>
      </c>
      <c r="Q95" s="52">
        <v>27.31</v>
      </c>
      <c r="R95" s="53">
        <f t="shared" si="70"/>
        <v>-7.610000000000003</v>
      </c>
      <c r="S95" s="30">
        <v>52.67</v>
      </c>
      <c r="T95" s="54">
        <v>60</v>
      </c>
      <c r="U95" s="53">
        <f t="shared" si="71"/>
        <v>7.3299999999999983</v>
      </c>
      <c r="V95" s="30">
        <v>50.83</v>
      </c>
      <c r="W95" s="52">
        <v>49.38</v>
      </c>
      <c r="X95" s="53">
        <f t="shared" si="72"/>
        <v>-1.4499999999999957</v>
      </c>
      <c r="Y95" s="30">
        <v>62.67</v>
      </c>
      <c r="Z95" s="52">
        <v>50.5</v>
      </c>
      <c r="AA95" s="53">
        <f t="shared" si="73"/>
        <v>-12.170000000000002</v>
      </c>
      <c r="AB95" s="53">
        <f t="shared" si="74"/>
        <v>43.45</v>
      </c>
      <c r="AC95" s="30">
        <f t="shared" si="75"/>
        <v>40.806249999999999</v>
      </c>
      <c r="AD95" s="34">
        <f t="shared" si="76"/>
        <v>-2.6437500000000043</v>
      </c>
      <c r="AE95" s="35">
        <v>2</v>
      </c>
      <c r="AF95" s="55"/>
    </row>
    <row r="96" spans="1:32">
      <c r="A96" s="27">
        <v>12</v>
      </c>
      <c r="B96" s="28" t="s">
        <v>58</v>
      </c>
      <c r="C96" s="29">
        <v>5</v>
      </c>
      <c r="D96" s="30">
        <v>51.2</v>
      </c>
      <c r="E96" s="31">
        <v>40.799999999999997</v>
      </c>
      <c r="F96" s="31">
        <f t="shared" si="66"/>
        <v>-10.400000000000006</v>
      </c>
      <c r="G96" s="30">
        <v>34.4</v>
      </c>
      <c r="H96" s="31">
        <v>29.6</v>
      </c>
      <c r="I96" s="32">
        <f t="shared" si="67"/>
        <v>-4.7999999999999972</v>
      </c>
      <c r="J96" s="30">
        <v>34</v>
      </c>
      <c r="K96" s="31">
        <v>33</v>
      </c>
      <c r="L96" s="32">
        <f t="shared" si="68"/>
        <v>-1</v>
      </c>
      <c r="M96" s="30">
        <v>32</v>
      </c>
      <c r="N96" s="31">
        <v>33</v>
      </c>
      <c r="O96" s="32">
        <f t="shared" si="69"/>
        <v>1</v>
      </c>
      <c r="P96" s="30">
        <v>32.299999999999997</v>
      </c>
      <c r="Q96" s="31">
        <v>36.1</v>
      </c>
      <c r="R96" s="32">
        <f t="shared" si="70"/>
        <v>3.8000000000000043</v>
      </c>
      <c r="S96" s="30">
        <v>60.8</v>
      </c>
      <c r="T96" s="33">
        <v>57.6</v>
      </c>
      <c r="U96" s="32">
        <f t="shared" si="71"/>
        <v>-3.1999999999999957</v>
      </c>
      <c r="V96" s="30">
        <v>52</v>
      </c>
      <c r="W96" s="31">
        <v>36</v>
      </c>
      <c r="X96" s="32">
        <f t="shared" si="72"/>
        <v>-16</v>
      </c>
      <c r="Y96" s="30">
        <v>52.8</v>
      </c>
      <c r="Z96" s="31">
        <v>49.6</v>
      </c>
      <c r="AA96" s="32">
        <f t="shared" si="73"/>
        <v>-3.1999999999999957</v>
      </c>
      <c r="AB96" s="32">
        <f t="shared" si="74"/>
        <v>43.6875</v>
      </c>
      <c r="AC96" s="30">
        <f t="shared" si="75"/>
        <v>39.462500000000006</v>
      </c>
      <c r="AD96" s="34">
        <f t="shared" si="76"/>
        <v>-4.2249999999999943</v>
      </c>
      <c r="AE96" s="35">
        <v>2</v>
      </c>
      <c r="AF96" s="20"/>
    </row>
    <row r="97" spans="1:32">
      <c r="A97" s="28">
        <v>13</v>
      </c>
      <c r="B97" s="28" t="s">
        <v>57</v>
      </c>
      <c r="C97" s="29">
        <v>9</v>
      </c>
      <c r="D97" s="30">
        <v>50.67</v>
      </c>
      <c r="E97" s="31">
        <v>35.56</v>
      </c>
      <c r="F97" s="31">
        <f t="shared" si="66"/>
        <v>-15.11</v>
      </c>
      <c r="G97" s="30">
        <v>46.22</v>
      </c>
      <c r="H97" s="31">
        <v>32</v>
      </c>
      <c r="I97" s="32">
        <f t="shared" si="67"/>
        <v>-14.219999999999999</v>
      </c>
      <c r="J97" s="30">
        <v>33.89</v>
      </c>
      <c r="K97" s="31">
        <v>31.39</v>
      </c>
      <c r="L97" s="32">
        <f t="shared" si="68"/>
        <v>-2.5</v>
      </c>
      <c r="M97" s="30">
        <v>42.22</v>
      </c>
      <c r="N97" s="31">
        <v>30.56</v>
      </c>
      <c r="O97" s="32">
        <f t="shared" si="69"/>
        <v>-11.66</v>
      </c>
      <c r="P97" s="30">
        <v>41</v>
      </c>
      <c r="Q97" s="31">
        <v>25.5</v>
      </c>
      <c r="R97" s="32">
        <f t="shared" si="70"/>
        <v>-15.5</v>
      </c>
      <c r="S97" s="30">
        <v>54.22</v>
      </c>
      <c r="T97" s="33">
        <v>55.11</v>
      </c>
      <c r="U97" s="32">
        <f t="shared" si="71"/>
        <v>0.89000000000000057</v>
      </c>
      <c r="V97" s="30">
        <v>56.67</v>
      </c>
      <c r="W97" s="31">
        <v>37.78</v>
      </c>
      <c r="X97" s="32">
        <f t="shared" si="72"/>
        <v>-18.89</v>
      </c>
      <c r="Y97" s="30">
        <v>55.11</v>
      </c>
      <c r="Z97" s="31">
        <v>49.78</v>
      </c>
      <c r="AA97" s="32">
        <f t="shared" si="73"/>
        <v>-5.3299999999999983</v>
      </c>
      <c r="AB97" s="32">
        <f t="shared" si="74"/>
        <v>47.500000000000007</v>
      </c>
      <c r="AC97" s="30">
        <f t="shared" si="75"/>
        <v>37.21</v>
      </c>
      <c r="AD97" s="34">
        <f t="shared" si="76"/>
        <v>-10.290000000000006</v>
      </c>
      <c r="AE97" s="35">
        <v>1</v>
      </c>
      <c r="AF97" s="20"/>
    </row>
    <row r="98" spans="1:32">
      <c r="A98" s="27">
        <v>14</v>
      </c>
      <c r="B98" s="28" t="s">
        <v>105</v>
      </c>
      <c r="C98" s="29">
        <v>12</v>
      </c>
      <c r="D98" s="30">
        <v>39.78</v>
      </c>
      <c r="E98" s="31">
        <v>35.83</v>
      </c>
      <c r="F98" s="31">
        <f t="shared" si="66"/>
        <v>-3.9500000000000028</v>
      </c>
      <c r="G98" s="30">
        <v>48.67</v>
      </c>
      <c r="H98" s="31">
        <v>37.17</v>
      </c>
      <c r="I98" s="32">
        <f t="shared" si="67"/>
        <v>-11.5</v>
      </c>
      <c r="J98" s="30">
        <v>32.22</v>
      </c>
      <c r="K98" s="31">
        <v>27.29</v>
      </c>
      <c r="L98" s="32">
        <f t="shared" si="68"/>
        <v>-4.93</v>
      </c>
      <c r="M98" s="30">
        <v>37.78</v>
      </c>
      <c r="N98" s="31">
        <v>27.08</v>
      </c>
      <c r="O98" s="32">
        <f t="shared" si="69"/>
        <v>-10.700000000000003</v>
      </c>
      <c r="P98" s="30">
        <v>41</v>
      </c>
      <c r="Q98" s="31">
        <v>31</v>
      </c>
      <c r="R98" s="32">
        <f t="shared" si="70"/>
        <v>-10</v>
      </c>
      <c r="S98" s="30">
        <v>60.44</v>
      </c>
      <c r="T98" s="33">
        <v>55</v>
      </c>
      <c r="U98" s="32">
        <f t="shared" si="71"/>
        <v>-5.4399999999999977</v>
      </c>
      <c r="V98" s="30">
        <v>56.11</v>
      </c>
      <c r="W98" s="31">
        <v>40</v>
      </c>
      <c r="X98" s="32">
        <f t="shared" si="72"/>
        <v>-16.11</v>
      </c>
      <c r="Y98" s="30">
        <v>59.11</v>
      </c>
      <c r="Z98" s="31">
        <v>37.33</v>
      </c>
      <c r="AA98" s="32">
        <f t="shared" si="73"/>
        <v>-21.78</v>
      </c>
      <c r="AB98" s="32">
        <f t="shared" si="74"/>
        <v>46.888750000000002</v>
      </c>
      <c r="AC98" s="30">
        <f t="shared" si="75"/>
        <v>36.337499999999999</v>
      </c>
      <c r="AD98" s="34">
        <f t="shared" si="76"/>
        <v>-10.551250000000003</v>
      </c>
      <c r="AE98" s="35">
        <v>0</v>
      </c>
      <c r="AF98" s="20"/>
    </row>
    <row r="99" spans="1:32">
      <c r="A99" s="303" t="s">
        <v>179</v>
      </c>
      <c r="B99" s="304"/>
      <c r="C99" s="29">
        <f>SUM(C85:C98)</f>
        <v>144</v>
      </c>
      <c r="D99" s="30">
        <f>AVERAGE(D84:D98)</f>
        <v>46.144285714285715</v>
      </c>
      <c r="E99" s="30">
        <f t="shared" ref="E99:AD99" si="77">AVERAGE(E84:E98)</f>
        <v>42.437142857142859</v>
      </c>
      <c r="F99" s="30">
        <f t="shared" si="77"/>
        <v>-3.7071428571428586</v>
      </c>
      <c r="G99" s="30">
        <f t="shared" si="77"/>
        <v>41.928571428571423</v>
      </c>
      <c r="H99" s="30">
        <f t="shared" si="77"/>
        <v>35.212857142857146</v>
      </c>
      <c r="I99" s="30">
        <f t="shared" si="77"/>
        <v>-6.7157142857142844</v>
      </c>
      <c r="J99" s="30">
        <f t="shared" si="77"/>
        <v>35.478928571428575</v>
      </c>
      <c r="K99" s="30">
        <f t="shared" si="77"/>
        <v>30.514999999999997</v>
      </c>
      <c r="L99" s="30">
        <f t="shared" si="77"/>
        <v>-4.9639285714285721</v>
      </c>
      <c r="M99" s="30">
        <f t="shared" si="77"/>
        <v>35.60321428571428</v>
      </c>
      <c r="N99" s="30">
        <f t="shared" si="77"/>
        <v>40.238214285714285</v>
      </c>
      <c r="O99" s="30">
        <f t="shared" si="77"/>
        <v>4.6349999999999998</v>
      </c>
      <c r="P99" s="30">
        <f t="shared" si="77"/>
        <v>38.545000000000009</v>
      </c>
      <c r="Q99" s="30">
        <f t="shared" si="77"/>
        <v>37.121428571428574</v>
      </c>
      <c r="R99" s="30">
        <f t="shared" si="77"/>
        <v>-1.4235714285714283</v>
      </c>
      <c r="S99" s="30">
        <f t="shared" si="77"/>
        <v>57.802857142857128</v>
      </c>
      <c r="T99" s="30">
        <f t="shared" si="77"/>
        <v>61.833571428571432</v>
      </c>
      <c r="U99" s="30">
        <f t="shared" si="77"/>
        <v>4.0307142857142866</v>
      </c>
      <c r="V99" s="30">
        <f t="shared" si="77"/>
        <v>52.345000000000006</v>
      </c>
      <c r="W99" s="30">
        <f t="shared" si="77"/>
        <v>45.423928571428569</v>
      </c>
      <c r="X99" s="30">
        <f t="shared" si="77"/>
        <v>-6.9210714285714285</v>
      </c>
      <c r="Y99" s="30">
        <f t="shared" si="77"/>
        <v>54.778571428571425</v>
      </c>
      <c r="Z99" s="30">
        <f t="shared" si="77"/>
        <v>51.655000000000008</v>
      </c>
      <c r="AA99" s="30">
        <f t="shared" si="77"/>
        <v>-3.1235714285714287</v>
      </c>
      <c r="AB99" s="30">
        <f t="shared" si="77"/>
        <v>45.32830357142857</v>
      </c>
      <c r="AC99" s="30">
        <f t="shared" si="77"/>
        <v>43.054642857142845</v>
      </c>
      <c r="AD99" s="30">
        <f t="shared" si="77"/>
        <v>-2.273660714285715</v>
      </c>
      <c r="AE99" s="35">
        <v>2</v>
      </c>
      <c r="AF99" s="20"/>
    </row>
    <row r="100" spans="1:32">
      <c r="A100" s="305" t="s">
        <v>152</v>
      </c>
      <c r="B100" s="306"/>
      <c r="C100" s="67">
        <v>1277</v>
      </c>
      <c r="D100" s="65">
        <v>49.08</v>
      </c>
      <c r="E100" s="62">
        <v>47.73</v>
      </c>
      <c r="F100" s="31">
        <f t="shared" ref="F100:F101" si="78">E100-D100</f>
        <v>-1.3500000000000014</v>
      </c>
      <c r="G100" s="64">
        <v>46.34</v>
      </c>
      <c r="H100" s="62">
        <v>39.409999999999997</v>
      </c>
      <c r="I100" s="32">
        <f t="shared" ref="I100:I101" si="79">H100-G100</f>
        <v>-6.9300000000000068</v>
      </c>
      <c r="J100" s="64">
        <v>40.450000000000003</v>
      </c>
      <c r="K100" s="62">
        <v>33.47</v>
      </c>
      <c r="L100" s="32">
        <f t="shared" ref="L100:L101" si="80">K100-J100</f>
        <v>-6.980000000000004</v>
      </c>
      <c r="M100" s="64">
        <v>38.86</v>
      </c>
      <c r="N100" s="62">
        <v>46.59</v>
      </c>
      <c r="O100" s="32">
        <f t="shared" ref="O100:O101" si="81">N100-M100</f>
        <v>7.730000000000004</v>
      </c>
      <c r="P100" s="64">
        <v>39.35</v>
      </c>
      <c r="Q100" s="62">
        <v>38.270000000000003</v>
      </c>
      <c r="R100" s="32">
        <f t="shared" ref="R100:R101" si="82">Q100-P100</f>
        <v>-1.0799999999999983</v>
      </c>
      <c r="S100" s="64">
        <v>60.31</v>
      </c>
      <c r="T100" s="62">
        <v>66.59</v>
      </c>
      <c r="U100" s="32">
        <f t="shared" ref="U100:U101" si="83">T100-S100</f>
        <v>6.2800000000000011</v>
      </c>
      <c r="V100" s="64">
        <v>56.28</v>
      </c>
      <c r="W100" s="62">
        <v>49.41</v>
      </c>
      <c r="X100" s="32">
        <f t="shared" ref="X100:X101" si="84">W100-V100</f>
        <v>-6.8700000000000045</v>
      </c>
      <c r="Y100" s="64">
        <v>58.39</v>
      </c>
      <c r="Z100" s="62">
        <v>56.09</v>
      </c>
      <c r="AA100" s="32">
        <f t="shared" ref="AA100:AA101" si="85">Z100-Y100</f>
        <v>-2.2999999999999972</v>
      </c>
      <c r="AB100" s="32">
        <f t="shared" ref="AB100:AC101" si="86">(D100+G100+J100+M100+P100+S100+V100+Y100)/8</f>
        <v>48.632499999999993</v>
      </c>
      <c r="AC100" s="30">
        <f t="shared" si="86"/>
        <v>47.195000000000007</v>
      </c>
      <c r="AD100" s="34">
        <f t="shared" ref="AD100:AD101" si="87">AC100-AB100</f>
        <v>-1.4374999999999858</v>
      </c>
      <c r="AE100" s="35">
        <v>2</v>
      </c>
      <c r="AF100" s="20"/>
    </row>
    <row r="101" spans="1:32">
      <c r="A101" s="310" t="s">
        <v>154</v>
      </c>
      <c r="B101" s="311"/>
      <c r="C101" s="131">
        <v>734820</v>
      </c>
      <c r="D101" s="47">
        <v>45.68</v>
      </c>
      <c r="E101" s="100">
        <v>45.02</v>
      </c>
      <c r="F101" s="101">
        <f t="shared" si="78"/>
        <v>-0.65999999999999659</v>
      </c>
      <c r="G101" s="47">
        <v>44.22</v>
      </c>
      <c r="H101" s="100">
        <v>38.31</v>
      </c>
      <c r="I101" s="102">
        <f t="shared" si="79"/>
        <v>-5.9099999999999966</v>
      </c>
      <c r="J101" s="63">
        <v>36.99</v>
      </c>
      <c r="K101" s="100">
        <v>33.82</v>
      </c>
      <c r="L101" s="102">
        <f t="shared" si="80"/>
        <v>-3.1700000000000017</v>
      </c>
      <c r="M101" s="63">
        <v>35.770000000000003</v>
      </c>
      <c r="N101" s="100">
        <v>41.95</v>
      </c>
      <c r="O101" s="102">
        <f t="shared" si="81"/>
        <v>6.18</v>
      </c>
      <c r="P101" s="63">
        <v>37.46</v>
      </c>
      <c r="Q101" s="100">
        <v>37.4</v>
      </c>
      <c r="R101" s="102">
        <f t="shared" si="82"/>
        <v>-6.0000000000002274E-2</v>
      </c>
      <c r="S101" s="63">
        <v>54.84</v>
      </c>
      <c r="T101" s="100">
        <v>61.69</v>
      </c>
      <c r="U101" s="102">
        <f t="shared" si="83"/>
        <v>6.8499999999999943</v>
      </c>
      <c r="V101" s="63">
        <v>52.27</v>
      </c>
      <c r="W101" s="100">
        <v>47.14</v>
      </c>
      <c r="X101" s="102">
        <f t="shared" si="84"/>
        <v>-5.1300000000000026</v>
      </c>
      <c r="Y101" s="63">
        <v>53.85</v>
      </c>
      <c r="Z101" s="100">
        <v>53.16</v>
      </c>
      <c r="AA101" s="102">
        <f t="shared" si="85"/>
        <v>-0.69000000000000483</v>
      </c>
      <c r="AB101" s="102">
        <f t="shared" si="86"/>
        <v>45.135000000000005</v>
      </c>
      <c r="AC101" s="103">
        <f t="shared" si="86"/>
        <v>44.811250000000001</v>
      </c>
      <c r="AD101" s="104">
        <f t="shared" si="87"/>
        <v>-0.32375000000000398</v>
      </c>
      <c r="AE101" s="105">
        <v>2</v>
      </c>
      <c r="AF101" s="20"/>
    </row>
    <row r="102" spans="1:32">
      <c r="A102" s="115"/>
      <c r="B102" s="115"/>
      <c r="C102" s="134"/>
      <c r="D102" s="129"/>
      <c r="E102" s="118"/>
      <c r="F102" s="117"/>
      <c r="G102" s="129"/>
      <c r="H102" s="118"/>
      <c r="I102" s="117"/>
      <c r="J102" s="119"/>
      <c r="K102" s="118"/>
      <c r="L102" s="117"/>
      <c r="M102" s="119"/>
      <c r="N102" s="118"/>
      <c r="O102" s="117"/>
      <c r="P102" s="119"/>
      <c r="Q102" s="118"/>
      <c r="R102" s="117"/>
      <c r="S102" s="119"/>
      <c r="T102" s="118"/>
      <c r="U102" s="117"/>
      <c r="V102" s="119"/>
      <c r="W102" s="118"/>
      <c r="X102" s="117"/>
      <c r="Y102" s="119"/>
      <c r="Z102" s="118"/>
      <c r="AA102" s="117"/>
      <c r="AB102" s="117"/>
      <c r="AC102" s="120"/>
      <c r="AD102" s="120"/>
      <c r="AE102" s="121"/>
      <c r="AF102" s="20"/>
    </row>
    <row r="103" spans="1:32">
      <c r="A103" s="106"/>
      <c r="B103" s="106"/>
      <c r="C103" s="133"/>
      <c r="D103" s="128"/>
      <c r="E103" s="109"/>
      <c r="F103" s="108"/>
      <c r="G103" s="128"/>
      <c r="H103" s="109"/>
      <c r="I103" s="108"/>
      <c r="J103" s="110"/>
      <c r="K103" s="109"/>
      <c r="L103" s="108"/>
      <c r="M103" s="110"/>
      <c r="N103" s="109"/>
      <c r="O103" s="108"/>
      <c r="P103" s="110"/>
      <c r="Q103" s="109"/>
      <c r="R103" s="108"/>
      <c r="S103" s="110"/>
      <c r="T103" s="109"/>
      <c r="U103" s="108"/>
      <c r="V103" s="110"/>
      <c r="W103" s="109"/>
      <c r="X103" s="108"/>
      <c r="Y103" s="110"/>
      <c r="Z103" s="109"/>
      <c r="AA103" s="108"/>
      <c r="AB103" s="108"/>
      <c r="AC103" s="111"/>
      <c r="AD103" s="111"/>
      <c r="AE103" s="112"/>
      <c r="AF103" s="20"/>
    </row>
    <row r="104" spans="1:32">
      <c r="A104" s="106"/>
      <c r="B104" s="106"/>
      <c r="C104" s="133"/>
      <c r="D104" s="128"/>
      <c r="E104" s="109"/>
      <c r="F104" s="108"/>
      <c r="G104" s="128"/>
      <c r="H104" s="109"/>
      <c r="I104" s="108"/>
      <c r="J104" s="110"/>
      <c r="K104" s="109"/>
      <c r="L104" s="108"/>
      <c r="M104" s="110"/>
      <c r="N104" s="109"/>
      <c r="O104" s="108"/>
      <c r="P104" s="110"/>
      <c r="Q104" s="109"/>
      <c r="R104" s="108"/>
      <c r="S104" s="110"/>
      <c r="T104" s="109"/>
      <c r="U104" s="108"/>
      <c r="V104" s="110"/>
      <c r="W104" s="109"/>
      <c r="X104" s="108"/>
      <c r="Y104" s="110"/>
      <c r="Z104" s="109"/>
      <c r="AA104" s="108"/>
      <c r="AB104" s="108"/>
      <c r="AC104" s="111"/>
      <c r="AD104" s="111"/>
      <c r="AE104" s="112"/>
      <c r="AF104" s="20"/>
    </row>
    <row r="105" spans="1:32">
      <c r="A105" s="106"/>
      <c r="B105" s="106"/>
      <c r="C105" s="133"/>
      <c r="D105" s="128"/>
      <c r="E105" s="109"/>
      <c r="F105" s="108"/>
      <c r="G105" s="128"/>
      <c r="H105" s="109"/>
      <c r="I105" s="108"/>
      <c r="J105" s="110"/>
      <c r="K105" s="109"/>
      <c r="L105" s="108"/>
      <c r="M105" s="110"/>
      <c r="N105" s="109"/>
      <c r="O105" s="108"/>
      <c r="P105" s="110"/>
      <c r="Q105" s="109"/>
      <c r="R105" s="108"/>
      <c r="S105" s="110"/>
      <c r="T105" s="109"/>
      <c r="U105" s="108"/>
      <c r="V105" s="110"/>
      <c r="W105" s="109"/>
      <c r="X105" s="108"/>
      <c r="Y105" s="110"/>
      <c r="Z105" s="109"/>
      <c r="AA105" s="108"/>
      <c r="AB105" s="108"/>
      <c r="AC105" s="111"/>
      <c r="AD105" s="111"/>
      <c r="AE105" s="112"/>
      <c r="AF105" s="20"/>
    </row>
    <row r="106" spans="1:32">
      <c r="A106" s="106"/>
      <c r="B106" s="106"/>
      <c r="C106" s="133"/>
      <c r="D106" s="128"/>
      <c r="E106" s="109"/>
      <c r="F106" s="108"/>
      <c r="G106" s="128"/>
      <c r="H106" s="109"/>
      <c r="I106" s="108"/>
      <c r="J106" s="110"/>
      <c r="K106" s="109"/>
      <c r="L106" s="108"/>
      <c r="M106" s="110"/>
      <c r="N106" s="109"/>
      <c r="O106" s="108"/>
      <c r="P106" s="110"/>
      <c r="Q106" s="109"/>
      <c r="R106" s="108"/>
      <c r="S106" s="110"/>
      <c r="T106" s="109"/>
      <c r="U106" s="108"/>
      <c r="V106" s="110"/>
      <c r="W106" s="109"/>
      <c r="X106" s="108"/>
      <c r="Y106" s="110"/>
      <c r="Z106" s="109"/>
      <c r="AA106" s="108"/>
      <c r="AB106" s="108"/>
      <c r="AC106" s="111"/>
      <c r="AD106" s="111"/>
      <c r="AE106" s="112"/>
      <c r="AF106" s="20"/>
    </row>
    <row r="107" spans="1:32">
      <c r="A107" s="106"/>
      <c r="B107" s="106"/>
      <c r="C107" s="133"/>
      <c r="D107" s="128"/>
      <c r="E107" s="109"/>
      <c r="F107" s="108"/>
      <c r="G107" s="128"/>
      <c r="H107" s="109"/>
      <c r="I107" s="108"/>
      <c r="J107" s="110"/>
      <c r="K107" s="109"/>
      <c r="L107" s="108"/>
      <c r="M107" s="110"/>
      <c r="N107" s="109"/>
      <c r="O107" s="108"/>
      <c r="P107" s="110"/>
      <c r="Q107" s="109"/>
      <c r="R107" s="108"/>
      <c r="S107" s="110"/>
      <c r="T107" s="109"/>
      <c r="U107" s="108"/>
      <c r="V107" s="110"/>
      <c r="W107" s="109"/>
      <c r="X107" s="108"/>
      <c r="Y107" s="110"/>
      <c r="Z107" s="109"/>
      <c r="AA107" s="108"/>
      <c r="AB107" s="108"/>
      <c r="AC107" s="111"/>
      <c r="AD107" s="111"/>
      <c r="AE107" s="112"/>
      <c r="AF107" s="20"/>
    </row>
    <row r="108" spans="1:32">
      <c r="A108" s="122"/>
      <c r="B108" s="122"/>
      <c r="C108" s="135"/>
      <c r="D108" s="69"/>
      <c r="E108" s="124"/>
      <c r="F108" s="97"/>
      <c r="G108" s="69"/>
      <c r="H108" s="124"/>
      <c r="I108" s="97"/>
      <c r="J108" s="125"/>
      <c r="K108" s="124"/>
      <c r="L108" s="97"/>
      <c r="M108" s="125"/>
      <c r="N108" s="124"/>
      <c r="O108" s="97"/>
      <c r="P108" s="125"/>
      <c r="Q108" s="124"/>
      <c r="R108" s="97"/>
      <c r="S108" s="125"/>
      <c r="T108" s="124"/>
      <c r="U108" s="97"/>
      <c r="V108" s="125"/>
      <c r="W108" s="124"/>
      <c r="X108" s="97"/>
      <c r="Y108" s="125"/>
      <c r="Z108" s="124"/>
      <c r="AA108" s="97"/>
      <c r="AB108" s="97"/>
      <c r="AC108" s="126"/>
      <c r="AD108" s="126"/>
      <c r="AE108" s="127"/>
      <c r="AF108" s="20"/>
    </row>
    <row r="109" spans="1:32">
      <c r="A109" s="330" t="s">
        <v>171</v>
      </c>
      <c r="B109" s="331"/>
      <c r="C109" s="41"/>
      <c r="D109" s="34"/>
      <c r="E109" s="32"/>
      <c r="F109" s="32"/>
      <c r="G109" s="34"/>
      <c r="H109" s="32"/>
      <c r="I109" s="32"/>
      <c r="J109" s="34"/>
      <c r="K109" s="32"/>
      <c r="L109" s="32"/>
      <c r="M109" s="34"/>
      <c r="N109" s="32"/>
      <c r="O109" s="32"/>
      <c r="P109" s="34"/>
      <c r="Q109" s="32"/>
      <c r="R109" s="32"/>
      <c r="S109" s="34"/>
      <c r="T109" s="42"/>
      <c r="U109" s="32"/>
      <c r="V109" s="34"/>
      <c r="W109" s="32"/>
      <c r="X109" s="32"/>
      <c r="Y109" s="34"/>
      <c r="Z109" s="32"/>
      <c r="AA109" s="32"/>
      <c r="AB109" s="32"/>
      <c r="AC109" s="34"/>
      <c r="AD109" s="34"/>
      <c r="AE109" s="35"/>
      <c r="AF109" s="20"/>
    </row>
    <row r="110" spans="1:32">
      <c r="A110" s="27">
        <v>1</v>
      </c>
      <c r="B110" s="28" t="s">
        <v>108</v>
      </c>
      <c r="C110" s="29">
        <v>12</v>
      </c>
      <c r="D110" s="30">
        <v>52</v>
      </c>
      <c r="E110" s="31">
        <v>60.17</v>
      </c>
      <c r="F110" s="31">
        <f t="shared" ref="F110:F116" si="88">E110-D110</f>
        <v>8.1700000000000017</v>
      </c>
      <c r="G110" s="30">
        <v>52.25</v>
      </c>
      <c r="H110" s="31">
        <v>51.5</v>
      </c>
      <c r="I110" s="32">
        <f t="shared" ref="I110:I116" si="89">H110-G110</f>
        <v>-0.75</v>
      </c>
      <c r="J110" s="30">
        <v>49.69</v>
      </c>
      <c r="K110" s="31">
        <v>46.46</v>
      </c>
      <c r="L110" s="32">
        <f t="shared" ref="L110:L116" si="90">K110-J110</f>
        <v>-3.2299999999999969</v>
      </c>
      <c r="M110" s="30">
        <v>43.13</v>
      </c>
      <c r="N110" s="31">
        <v>55.42</v>
      </c>
      <c r="O110" s="32">
        <f t="shared" ref="O110:O116" si="91">N110-M110</f>
        <v>12.29</v>
      </c>
      <c r="P110" s="30">
        <v>45</v>
      </c>
      <c r="Q110" s="31">
        <v>49.33</v>
      </c>
      <c r="R110" s="32">
        <f t="shared" ref="R110:R116" si="92">Q110-P110</f>
        <v>4.3299999999999983</v>
      </c>
      <c r="S110" s="30">
        <v>68</v>
      </c>
      <c r="T110" s="33">
        <v>78</v>
      </c>
      <c r="U110" s="32">
        <f t="shared" ref="U110:U116" si="93">T110-S110</f>
        <v>10</v>
      </c>
      <c r="V110" s="30">
        <v>67.5</v>
      </c>
      <c r="W110" s="31">
        <v>65.42</v>
      </c>
      <c r="X110" s="32">
        <f t="shared" ref="X110:X116" si="94">W110-V110</f>
        <v>-2.0799999999999983</v>
      </c>
      <c r="Y110" s="30">
        <v>70</v>
      </c>
      <c r="Z110" s="31">
        <v>72.33</v>
      </c>
      <c r="AA110" s="32">
        <f t="shared" ref="AA110:AA116" si="95">Z110-Y110</f>
        <v>2.3299999999999983</v>
      </c>
      <c r="AB110" s="32">
        <f t="shared" ref="AB110:AB116" si="96">(D110+G110+J110+M110+P110+S110+V110+Y110)/8</f>
        <v>55.946249999999999</v>
      </c>
      <c r="AC110" s="30">
        <f t="shared" ref="AC110:AC116" si="97">(E110+H110+K110+N110+Q110+T110+W110+Z110)/8</f>
        <v>59.828749999999999</v>
      </c>
      <c r="AD110" s="34">
        <f t="shared" ref="AD110:AD116" si="98">AC110-AB110</f>
        <v>3.8825000000000003</v>
      </c>
      <c r="AE110" s="35">
        <v>5</v>
      </c>
      <c r="AF110" s="20"/>
    </row>
    <row r="111" spans="1:32">
      <c r="A111" s="28">
        <v>2</v>
      </c>
      <c r="B111" s="28" t="s">
        <v>72</v>
      </c>
      <c r="C111" s="29">
        <v>9</v>
      </c>
      <c r="D111" s="30">
        <v>53.78</v>
      </c>
      <c r="E111" s="31">
        <v>57.56</v>
      </c>
      <c r="F111" s="31">
        <f t="shared" si="88"/>
        <v>3.7800000000000011</v>
      </c>
      <c r="G111" s="30">
        <v>54.67</v>
      </c>
      <c r="H111" s="31">
        <v>49.11</v>
      </c>
      <c r="I111" s="32">
        <f t="shared" si="89"/>
        <v>-5.5600000000000023</v>
      </c>
      <c r="J111" s="30">
        <v>57.22</v>
      </c>
      <c r="K111" s="31">
        <v>49.44</v>
      </c>
      <c r="L111" s="32">
        <f t="shared" si="90"/>
        <v>-7.7800000000000011</v>
      </c>
      <c r="M111" s="30">
        <v>40.56</v>
      </c>
      <c r="N111" s="31">
        <v>63.89</v>
      </c>
      <c r="O111" s="32">
        <f t="shared" si="91"/>
        <v>23.33</v>
      </c>
      <c r="P111" s="30">
        <v>50.44</v>
      </c>
      <c r="Q111" s="31">
        <v>57.22</v>
      </c>
      <c r="R111" s="32">
        <f t="shared" si="92"/>
        <v>6.7800000000000011</v>
      </c>
      <c r="S111" s="30">
        <v>76</v>
      </c>
      <c r="T111" s="33">
        <v>69.78</v>
      </c>
      <c r="U111" s="32">
        <f t="shared" si="93"/>
        <v>-6.2199999999999989</v>
      </c>
      <c r="V111" s="30">
        <v>63.33</v>
      </c>
      <c r="W111" s="31">
        <v>62.78</v>
      </c>
      <c r="X111" s="32">
        <f t="shared" si="94"/>
        <v>-0.54999999999999716</v>
      </c>
      <c r="Y111" s="30">
        <v>63.11</v>
      </c>
      <c r="Z111" s="31">
        <v>67.11</v>
      </c>
      <c r="AA111" s="32">
        <f t="shared" si="95"/>
        <v>4</v>
      </c>
      <c r="AB111" s="32">
        <f t="shared" si="96"/>
        <v>57.388750000000002</v>
      </c>
      <c r="AC111" s="30">
        <f t="shared" si="97"/>
        <v>59.611249999999998</v>
      </c>
      <c r="AD111" s="34">
        <f t="shared" si="98"/>
        <v>2.2224999999999966</v>
      </c>
      <c r="AE111" s="35">
        <v>4</v>
      </c>
      <c r="AF111" s="20"/>
    </row>
    <row r="112" spans="1:32">
      <c r="A112" s="27">
        <v>3</v>
      </c>
      <c r="B112" s="28" t="s">
        <v>73</v>
      </c>
      <c r="C112" s="29">
        <v>8</v>
      </c>
      <c r="D112" s="30">
        <v>58</v>
      </c>
      <c r="E112" s="31">
        <v>55.75</v>
      </c>
      <c r="F112" s="31">
        <f t="shared" si="88"/>
        <v>-2.25</v>
      </c>
      <c r="G112" s="30">
        <v>41</v>
      </c>
      <c r="H112" s="31">
        <v>50.25</v>
      </c>
      <c r="I112" s="32">
        <f t="shared" si="89"/>
        <v>9.25</v>
      </c>
      <c r="J112" s="30">
        <v>28.75</v>
      </c>
      <c r="K112" s="31">
        <v>34.380000000000003</v>
      </c>
      <c r="L112" s="32">
        <f t="shared" si="90"/>
        <v>5.6300000000000026</v>
      </c>
      <c r="M112" s="30">
        <v>45</v>
      </c>
      <c r="N112" s="31">
        <v>71.88</v>
      </c>
      <c r="O112" s="32">
        <f t="shared" si="91"/>
        <v>26.879999999999995</v>
      </c>
      <c r="P112" s="30">
        <v>53</v>
      </c>
      <c r="Q112" s="31">
        <v>50.75</v>
      </c>
      <c r="R112" s="32">
        <f t="shared" si="92"/>
        <v>-2.25</v>
      </c>
      <c r="S112" s="30">
        <v>72</v>
      </c>
      <c r="T112" s="33">
        <v>72</v>
      </c>
      <c r="U112" s="32">
        <f t="shared" si="93"/>
        <v>0</v>
      </c>
      <c r="V112" s="30">
        <v>57.5</v>
      </c>
      <c r="W112" s="31">
        <v>59.38</v>
      </c>
      <c r="X112" s="32">
        <f t="shared" si="94"/>
        <v>1.8800000000000026</v>
      </c>
      <c r="Y112" s="30">
        <v>72</v>
      </c>
      <c r="Z112" s="31">
        <v>68.5</v>
      </c>
      <c r="AA112" s="32">
        <f t="shared" si="95"/>
        <v>-3.5</v>
      </c>
      <c r="AB112" s="32">
        <f t="shared" si="96"/>
        <v>53.40625</v>
      </c>
      <c r="AC112" s="30">
        <f t="shared" si="97"/>
        <v>57.861249999999998</v>
      </c>
      <c r="AD112" s="34">
        <f t="shared" si="98"/>
        <v>4.4549999999999983</v>
      </c>
      <c r="AE112" s="35">
        <v>5</v>
      </c>
      <c r="AF112" s="20"/>
    </row>
    <row r="113" spans="1:32">
      <c r="A113" s="28">
        <v>4</v>
      </c>
      <c r="B113" s="28" t="s">
        <v>63</v>
      </c>
      <c r="C113" s="29">
        <v>8</v>
      </c>
      <c r="D113" s="30">
        <v>47.71</v>
      </c>
      <c r="E113" s="31">
        <v>54</v>
      </c>
      <c r="F113" s="31">
        <f t="shared" si="88"/>
        <v>6.2899999999999991</v>
      </c>
      <c r="G113" s="30">
        <v>48.57</v>
      </c>
      <c r="H113" s="31">
        <v>40.5</v>
      </c>
      <c r="I113" s="32">
        <f t="shared" si="89"/>
        <v>-8.07</v>
      </c>
      <c r="J113" s="30">
        <v>43.21</v>
      </c>
      <c r="K113" s="31">
        <v>34.69</v>
      </c>
      <c r="L113" s="32">
        <f t="shared" si="90"/>
        <v>-8.5200000000000031</v>
      </c>
      <c r="M113" s="30">
        <v>35.71</v>
      </c>
      <c r="N113" s="31">
        <v>43.75</v>
      </c>
      <c r="O113" s="32">
        <f t="shared" si="91"/>
        <v>8.0399999999999991</v>
      </c>
      <c r="P113" s="30">
        <v>44.07</v>
      </c>
      <c r="Q113" s="31">
        <v>49.13</v>
      </c>
      <c r="R113" s="32">
        <f t="shared" si="92"/>
        <v>5.0600000000000023</v>
      </c>
      <c r="S113" s="30">
        <v>60</v>
      </c>
      <c r="T113" s="33">
        <v>80.5</v>
      </c>
      <c r="U113" s="32">
        <f t="shared" si="93"/>
        <v>20.5</v>
      </c>
      <c r="V113" s="30">
        <v>56.43</v>
      </c>
      <c r="W113" s="31">
        <v>53.13</v>
      </c>
      <c r="X113" s="32">
        <f t="shared" si="94"/>
        <v>-3.2999999999999972</v>
      </c>
      <c r="Y113" s="30">
        <v>66.290000000000006</v>
      </c>
      <c r="Z113" s="31">
        <v>60.5</v>
      </c>
      <c r="AA113" s="32">
        <f t="shared" si="95"/>
        <v>-5.7900000000000063</v>
      </c>
      <c r="AB113" s="32">
        <f t="shared" si="96"/>
        <v>50.248750000000001</v>
      </c>
      <c r="AC113" s="30">
        <f t="shared" si="97"/>
        <v>52.024999999999999</v>
      </c>
      <c r="AD113" s="34">
        <f t="shared" si="98"/>
        <v>1.7762499999999974</v>
      </c>
      <c r="AE113" s="35">
        <v>4</v>
      </c>
      <c r="AF113" s="20"/>
    </row>
    <row r="114" spans="1:32">
      <c r="A114" s="27">
        <v>5</v>
      </c>
      <c r="B114" s="28" t="s">
        <v>87</v>
      </c>
      <c r="C114" s="29">
        <v>16</v>
      </c>
      <c r="D114" s="30">
        <v>49.88</v>
      </c>
      <c r="E114" s="31">
        <v>49.25</v>
      </c>
      <c r="F114" s="31">
        <f t="shared" si="88"/>
        <v>-0.63000000000000256</v>
      </c>
      <c r="G114" s="30">
        <v>50.94</v>
      </c>
      <c r="H114" s="31">
        <v>44.13</v>
      </c>
      <c r="I114" s="32">
        <f t="shared" si="89"/>
        <v>-6.8099999999999952</v>
      </c>
      <c r="J114" s="30">
        <v>33.090000000000003</v>
      </c>
      <c r="K114" s="31">
        <v>33.130000000000003</v>
      </c>
      <c r="L114" s="32">
        <f t="shared" si="90"/>
        <v>3.9999999999999147E-2</v>
      </c>
      <c r="M114" s="30">
        <v>38.53</v>
      </c>
      <c r="N114" s="31">
        <v>59.38</v>
      </c>
      <c r="O114" s="32">
        <f t="shared" si="91"/>
        <v>20.85</v>
      </c>
      <c r="P114" s="30">
        <v>40.47</v>
      </c>
      <c r="Q114" s="31">
        <v>40.94</v>
      </c>
      <c r="R114" s="32">
        <f t="shared" si="92"/>
        <v>0.46999999999999886</v>
      </c>
      <c r="S114" s="30">
        <v>61.88</v>
      </c>
      <c r="T114" s="33">
        <v>71.25</v>
      </c>
      <c r="U114" s="32">
        <f t="shared" si="93"/>
        <v>9.3699999999999974</v>
      </c>
      <c r="V114" s="30">
        <v>54.71</v>
      </c>
      <c r="W114" s="31">
        <v>52.5</v>
      </c>
      <c r="X114" s="32">
        <f t="shared" si="94"/>
        <v>-2.2100000000000009</v>
      </c>
      <c r="Y114" s="30">
        <v>54.59</v>
      </c>
      <c r="Z114" s="31">
        <v>64.5</v>
      </c>
      <c r="AA114" s="32">
        <f t="shared" si="95"/>
        <v>9.9099999999999966</v>
      </c>
      <c r="AB114" s="32">
        <f t="shared" si="96"/>
        <v>48.011250000000004</v>
      </c>
      <c r="AC114" s="30">
        <f t="shared" si="97"/>
        <v>51.884999999999998</v>
      </c>
      <c r="AD114" s="34">
        <f t="shared" si="98"/>
        <v>3.873749999999994</v>
      </c>
      <c r="AE114" s="35">
        <v>5</v>
      </c>
      <c r="AF114" s="20"/>
    </row>
    <row r="115" spans="1:32">
      <c r="A115" s="28">
        <v>6</v>
      </c>
      <c r="B115" s="28" t="s">
        <v>60</v>
      </c>
      <c r="C115" s="29">
        <v>6</v>
      </c>
      <c r="D115" s="30">
        <v>43.29</v>
      </c>
      <c r="E115" s="31">
        <v>54.33</v>
      </c>
      <c r="F115" s="31">
        <f t="shared" si="88"/>
        <v>11.04</v>
      </c>
      <c r="G115" s="30">
        <v>47.88</v>
      </c>
      <c r="H115" s="31">
        <v>40</v>
      </c>
      <c r="I115" s="32">
        <f t="shared" si="89"/>
        <v>-7.8800000000000026</v>
      </c>
      <c r="J115" s="30">
        <v>42.21</v>
      </c>
      <c r="K115" s="31">
        <v>34.17</v>
      </c>
      <c r="L115" s="32">
        <f t="shared" si="90"/>
        <v>-8.0399999999999991</v>
      </c>
      <c r="M115" s="30">
        <v>37.65</v>
      </c>
      <c r="N115" s="31">
        <v>63.33</v>
      </c>
      <c r="O115" s="32">
        <f t="shared" si="91"/>
        <v>25.68</v>
      </c>
      <c r="P115" s="30">
        <v>44.09</v>
      </c>
      <c r="Q115" s="31">
        <v>46.83</v>
      </c>
      <c r="R115" s="32">
        <f t="shared" si="92"/>
        <v>2.7399999999999949</v>
      </c>
      <c r="S115" s="30">
        <v>61.88</v>
      </c>
      <c r="T115" s="33">
        <v>70</v>
      </c>
      <c r="U115" s="32">
        <f t="shared" si="93"/>
        <v>8.1199999999999974</v>
      </c>
      <c r="V115" s="30">
        <v>55.59</v>
      </c>
      <c r="W115" s="31">
        <v>48.33</v>
      </c>
      <c r="X115" s="32">
        <f t="shared" si="94"/>
        <v>-7.2600000000000051</v>
      </c>
      <c r="Y115" s="30">
        <v>64</v>
      </c>
      <c r="Z115" s="31">
        <v>58</v>
      </c>
      <c r="AA115" s="32">
        <f t="shared" si="95"/>
        <v>-6</v>
      </c>
      <c r="AB115" s="32">
        <f t="shared" si="96"/>
        <v>49.573750000000004</v>
      </c>
      <c r="AC115" s="30">
        <f t="shared" si="97"/>
        <v>51.873749999999994</v>
      </c>
      <c r="AD115" s="34">
        <f t="shared" si="98"/>
        <v>2.2999999999999901</v>
      </c>
      <c r="AE115" s="35">
        <v>4</v>
      </c>
      <c r="AF115" s="20"/>
    </row>
    <row r="116" spans="1:32">
      <c r="A116" s="27">
        <v>7</v>
      </c>
      <c r="B116" s="28" t="s">
        <v>74</v>
      </c>
      <c r="C116" s="29">
        <v>17</v>
      </c>
      <c r="D116" s="30">
        <v>44.78</v>
      </c>
      <c r="E116" s="31">
        <v>52.12</v>
      </c>
      <c r="F116" s="31">
        <f t="shared" si="88"/>
        <v>7.3399999999999963</v>
      </c>
      <c r="G116" s="30">
        <v>38</v>
      </c>
      <c r="H116" s="31">
        <v>40</v>
      </c>
      <c r="I116" s="32">
        <f t="shared" si="89"/>
        <v>2</v>
      </c>
      <c r="J116" s="30">
        <v>35.97</v>
      </c>
      <c r="K116" s="31">
        <v>32.79</v>
      </c>
      <c r="L116" s="32">
        <f t="shared" si="90"/>
        <v>-3.1799999999999997</v>
      </c>
      <c r="M116" s="30">
        <v>33.33</v>
      </c>
      <c r="N116" s="31">
        <v>52.94</v>
      </c>
      <c r="O116" s="32">
        <f t="shared" si="91"/>
        <v>19.61</v>
      </c>
      <c r="P116" s="30">
        <v>33.19</v>
      </c>
      <c r="Q116" s="31">
        <v>42.94</v>
      </c>
      <c r="R116" s="32">
        <f t="shared" si="92"/>
        <v>9.75</v>
      </c>
      <c r="S116" s="30">
        <v>60.44</v>
      </c>
      <c r="T116" s="33">
        <v>68</v>
      </c>
      <c r="U116" s="32">
        <f t="shared" si="93"/>
        <v>7.5600000000000023</v>
      </c>
      <c r="V116" s="30">
        <v>50</v>
      </c>
      <c r="W116" s="31">
        <v>55.29</v>
      </c>
      <c r="X116" s="32">
        <f t="shared" si="94"/>
        <v>5.2899999999999991</v>
      </c>
      <c r="Y116" s="30">
        <v>50.44</v>
      </c>
      <c r="Z116" s="31">
        <v>55.76</v>
      </c>
      <c r="AA116" s="32">
        <f t="shared" si="95"/>
        <v>5.32</v>
      </c>
      <c r="AB116" s="32">
        <f t="shared" si="96"/>
        <v>43.268749999999997</v>
      </c>
      <c r="AC116" s="30">
        <f t="shared" si="97"/>
        <v>49.98</v>
      </c>
      <c r="AD116" s="34">
        <f t="shared" si="98"/>
        <v>6.7112499999999997</v>
      </c>
      <c r="AE116" s="35">
        <v>7</v>
      </c>
      <c r="AF116" s="20"/>
    </row>
    <row r="117" spans="1:32">
      <c r="A117" s="28">
        <v>8</v>
      </c>
      <c r="B117" s="28" t="s">
        <v>95</v>
      </c>
      <c r="C117" s="29">
        <v>12</v>
      </c>
      <c r="D117" s="30">
        <v>53.14</v>
      </c>
      <c r="E117" s="31">
        <v>49.67</v>
      </c>
      <c r="F117" s="31">
        <f t="shared" ref="F117:F129" si="99">E117-D117</f>
        <v>-3.4699999999999989</v>
      </c>
      <c r="G117" s="30">
        <v>54</v>
      </c>
      <c r="H117" s="31">
        <v>45.17</v>
      </c>
      <c r="I117" s="32">
        <f t="shared" ref="I117:I129" si="100">H117-G117</f>
        <v>-8.8299999999999983</v>
      </c>
      <c r="J117" s="30">
        <v>42.14</v>
      </c>
      <c r="K117" s="31">
        <v>35.83</v>
      </c>
      <c r="L117" s="32">
        <f t="shared" ref="L117:L129" si="101">K117-J117</f>
        <v>-6.3100000000000023</v>
      </c>
      <c r="M117" s="30">
        <v>35.71</v>
      </c>
      <c r="N117" s="31">
        <v>50.42</v>
      </c>
      <c r="O117" s="32">
        <f t="shared" ref="O117:O129" si="102">N117-M117</f>
        <v>14.71</v>
      </c>
      <c r="P117" s="30">
        <v>53.71</v>
      </c>
      <c r="Q117" s="31">
        <v>40.83</v>
      </c>
      <c r="R117" s="32">
        <f t="shared" ref="R117:R129" si="103">Q117-P117</f>
        <v>-12.880000000000003</v>
      </c>
      <c r="S117" s="30">
        <v>69.14</v>
      </c>
      <c r="T117" s="33">
        <v>64.33</v>
      </c>
      <c r="U117" s="32">
        <f t="shared" ref="U117:U129" si="104">T117-S117</f>
        <v>-4.8100000000000023</v>
      </c>
      <c r="V117" s="30">
        <v>60</v>
      </c>
      <c r="W117" s="31">
        <v>51.67</v>
      </c>
      <c r="X117" s="32">
        <f t="shared" ref="X117:X129" si="105">W117-V117</f>
        <v>-8.3299999999999983</v>
      </c>
      <c r="Y117" s="30">
        <v>65.709999999999994</v>
      </c>
      <c r="Z117" s="31">
        <v>58.67</v>
      </c>
      <c r="AA117" s="32">
        <f t="shared" ref="AA117:AA129" si="106">Z117-Y117</f>
        <v>-7.039999999999992</v>
      </c>
      <c r="AB117" s="32">
        <f t="shared" ref="AB117:AB129" si="107">(D117+G117+J117+M117+P117+S117+V117+Y117)/8</f>
        <v>54.193750000000001</v>
      </c>
      <c r="AC117" s="30">
        <f t="shared" ref="AC117:AC129" si="108">(E117+H117+K117+N117+Q117+T117+W117+Z117)/8</f>
        <v>49.573750000000004</v>
      </c>
      <c r="AD117" s="34">
        <f t="shared" ref="AD117:AD129" si="109">AC117-AB117</f>
        <v>-4.6199999999999974</v>
      </c>
      <c r="AE117" s="35">
        <v>1</v>
      </c>
      <c r="AF117" s="20"/>
    </row>
    <row r="118" spans="1:32">
      <c r="A118" s="27">
        <v>9</v>
      </c>
      <c r="B118" s="28" t="s">
        <v>31</v>
      </c>
      <c r="C118" s="29">
        <v>22</v>
      </c>
      <c r="D118" s="30">
        <v>54.86</v>
      </c>
      <c r="E118" s="31">
        <v>52.45</v>
      </c>
      <c r="F118" s="31">
        <f t="shared" si="99"/>
        <v>-2.4099999999999966</v>
      </c>
      <c r="G118" s="30">
        <v>46.29</v>
      </c>
      <c r="H118" s="31">
        <v>39.729999999999997</v>
      </c>
      <c r="I118" s="32">
        <f t="shared" si="100"/>
        <v>-6.5600000000000023</v>
      </c>
      <c r="J118" s="30">
        <v>41.07</v>
      </c>
      <c r="K118" s="31">
        <v>33.409999999999997</v>
      </c>
      <c r="L118" s="32">
        <f t="shared" si="101"/>
        <v>-7.6600000000000037</v>
      </c>
      <c r="M118" s="30">
        <v>41.79</v>
      </c>
      <c r="N118" s="31">
        <v>62.95</v>
      </c>
      <c r="O118" s="32">
        <f t="shared" si="102"/>
        <v>21.160000000000004</v>
      </c>
      <c r="P118" s="30">
        <v>39</v>
      </c>
      <c r="Q118" s="31">
        <v>36.700000000000003</v>
      </c>
      <c r="R118" s="32">
        <f t="shared" si="103"/>
        <v>-2.2999999999999972</v>
      </c>
      <c r="S118" s="30">
        <v>61.43</v>
      </c>
      <c r="T118" s="33">
        <v>67.64</v>
      </c>
      <c r="U118" s="32">
        <f t="shared" si="104"/>
        <v>6.2100000000000009</v>
      </c>
      <c r="V118" s="30">
        <v>63.57</v>
      </c>
      <c r="W118" s="31">
        <v>46.36</v>
      </c>
      <c r="X118" s="32">
        <f t="shared" si="105"/>
        <v>-17.21</v>
      </c>
      <c r="Y118" s="30">
        <v>68.86</v>
      </c>
      <c r="Z118" s="31">
        <v>57.27</v>
      </c>
      <c r="AA118" s="32">
        <f t="shared" si="106"/>
        <v>-11.589999999999996</v>
      </c>
      <c r="AB118" s="32">
        <f t="shared" si="107"/>
        <v>52.108750000000001</v>
      </c>
      <c r="AC118" s="30">
        <f t="shared" si="108"/>
        <v>49.563749999999999</v>
      </c>
      <c r="AD118" s="34">
        <f t="shared" si="109"/>
        <v>-2.5450000000000017</v>
      </c>
      <c r="AE118" s="35">
        <v>2</v>
      </c>
      <c r="AF118" s="20"/>
    </row>
    <row r="119" spans="1:32">
      <c r="A119" s="28">
        <v>10</v>
      </c>
      <c r="B119" s="28" t="s">
        <v>61</v>
      </c>
      <c r="C119" s="29">
        <v>9</v>
      </c>
      <c r="D119" s="30">
        <v>53.2</v>
      </c>
      <c r="E119" s="31">
        <v>52.67</v>
      </c>
      <c r="F119" s="31">
        <f t="shared" si="99"/>
        <v>-0.53000000000000114</v>
      </c>
      <c r="G119" s="30">
        <v>59.2</v>
      </c>
      <c r="H119" s="31">
        <v>39.11</v>
      </c>
      <c r="I119" s="32">
        <f t="shared" si="100"/>
        <v>-20.090000000000003</v>
      </c>
      <c r="J119" s="30">
        <v>37.5</v>
      </c>
      <c r="K119" s="31">
        <v>34.72</v>
      </c>
      <c r="L119" s="32">
        <f t="shared" si="101"/>
        <v>-2.7800000000000011</v>
      </c>
      <c r="M119" s="30">
        <v>42</v>
      </c>
      <c r="N119" s="31">
        <v>42.78</v>
      </c>
      <c r="O119" s="32">
        <f t="shared" si="102"/>
        <v>0.78000000000000114</v>
      </c>
      <c r="P119" s="30">
        <v>47.5</v>
      </c>
      <c r="Q119" s="31">
        <v>44.67</v>
      </c>
      <c r="R119" s="32">
        <f t="shared" si="103"/>
        <v>-2.8299999999999983</v>
      </c>
      <c r="S119" s="30">
        <v>78.400000000000006</v>
      </c>
      <c r="T119" s="33">
        <v>68.44</v>
      </c>
      <c r="U119" s="32">
        <f t="shared" si="104"/>
        <v>-9.960000000000008</v>
      </c>
      <c r="V119" s="30">
        <v>61</v>
      </c>
      <c r="W119" s="31">
        <v>52.22</v>
      </c>
      <c r="X119" s="32">
        <f t="shared" si="105"/>
        <v>-8.7800000000000011</v>
      </c>
      <c r="Y119" s="30">
        <v>64</v>
      </c>
      <c r="Z119" s="31">
        <v>60.89</v>
      </c>
      <c r="AA119" s="32">
        <f t="shared" si="106"/>
        <v>-3.1099999999999994</v>
      </c>
      <c r="AB119" s="32">
        <f t="shared" si="107"/>
        <v>55.35</v>
      </c>
      <c r="AC119" s="30">
        <f t="shared" si="108"/>
        <v>49.4375</v>
      </c>
      <c r="AD119" s="34">
        <f t="shared" si="109"/>
        <v>-5.9125000000000014</v>
      </c>
      <c r="AE119" s="35">
        <v>1</v>
      </c>
      <c r="AF119" s="20"/>
    </row>
    <row r="120" spans="1:32">
      <c r="A120" s="27">
        <v>11</v>
      </c>
      <c r="B120" s="28" t="s">
        <v>17</v>
      </c>
      <c r="C120" s="29">
        <v>13</v>
      </c>
      <c r="D120" s="30">
        <v>47.05</v>
      </c>
      <c r="E120" s="31">
        <v>53.23</v>
      </c>
      <c r="F120" s="31">
        <f t="shared" si="99"/>
        <v>6.18</v>
      </c>
      <c r="G120" s="30">
        <v>44.29</v>
      </c>
      <c r="H120" s="31">
        <v>40</v>
      </c>
      <c r="I120" s="32">
        <f t="shared" si="100"/>
        <v>-4.2899999999999991</v>
      </c>
      <c r="J120" s="30">
        <v>30</v>
      </c>
      <c r="K120" s="31">
        <v>29.62</v>
      </c>
      <c r="L120" s="32">
        <f t="shared" si="101"/>
        <v>-0.37999999999999901</v>
      </c>
      <c r="M120" s="30">
        <v>30.24</v>
      </c>
      <c r="N120" s="31">
        <v>40.380000000000003</v>
      </c>
      <c r="O120" s="32">
        <f t="shared" si="102"/>
        <v>10.140000000000004</v>
      </c>
      <c r="P120" s="30">
        <v>35.29</v>
      </c>
      <c r="Q120" s="31">
        <v>37.96</v>
      </c>
      <c r="R120" s="32">
        <f t="shared" si="103"/>
        <v>2.6700000000000017</v>
      </c>
      <c r="S120" s="30">
        <v>62.1</v>
      </c>
      <c r="T120" s="33">
        <v>73.540000000000006</v>
      </c>
      <c r="U120" s="32">
        <f t="shared" si="104"/>
        <v>11.440000000000005</v>
      </c>
      <c r="V120" s="30">
        <v>55.95</v>
      </c>
      <c r="W120" s="31">
        <v>55</v>
      </c>
      <c r="X120" s="32">
        <f t="shared" si="105"/>
        <v>-0.95000000000000284</v>
      </c>
      <c r="Y120" s="30">
        <v>60.57</v>
      </c>
      <c r="Z120" s="31">
        <v>60</v>
      </c>
      <c r="AA120" s="32">
        <f t="shared" si="106"/>
        <v>-0.57000000000000028</v>
      </c>
      <c r="AB120" s="32">
        <f t="shared" si="107"/>
        <v>45.686250000000001</v>
      </c>
      <c r="AC120" s="30">
        <f t="shared" si="108"/>
        <v>48.716250000000002</v>
      </c>
      <c r="AD120" s="34">
        <f t="shared" si="109"/>
        <v>3.0300000000000011</v>
      </c>
      <c r="AE120" s="35">
        <v>4</v>
      </c>
      <c r="AF120" s="20"/>
    </row>
    <row r="121" spans="1:32">
      <c r="A121" s="28">
        <v>12</v>
      </c>
      <c r="B121" s="28" t="s">
        <v>18</v>
      </c>
      <c r="C121" s="29">
        <v>12</v>
      </c>
      <c r="D121" s="30">
        <v>53.08</v>
      </c>
      <c r="E121" s="31">
        <v>49.67</v>
      </c>
      <c r="F121" s="31">
        <f t="shared" si="99"/>
        <v>-3.4099999999999966</v>
      </c>
      <c r="G121" s="30">
        <v>50</v>
      </c>
      <c r="H121" s="31">
        <v>43</v>
      </c>
      <c r="I121" s="32">
        <f t="shared" si="100"/>
        <v>-7</v>
      </c>
      <c r="J121" s="30">
        <v>33.46</v>
      </c>
      <c r="K121" s="31">
        <v>36.46</v>
      </c>
      <c r="L121" s="32">
        <f t="shared" si="101"/>
        <v>3</v>
      </c>
      <c r="M121" s="30">
        <v>38.85</v>
      </c>
      <c r="N121" s="31">
        <v>42.92</v>
      </c>
      <c r="O121" s="32">
        <f t="shared" si="102"/>
        <v>4.07</v>
      </c>
      <c r="P121" s="30">
        <v>39.92</v>
      </c>
      <c r="Q121" s="31">
        <v>36.630000000000003</v>
      </c>
      <c r="R121" s="32">
        <f t="shared" si="103"/>
        <v>-3.2899999999999991</v>
      </c>
      <c r="S121" s="30">
        <v>64</v>
      </c>
      <c r="T121" s="33">
        <v>67.33</v>
      </c>
      <c r="U121" s="32">
        <f t="shared" si="104"/>
        <v>3.3299999999999983</v>
      </c>
      <c r="V121" s="30">
        <v>55.38</v>
      </c>
      <c r="W121" s="31">
        <v>52.08</v>
      </c>
      <c r="X121" s="32">
        <f t="shared" si="105"/>
        <v>-3.3000000000000043</v>
      </c>
      <c r="Y121" s="30">
        <v>60.31</v>
      </c>
      <c r="Z121" s="31">
        <v>61</v>
      </c>
      <c r="AA121" s="32">
        <f t="shared" si="106"/>
        <v>0.68999999999999773</v>
      </c>
      <c r="AB121" s="32">
        <f t="shared" si="107"/>
        <v>49.375</v>
      </c>
      <c r="AC121" s="30">
        <f t="shared" si="108"/>
        <v>48.636249999999997</v>
      </c>
      <c r="AD121" s="34">
        <f t="shared" si="109"/>
        <v>-0.73875000000000313</v>
      </c>
      <c r="AE121" s="35">
        <v>4</v>
      </c>
      <c r="AF121" s="20"/>
    </row>
    <row r="122" spans="1:32">
      <c r="A122" s="27">
        <v>13</v>
      </c>
      <c r="B122" s="28" t="s">
        <v>91</v>
      </c>
      <c r="C122" s="29">
        <v>4</v>
      </c>
      <c r="D122" s="30">
        <v>46</v>
      </c>
      <c r="E122" s="31">
        <v>50.5</v>
      </c>
      <c r="F122" s="31">
        <f t="shared" si="99"/>
        <v>4.5</v>
      </c>
      <c r="G122" s="30">
        <v>43.2</v>
      </c>
      <c r="H122" s="31">
        <v>33</v>
      </c>
      <c r="I122" s="32">
        <f t="shared" si="100"/>
        <v>-10.200000000000003</v>
      </c>
      <c r="J122" s="30">
        <v>38.5</v>
      </c>
      <c r="K122" s="31">
        <v>26.88</v>
      </c>
      <c r="L122" s="32">
        <f t="shared" si="101"/>
        <v>-11.620000000000001</v>
      </c>
      <c r="M122" s="30">
        <v>32</v>
      </c>
      <c r="N122" s="31">
        <v>35</v>
      </c>
      <c r="O122" s="32">
        <f t="shared" si="102"/>
        <v>3</v>
      </c>
      <c r="P122" s="30">
        <v>35.75</v>
      </c>
      <c r="Q122" s="31">
        <v>39</v>
      </c>
      <c r="R122" s="32">
        <f t="shared" si="103"/>
        <v>3.25</v>
      </c>
      <c r="S122" s="30">
        <v>58</v>
      </c>
      <c r="T122" s="33">
        <v>71</v>
      </c>
      <c r="U122" s="32">
        <f t="shared" si="104"/>
        <v>13</v>
      </c>
      <c r="V122" s="30">
        <v>56</v>
      </c>
      <c r="W122" s="31">
        <v>66.25</v>
      </c>
      <c r="X122" s="32">
        <f t="shared" si="105"/>
        <v>10.25</v>
      </c>
      <c r="Y122" s="30">
        <v>55.2</v>
      </c>
      <c r="Z122" s="31">
        <v>59</v>
      </c>
      <c r="AA122" s="32">
        <f t="shared" si="106"/>
        <v>3.7999999999999972</v>
      </c>
      <c r="AB122" s="32">
        <f t="shared" si="107"/>
        <v>45.581249999999997</v>
      </c>
      <c r="AC122" s="30">
        <f t="shared" si="108"/>
        <v>47.578749999999999</v>
      </c>
      <c r="AD122" s="34">
        <f t="shared" si="109"/>
        <v>1.9975000000000023</v>
      </c>
      <c r="AE122" s="35">
        <v>6</v>
      </c>
      <c r="AF122" s="20"/>
    </row>
    <row r="123" spans="1:32">
      <c r="A123" s="28">
        <v>14</v>
      </c>
      <c r="B123" s="28" t="s">
        <v>120</v>
      </c>
      <c r="C123" s="29">
        <v>15</v>
      </c>
      <c r="D123" s="30">
        <v>52.46</v>
      </c>
      <c r="E123" s="31">
        <v>50.53</v>
      </c>
      <c r="F123" s="31">
        <f t="shared" si="99"/>
        <v>-1.9299999999999997</v>
      </c>
      <c r="G123" s="30">
        <v>50.62</v>
      </c>
      <c r="H123" s="31">
        <v>42.53</v>
      </c>
      <c r="I123" s="32">
        <f t="shared" si="100"/>
        <v>-8.0899999999999963</v>
      </c>
      <c r="J123" s="30">
        <v>46.35</v>
      </c>
      <c r="K123" s="31">
        <v>29.5</v>
      </c>
      <c r="L123" s="32">
        <f t="shared" si="101"/>
        <v>-16.850000000000001</v>
      </c>
      <c r="M123" s="30">
        <v>44.23</v>
      </c>
      <c r="N123" s="31">
        <v>40</v>
      </c>
      <c r="O123" s="32">
        <f t="shared" si="102"/>
        <v>-4.2299999999999969</v>
      </c>
      <c r="P123" s="30">
        <v>36.619999999999997</v>
      </c>
      <c r="Q123" s="31">
        <v>34.799999999999997</v>
      </c>
      <c r="R123" s="32">
        <f t="shared" si="103"/>
        <v>-1.8200000000000003</v>
      </c>
      <c r="S123" s="30">
        <v>57.85</v>
      </c>
      <c r="T123" s="33">
        <v>64.27</v>
      </c>
      <c r="U123" s="32">
        <f t="shared" si="104"/>
        <v>6.4199999999999946</v>
      </c>
      <c r="V123" s="30">
        <v>57.31</v>
      </c>
      <c r="W123" s="31">
        <v>53</v>
      </c>
      <c r="X123" s="32">
        <f t="shared" si="105"/>
        <v>-4.3100000000000023</v>
      </c>
      <c r="Y123" s="30">
        <v>65.540000000000006</v>
      </c>
      <c r="Z123" s="31">
        <v>61.6</v>
      </c>
      <c r="AA123" s="32">
        <f t="shared" si="106"/>
        <v>-3.9400000000000048</v>
      </c>
      <c r="AB123" s="32">
        <f t="shared" si="107"/>
        <v>51.372500000000002</v>
      </c>
      <c r="AC123" s="30">
        <f t="shared" si="108"/>
        <v>47.028750000000002</v>
      </c>
      <c r="AD123" s="34">
        <f t="shared" si="109"/>
        <v>-4.34375</v>
      </c>
      <c r="AE123" s="35">
        <v>1</v>
      </c>
      <c r="AF123" s="20"/>
    </row>
    <row r="124" spans="1:32">
      <c r="A124" s="27">
        <v>15</v>
      </c>
      <c r="B124" s="28" t="s">
        <v>51</v>
      </c>
      <c r="C124" s="29">
        <v>9</v>
      </c>
      <c r="D124" s="30">
        <v>46</v>
      </c>
      <c r="E124" s="31">
        <v>55.78</v>
      </c>
      <c r="F124" s="31">
        <f t="shared" si="99"/>
        <v>9.7800000000000011</v>
      </c>
      <c r="G124" s="30">
        <v>38.799999999999997</v>
      </c>
      <c r="H124" s="31">
        <v>38</v>
      </c>
      <c r="I124" s="32">
        <f t="shared" si="100"/>
        <v>-0.79999999999999716</v>
      </c>
      <c r="J124" s="30">
        <v>32</v>
      </c>
      <c r="K124" s="31">
        <v>28.61</v>
      </c>
      <c r="L124" s="32">
        <f t="shared" si="101"/>
        <v>-3.3900000000000006</v>
      </c>
      <c r="M124" s="30">
        <v>33</v>
      </c>
      <c r="N124" s="31">
        <v>41.11</v>
      </c>
      <c r="O124" s="32">
        <f t="shared" si="102"/>
        <v>8.11</v>
      </c>
      <c r="P124" s="30">
        <v>31.8</v>
      </c>
      <c r="Q124" s="31">
        <v>38.39</v>
      </c>
      <c r="R124" s="32">
        <f t="shared" si="103"/>
        <v>6.59</v>
      </c>
      <c r="S124" s="30">
        <v>44</v>
      </c>
      <c r="T124" s="33">
        <v>64.89</v>
      </c>
      <c r="U124" s="32">
        <f t="shared" si="104"/>
        <v>20.89</v>
      </c>
      <c r="V124" s="30">
        <v>52.5</v>
      </c>
      <c r="W124" s="31">
        <v>45</v>
      </c>
      <c r="X124" s="32">
        <f t="shared" si="105"/>
        <v>-7.5</v>
      </c>
      <c r="Y124" s="30">
        <v>47.6</v>
      </c>
      <c r="Z124" s="31">
        <v>59.56</v>
      </c>
      <c r="AA124" s="32">
        <f t="shared" si="106"/>
        <v>11.96</v>
      </c>
      <c r="AB124" s="32">
        <f t="shared" si="107"/>
        <v>40.712500000000006</v>
      </c>
      <c r="AC124" s="30">
        <f t="shared" si="108"/>
        <v>46.417499999999997</v>
      </c>
      <c r="AD124" s="34">
        <f t="shared" si="109"/>
        <v>5.7049999999999912</v>
      </c>
      <c r="AE124" s="35">
        <v>5</v>
      </c>
      <c r="AF124" s="20"/>
    </row>
    <row r="125" spans="1:32">
      <c r="A125" s="28">
        <v>16</v>
      </c>
      <c r="B125" s="28" t="s">
        <v>104</v>
      </c>
      <c r="C125" s="29">
        <v>8</v>
      </c>
      <c r="D125" s="30">
        <v>55.67</v>
      </c>
      <c r="E125" s="31">
        <v>52.75</v>
      </c>
      <c r="F125" s="31">
        <f t="shared" si="99"/>
        <v>-2.9200000000000017</v>
      </c>
      <c r="G125" s="30">
        <v>51.33</v>
      </c>
      <c r="H125" s="31">
        <v>43.5</v>
      </c>
      <c r="I125" s="32">
        <f t="shared" si="100"/>
        <v>-7.8299999999999983</v>
      </c>
      <c r="J125" s="30">
        <v>38.33</v>
      </c>
      <c r="K125" s="31">
        <v>28.44</v>
      </c>
      <c r="L125" s="32">
        <f t="shared" si="101"/>
        <v>-9.889999999999997</v>
      </c>
      <c r="M125" s="30">
        <v>34.17</v>
      </c>
      <c r="N125" s="31">
        <v>40.630000000000003</v>
      </c>
      <c r="O125" s="32">
        <f t="shared" si="102"/>
        <v>6.4600000000000009</v>
      </c>
      <c r="P125" s="30">
        <v>39.58</v>
      </c>
      <c r="Q125" s="31">
        <v>34.130000000000003</v>
      </c>
      <c r="R125" s="32">
        <f t="shared" si="103"/>
        <v>-5.4499999999999957</v>
      </c>
      <c r="S125" s="30">
        <v>72</v>
      </c>
      <c r="T125" s="33">
        <v>70</v>
      </c>
      <c r="U125" s="32">
        <f t="shared" si="104"/>
        <v>-2</v>
      </c>
      <c r="V125" s="30">
        <v>54.17</v>
      </c>
      <c r="W125" s="31">
        <v>42.5</v>
      </c>
      <c r="X125" s="32">
        <f t="shared" si="105"/>
        <v>-11.670000000000002</v>
      </c>
      <c r="Y125" s="30">
        <v>62.67</v>
      </c>
      <c r="Z125" s="31">
        <v>57.5</v>
      </c>
      <c r="AA125" s="32">
        <f t="shared" si="106"/>
        <v>-5.1700000000000017</v>
      </c>
      <c r="AB125" s="32">
        <f t="shared" si="107"/>
        <v>50.99</v>
      </c>
      <c r="AC125" s="30">
        <f t="shared" si="108"/>
        <v>46.181249999999999</v>
      </c>
      <c r="AD125" s="34">
        <f t="shared" si="109"/>
        <v>-4.8087500000000034</v>
      </c>
      <c r="AE125" s="35">
        <v>1</v>
      </c>
      <c r="AF125" s="20"/>
    </row>
    <row r="126" spans="1:32">
      <c r="A126" s="27">
        <v>17</v>
      </c>
      <c r="B126" s="28" t="s">
        <v>112</v>
      </c>
      <c r="C126" s="29">
        <v>15</v>
      </c>
      <c r="D126" s="30">
        <v>48.67</v>
      </c>
      <c r="E126" s="31">
        <v>43.73</v>
      </c>
      <c r="F126" s="31">
        <f t="shared" si="99"/>
        <v>-4.9400000000000048</v>
      </c>
      <c r="G126" s="30">
        <v>47.78</v>
      </c>
      <c r="H126" s="31">
        <v>37.869999999999997</v>
      </c>
      <c r="I126" s="32">
        <f t="shared" si="100"/>
        <v>-9.9100000000000037</v>
      </c>
      <c r="J126" s="30">
        <v>39.909999999999997</v>
      </c>
      <c r="K126" s="31">
        <v>30.33</v>
      </c>
      <c r="L126" s="32">
        <f t="shared" si="101"/>
        <v>-9.5799999999999983</v>
      </c>
      <c r="M126" s="30">
        <v>39.07</v>
      </c>
      <c r="N126" s="31">
        <v>40</v>
      </c>
      <c r="O126" s="32">
        <f t="shared" si="102"/>
        <v>0.92999999999999972</v>
      </c>
      <c r="P126" s="30">
        <v>37.369999999999997</v>
      </c>
      <c r="Q126" s="31">
        <v>31</v>
      </c>
      <c r="R126" s="32">
        <f t="shared" si="103"/>
        <v>-6.3699999999999974</v>
      </c>
      <c r="S126" s="30">
        <v>61.04</v>
      </c>
      <c r="T126" s="33">
        <v>62.13</v>
      </c>
      <c r="U126" s="32">
        <f t="shared" si="104"/>
        <v>1.0900000000000034</v>
      </c>
      <c r="V126" s="30">
        <v>59.26</v>
      </c>
      <c r="W126" s="31">
        <v>49.33</v>
      </c>
      <c r="X126" s="32">
        <f t="shared" si="105"/>
        <v>-9.93</v>
      </c>
      <c r="Y126" s="30">
        <v>62.07</v>
      </c>
      <c r="Z126" s="31">
        <v>52.27</v>
      </c>
      <c r="AA126" s="32">
        <f t="shared" si="106"/>
        <v>-9.7999999999999972</v>
      </c>
      <c r="AB126" s="32">
        <f t="shared" si="107"/>
        <v>49.396250000000002</v>
      </c>
      <c r="AC126" s="30">
        <f t="shared" si="108"/>
        <v>43.332499999999996</v>
      </c>
      <c r="AD126" s="34">
        <f t="shared" si="109"/>
        <v>-6.063750000000006</v>
      </c>
      <c r="AE126" s="35">
        <v>2</v>
      </c>
      <c r="AF126" s="20"/>
    </row>
    <row r="127" spans="1:32">
      <c r="A127" s="28">
        <v>18</v>
      </c>
      <c r="B127" s="28" t="s">
        <v>32</v>
      </c>
      <c r="C127" s="29">
        <v>14</v>
      </c>
      <c r="D127" s="30">
        <v>50.75</v>
      </c>
      <c r="E127" s="31">
        <v>41.86</v>
      </c>
      <c r="F127" s="31">
        <f t="shared" si="99"/>
        <v>-8.89</v>
      </c>
      <c r="G127" s="30">
        <v>46.25</v>
      </c>
      <c r="H127" s="31">
        <v>35.14</v>
      </c>
      <c r="I127" s="32">
        <f t="shared" si="100"/>
        <v>-11.11</v>
      </c>
      <c r="J127" s="30">
        <v>40.31</v>
      </c>
      <c r="K127" s="31">
        <v>29.11</v>
      </c>
      <c r="L127" s="32">
        <f t="shared" si="101"/>
        <v>-11.200000000000003</v>
      </c>
      <c r="M127" s="30">
        <v>48.75</v>
      </c>
      <c r="N127" s="31">
        <v>40.71</v>
      </c>
      <c r="O127" s="32">
        <f t="shared" si="102"/>
        <v>-8.0399999999999991</v>
      </c>
      <c r="P127" s="30">
        <v>44.38</v>
      </c>
      <c r="Q127" s="31">
        <v>32.14</v>
      </c>
      <c r="R127" s="32">
        <f t="shared" si="103"/>
        <v>-12.240000000000002</v>
      </c>
      <c r="S127" s="30">
        <v>68.5</v>
      </c>
      <c r="T127" s="33">
        <v>63.14</v>
      </c>
      <c r="U127" s="32">
        <f t="shared" si="104"/>
        <v>-5.3599999999999994</v>
      </c>
      <c r="V127" s="30">
        <v>63.75</v>
      </c>
      <c r="W127" s="31">
        <v>46.43</v>
      </c>
      <c r="X127" s="32">
        <f t="shared" si="105"/>
        <v>-17.32</v>
      </c>
      <c r="Y127" s="30">
        <v>63.5</v>
      </c>
      <c r="Z127" s="31">
        <v>50</v>
      </c>
      <c r="AA127" s="32">
        <f t="shared" si="106"/>
        <v>-13.5</v>
      </c>
      <c r="AB127" s="32">
        <f t="shared" si="107"/>
        <v>53.27375</v>
      </c>
      <c r="AC127" s="30">
        <f t="shared" si="108"/>
        <v>42.316249999999997</v>
      </c>
      <c r="AD127" s="34">
        <f t="shared" si="109"/>
        <v>-10.957500000000003</v>
      </c>
      <c r="AE127" s="35">
        <v>0</v>
      </c>
      <c r="AF127" s="20"/>
    </row>
    <row r="128" spans="1:32">
      <c r="A128" s="27">
        <v>19</v>
      </c>
      <c r="B128" s="28" t="s">
        <v>62</v>
      </c>
      <c r="C128" s="29">
        <v>5</v>
      </c>
      <c r="D128" s="30">
        <v>44.75</v>
      </c>
      <c r="E128" s="31">
        <v>38.799999999999997</v>
      </c>
      <c r="F128" s="31">
        <f t="shared" si="99"/>
        <v>-5.9500000000000028</v>
      </c>
      <c r="G128" s="30">
        <v>40.75</v>
      </c>
      <c r="H128" s="31">
        <v>30.8</v>
      </c>
      <c r="I128" s="32">
        <f t="shared" si="100"/>
        <v>-9.9499999999999993</v>
      </c>
      <c r="J128" s="30">
        <v>32.5</v>
      </c>
      <c r="K128" s="31">
        <v>29</v>
      </c>
      <c r="L128" s="32">
        <f t="shared" si="101"/>
        <v>-3.5</v>
      </c>
      <c r="M128" s="30">
        <v>21.88</v>
      </c>
      <c r="N128" s="31">
        <v>31</v>
      </c>
      <c r="O128" s="32">
        <f t="shared" si="102"/>
        <v>9.120000000000001</v>
      </c>
      <c r="P128" s="30">
        <v>37.19</v>
      </c>
      <c r="Q128" s="31">
        <v>31.1</v>
      </c>
      <c r="R128" s="32">
        <f t="shared" si="103"/>
        <v>-6.0899999999999963</v>
      </c>
      <c r="S128" s="30">
        <v>61.5</v>
      </c>
      <c r="T128" s="33">
        <v>49.6</v>
      </c>
      <c r="U128" s="32">
        <f t="shared" si="104"/>
        <v>-11.899999999999999</v>
      </c>
      <c r="V128" s="30">
        <v>53.13</v>
      </c>
      <c r="W128" s="31">
        <v>40</v>
      </c>
      <c r="X128" s="32">
        <f t="shared" si="105"/>
        <v>-13.130000000000003</v>
      </c>
      <c r="Y128" s="30">
        <v>54</v>
      </c>
      <c r="Z128" s="31">
        <v>41.6</v>
      </c>
      <c r="AA128" s="32">
        <f t="shared" si="106"/>
        <v>-12.399999999999999</v>
      </c>
      <c r="AB128" s="32">
        <f t="shared" si="107"/>
        <v>43.212499999999999</v>
      </c>
      <c r="AC128" s="30">
        <f t="shared" si="108"/>
        <v>36.487499999999997</v>
      </c>
      <c r="AD128" s="34">
        <f t="shared" si="109"/>
        <v>-6.7250000000000014</v>
      </c>
      <c r="AE128" s="35">
        <v>1</v>
      </c>
      <c r="AF128" s="20"/>
    </row>
    <row r="129" spans="1:32">
      <c r="A129" s="28">
        <v>20</v>
      </c>
      <c r="B129" s="28" t="s">
        <v>15</v>
      </c>
      <c r="C129" s="29">
        <v>13</v>
      </c>
      <c r="D129" s="30">
        <v>38.67</v>
      </c>
      <c r="E129" s="31">
        <v>32.31</v>
      </c>
      <c r="F129" s="31">
        <f t="shared" si="99"/>
        <v>-6.3599999999999994</v>
      </c>
      <c r="G129" s="30">
        <v>35.33</v>
      </c>
      <c r="H129" s="31">
        <v>28.46</v>
      </c>
      <c r="I129" s="32">
        <f t="shared" si="100"/>
        <v>-6.8699999999999974</v>
      </c>
      <c r="J129" s="30">
        <v>27.5</v>
      </c>
      <c r="K129" s="31">
        <v>23.08</v>
      </c>
      <c r="L129" s="32">
        <f t="shared" si="101"/>
        <v>-4.4200000000000017</v>
      </c>
      <c r="M129" s="30">
        <v>25</v>
      </c>
      <c r="N129" s="31">
        <v>20.77</v>
      </c>
      <c r="O129" s="32">
        <f t="shared" si="102"/>
        <v>-4.2300000000000004</v>
      </c>
      <c r="P129" s="30">
        <v>30.17</v>
      </c>
      <c r="Q129" s="31">
        <v>30.65</v>
      </c>
      <c r="R129" s="32">
        <f t="shared" si="103"/>
        <v>0.47999999999999687</v>
      </c>
      <c r="S129" s="30">
        <v>49.33</v>
      </c>
      <c r="T129" s="33">
        <v>46.15</v>
      </c>
      <c r="U129" s="32">
        <f t="shared" si="104"/>
        <v>-3.1799999999999997</v>
      </c>
      <c r="V129" s="30">
        <v>46.67</v>
      </c>
      <c r="W129" s="31">
        <v>28.85</v>
      </c>
      <c r="X129" s="32">
        <f t="shared" si="105"/>
        <v>-17.82</v>
      </c>
      <c r="Y129" s="30">
        <v>56</v>
      </c>
      <c r="Z129" s="31">
        <v>35.380000000000003</v>
      </c>
      <c r="AA129" s="32">
        <f t="shared" si="106"/>
        <v>-20.619999999999997</v>
      </c>
      <c r="AB129" s="32">
        <f t="shared" si="107"/>
        <v>38.583750000000002</v>
      </c>
      <c r="AC129" s="30">
        <f t="shared" si="108"/>
        <v>30.706249999999997</v>
      </c>
      <c r="AD129" s="34">
        <f t="shared" si="109"/>
        <v>-7.8775000000000048</v>
      </c>
      <c r="AE129" s="35">
        <v>1</v>
      </c>
      <c r="AF129" s="20"/>
    </row>
    <row r="130" spans="1:32" ht="17.25" customHeight="1">
      <c r="A130" s="335" t="s">
        <v>179</v>
      </c>
      <c r="B130" s="336"/>
      <c r="C130" s="29">
        <f>SUM(C110:C129)</f>
        <v>227</v>
      </c>
      <c r="D130" s="30">
        <f>AVERAGE(D110:D129)</f>
        <v>49.686999999999998</v>
      </c>
      <c r="E130" s="30">
        <f t="shared" ref="E130:AD130" si="110">AVERAGE(E110:E129)</f>
        <v>50.356499999999997</v>
      </c>
      <c r="F130" s="30">
        <f t="shared" si="110"/>
        <v>0.66949999999999965</v>
      </c>
      <c r="G130" s="30">
        <f t="shared" si="110"/>
        <v>47.057500000000005</v>
      </c>
      <c r="H130" s="30">
        <f t="shared" si="110"/>
        <v>40.589999999999996</v>
      </c>
      <c r="I130" s="30">
        <f t="shared" si="110"/>
        <v>-6.4674999999999994</v>
      </c>
      <c r="J130" s="30">
        <f t="shared" si="110"/>
        <v>38.485500000000002</v>
      </c>
      <c r="K130" s="30">
        <f t="shared" si="110"/>
        <v>33.002500000000005</v>
      </c>
      <c r="L130" s="30">
        <f t="shared" si="110"/>
        <v>-5.4830000000000005</v>
      </c>
      <c r="M130" s="30">
        <f t="shared" si="110"/>
        <v>37.03</v>
      </c>
      <c r="N130" s="30">
        <f t="shared" si="110"/>
        <v>46.963000000000001</v>
      </c>
      <c r="O130" s="30">
        <f t="shared" si="110"/>
        <v>9.9330000000000034</v>
      </c>
      <c r="P130" s="30">
        <f t="shared" si="110"/>
        <v>40.926999999999992</v>
      </c>
      <c r="Q130" s="30">
        <f t="shared" si="110"/>
        <v>40.256999999999991</v>
      </c>
      <c r="R130" s="30">
        <f t="shared" si="110"/>
        <v>-0.66999999999999971</v>
      </c>
      <c r="S130" s="30">
        <f t="shared" si="110"/>
        <v>63.374499999999991</v>
      </c>
      <c r="T130" s="30">
        <f t="shared" si="110"/>
        <v>67.099500000000006</v>
      </c>
      <c r="U130" s="30">
        <f t="shared" si="110"/>
        <v>3.7249999999999988</v>
      </c>
      <c r="V130" s="30">
        <f t="shared" si="110"/>
        <v>57.1875</v>
      </c>
      <c r="W130" s="30">
        <f t="shared" si="110"/>
        <v>51.275999999999996</v>
      </c>
      <c r="X130" s="30">
        <f t="shared" si="110"/>
        <v>-5.9114999999999993</v>
      </c>
      <c r="Y130" s="30">
        <f t="shared" si="110"/>
        <v>61.323</v>
      </c>
      <c r="Z130" s="30">
        <f t="shared" si="110"/>
        <v>58.072000000000003</v>
      </c>
      <c r="AA130" s="30">
        <f t="shared" si="110"/>
        <v>-3.2510000000000003</v>
      </c>
      <c r="AB130" s="30">
        <f t="shared" si="110"/>
        <v>49.384</v>
      </c>
      <c r="AC130" s="30">
        <f t="shared" si="110"/>
        <v>48.452062499999997</v>
      </c>
      <c r="AD130" s="30">
        <f t="shared" si="110"/>
        <v>-0.93193750000000253</v>
      </c>
      <c r="AE130" s="35">
        <v>3</v>
      </c>
      <c r="AF130" s="20"/>
    </row>
    <row r="131" spans="1:32" s="8" customFormat="1" ht="23.25" customHeight="1">
      <c r="A131" s="303" t="s">
        <v>152</v>
      </c>
      <c r="B131" s="304"/>
      <c r="C131" s="143">
        <v>1277</v>
      </c>
      <c r="D131" s="144">
        <v>49.08</v>
      </c>
      <c r="E131" s="145">
        <v>47.73</v>
      </c>
      <c r="F131" s="52">
        <f t="shared" ref="F131:F132" si="111">E131-D131</f>
        <v>-1.3500000000000014</v>
      </c>
      <c r="G131" s="146">
        <v>46.34</v>
      </c>
      <c r="H131" s="145">
        <v>39.409999999999997</v>
      </c>
      <c r="I131" s="53">
        <f t="shared" ref="I131:I132" si="112">H131-G131</f>
        <v>-6.9300000000000068</v>
      </c>
      <c r="J131" s="146">
        <v>40.450000000000003</v>
      </c>
      <c r="K131" s="145">
        <v>33.47</v>
      </c>
      <c r="L131" s="53">
        <f t="shared" ref="L131:L132" si="113">K131-J131</f>
        <v>-6.980000000000004</v>
      </c>
      <c r="M131" s="146">
        <v>38.86</v>
      </c>
      <c r="N131" s="145">
        <v>46.59</v>
      </c>
      <c r="O131" s="53">
        <f t="shared" ref="O131:O132" si="114">N131-M131</f>
        <v>7.730000000000004</v>
      </c>
      <c r="P131" s="146">
        <v>39.35</v>
      </c>
      <c r="Q131" s="145">
        <v>38.270000000000003</v>
      </c>
      <c r="R131" s="53">
        <f t="shared" ref="R131:R132" si="115">Q131-P131</f>
        <v>-1.0799999999999983</v>
      </c>
      <c r="S131" s="146">
        <v>60.31</v>
      </c>
      <c r="T131" s="145">
        <v>66.59</v>
      </c>
      <c r="U131" s="53">
        <f t="shared" ref="U131:U132" si="116">T131-S131</f>
        <v>6.2800000000000011</v>
      </c>
      <c r="V131" s="146">
        <v>56.28</v>
      </c>
      <c r="W131" s="145">
        <v>49.41</v>
      </c>
      <c r="X131" s="53">
        <f t="shared" ref="X131:X132" si="117">W131-V131</f>
        <v>-6.8700000000000045</v>
      </c>
      <c r="Y131" s="146">
        <v>58.39</v>
      </c>
      <c r="Z131" s="145">
        <v>56.09</v>
      </c>
      <c r="AA131" s="53">
        <f t="shared" ref="AA131:AA132" si="118">Z131-Y131</f>
        <v>-2.2999999999999972</v>
      </c>
      <c r="AB131" s="53">
        <f t="shared" ref="AB131:AC132" si="119">(D131+G131+J131+M131+P131+S131+V131+Y131)/8</f>
        <v>48.632499999999993</v>
      </c>
      <c r="AC131" s="30">
        <f t="shared" si="119"/>
        <v>47.195000000000007</v>
      </c>
      <c r="AD131" s="34">
        <f t="shared" ref="AD131:AD132" si="120">AC131-AB131</f>
        <v>-1.4374999999999858</v>
      </c>
      <c r="AE131" s="35">
        <v>2</v>
      </c>
      <c r="AF131" s="55"/>
    </row>
    <row r="132" spans="1:32">
      <c r="A132" s="305" t="s">
        <v>154</v>
      </c>
      <c r="B132" s="306"/>
      <c r="C132" s="132">
        <v>734820</v>
      </c>
      <c r="D132" s="138">
        <v>45.68</v>
      </c>
      <c r="E132" s="62">
        <v>45.02</v>
      </c>
      <c r="F132" s="31">
        <f t="shared" si="111"/>
        <v>-0.65999999999999659</v>
      </c>
      <c r="G132" s="138">
        <v>44.22</v>
      </c>
      <c r="H132" s="62">
        <v>38.31</v>
      </c>
      <c r="I132" s="31">
        <f t="shared" si="112"/>
        <v>-5.9099999999999966</v>
      </c>
      <c r="J132" s="114">
        <v>36.99</v>
      </c>
      <c r="K132" s="62">
        <v>33.82</v>
      </c>
      <c r="L132" s="31">
        <f t="shared" si="113"/>
        <v>-3.1700000000000017</v>
      </c>
      <c r="M132" s="114">
        <v>35.770000000000003</v>
      </c>
      <c r="N132" s="62">
        <v>41.95</v>
      </c>
      <c r="O132" s="31">
        <f t="shared" si="114"/>
        <v>6.18</v>
      </c>
      <c r="P132" s="114">
        <v>37.46</v>
      </c>
      <c r="Q132" s="62">
        <v>37.4</v>
      </c>
      <c r="R132" s="31">
        <f t="shared" si="115"/>
        <v>-6.0000000000002274E-2</v>
      </c>
      <c r="S132" s="114">
        <v>54.84</v>
      </c>
      <c r="T132" s="62">
        <v>61.69</v>
      </c>
      <c r="U132" s="31">
        <f t="shared" si="116"/>
        <v>6.8499999999999943</v>
      </c>
      <c r="V132" s="114">
        <v>52.27</v>
      </c>
      <c r="W132" s="62">
        <v>47.14</v>
      </c>
      <c r="X132" s="31">
        <f t="shared" si="117"/>
        <v>-5.1300000000000026</v>
      </c>
      <c r="Y132" s="114">
        <v>53.85</v>
      </c>
      <c r="Z132" s="62">
        <v>53.16</v>
      </c>
      <c r="AA132" s="31">
        <f t="shared" si="118"/>
        <v>-0.69000000000000483</v>
      </c>
      <c r="AB132" s="31">
        <f t="shared" si="119"/>
        <v>45.135000000000005</v>
      </c>
      <c r="AC132" s="30">
        <f t="shared" si="119"/>
        <v>44.811250000000001</v>
      </c>
      <c r="AD132" s="30">
        <f t="shared" si="120"/>
        <v>-0.32375000000000398</v>
      </c>
      <c r="AE132" s="68">
        <v>2</v>
      </c>
      <c r="AF132" s="20"/>
    </row>
    <row r="133" spans="1:32">
      <c r="A133" s="106"/>
      <c r="B133" s="106"/>
      <c r="C133" s="133"/>
      <c r="D133" s="128"/>
      <c r="E133" s="109"/>
      <c r="F133" s="108"/>
      <c r="G133" s="128"/>
      <c r="H133" s="109"/>
      <c r="I133" s="108"/>
      <c r="J133" s="110"/>
      <c r="K133" s="109"/>
      <c r="L133" s="108"/>
      <c r="M133" s="110"/>
      <c r="N133" s="109"/>
      <c r="O133" s="108"/>
      <c r="P133" s="110"/>
      <c r="Q133" s="109"/>
      <c r="R133" s="108"/>
      <c r="S133" s="110"/>
      <c r="T133" s="109"/>
      <c r="U133" s="108"/>
      <c r="V133" s="110"/>
      <c r="W133" s="109"/>
      <c r="X133" s="108"/>
      <c r="Y133" s="110"/>
      <c r="Z133" s="109"/>
      <c r="AA133" s="108"/>
      <c r="AB133" s="108"/>
      <c r="AC133" s="111"/>
      <c r="AD133" s="111"/>
      <c r="AE133" s="112"/>
      <c r="AF133" s="140"/>
    </row>
    <row r="134" spans="1:32" s="139" customFormat="1" ht="17.25" customHeight="1">
      <c r="A134" s="128"/>
      <c r="B134" s="141"/>
      <c r="C134" s="128"/>
      <c r="D134" s="111"/>
      <c r="E134" s="108"/>
      <c r="F134" s="108"/>
      <c r="G134" s="111"/>
      <c r="H134" s="108"/>
      <c r="I134" s="108"/>
      <c r="J134" s="111"/>
      <c r="K134" s="108"/>
      <c r="L134" s="108"/>
      <c r="M134" s="111"/>
      <c r="N134" s="108"/>
      <c r="O134" s="108"/>
      <c r="P134" s="111"/>
      <c r="Q134" s="108"/>
      <c r="R134" s="108"/>
      <c r="S134" s="111"/>
      <c r="T134" s="142"/>
      <c r="U134" s="108"/>
      <c r="V134" s="111"/>
      <c r="W134" s="108"/>
      <c r="X134" s="108"/>
      <c r="Y134" s="111"/>
      <c r="Z134" s="108"/>
      <c r="AA134" s="108"/>
      <c r="AB134" s="108"/>
      <c r="AC134" s="111"/>
      <c r="AD134" s="111"/>
      <c r="AE134" s="112"/>
      <c r="AF134" s="140"/>
    </row>
    <row r="135" spans="1:32">
      <c r="A135" s="312" t="s">
        <v>173</v>
      </c>
      <c r="B135" s="312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73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64"/>
      <c r="AF135" s="20"/>
    </row>
    <row r="136" spans="1:32">
      <c r="A136" s="28">
        <v>1</v>
      </c>
      <c r="B136" s="28" t="s">
        <v>22</v>
      </c>
      <c r="C136" s="29">
        <v>5</v>
      </c>
      <c r="D136" s="30">
        <v>54.75</v>
      </c>
      <c r="E136" s="31">
        <v>59.2</v>
      </c>
      <c r="F136" s="31">
        <f t="shared" ref="F136:F147" si="121">E136-D136</f>
        <v>4.4500000000000028</v>
      </c>
      <c r="G136" s="30">
        <v>52.75</v>
      </c>
      <c r="H136" s="31">
        <v>49.6</v>
      </c>
      <c r="I136" s="31">
        <f t="shared" ref="I136:I147" si="122">H136-G136</f>
        <v>-3.1499999999999986</v>
      </c>
      <c r="J136" s="30">
        <v>35.31</v>
      </c>
      <c r="K136" s="31">
        <v>33</v>
      </c>
      <c r="L136" s="31">
        <f t="shared" ref="L136:L147" si="123">K136-J136</f>
        <v>-2.3100000000000023</v>
      </c>
      <c r="M136" s="30">
        <v>46.25</v>
      </c>
      <c r="N136" s="31">
        <v>52</v>
      </c>
      <c r="O136" s="31">
        <f t="shared" ref="O136:O147" si="124">N136-M136</f>
        <v>5.75</v>
      </c>
      <c r="P136" s="30">
        <v>44.63</v>
      </c>
      <c r="Q136" s="31">
        <v>50.3</v>
      </c>
      <c r="R136" s="31">
        <f t="shared" ref="R136:R147" si="125">Q136-P136</f>
        <v>5.6699999999999946</v>
      </c>
      <c r="S136" s="30">
        <v>65</v>
      </c>
      <c r="T136" s="33">
        <v>74.400000000000006</v>
      </c>
      <c r="U136" s="31">
        <f t="shared" ref="U136:U147" si="126">T136-S136</f>
        <v>9.4000000000000057</v>
      </c>
      <c r="V136" s="30">
        <v>59.38</v>
      </c>
      <c r="W136" s="31">
        <v>53</v>
      </c>
      <c r="X136" s="31">
        <f t="shared" ref="X136:X147" si="127">W136-V136</f>
        <v>-6.3800000000000026</v>
      </c>
      <c r="Y136" s="30">
        <v>69</v>
      </c>
      <c r="Z136" s="31">
        <v>68.8</v>
      </c>
      <c r="AA136" s="31">
        <f t="shared" ref="AA136:AA147" si="128">Z136-Y136</f>
        <v>-0.20000000000000284</v>
      </c>
      <c r="AB136" s="31">
        <f t="shared" ref="AB136:AB147" si="129">(D136+G136+J136+M136+P136+S136+V136+Y136)/8</f>
        <v>53.383749999999999</v>
      </c>
      <c r="AC136" s="30">
        <f t="shared" ref="AC136:AC147" si="130">(E136+H136+K136+N136+Q136+T136+W136+Z136)/8</f>
        <v>55.037500000000001</v>
      </c>
      <c r="AD136" s="30">
        <f t="shared" ref="AD136:AD147" si="131">AC136-AB136</f>
        <v>1.6537500000000023</v>
      </c>
      <c r="AE136" s="68">
        <v>4</v>
      </c>
      <c r="AF136" s="20"/>
    </row>
    <row r="137" spans="1:32">
      <c r="A137" s="28">
        <v>2</v>
      </c>
      <c r="B137" s="28" t="s">
        <v>70</v>
      </c>
      <c r="C137" s="29">
        <v>6</v>
      </c>
      <c r="D137" s="30">
        <v>58</v>
      </c>
      <c r="E137" s="31">
        <v>56.67</v>
      </c>
      <c r="F137" s="31">
        <f t="shared" si="121"/>
        <v>-1.3299999999999983</v>
      </c>
      <c r="G137" s="30">
        <v>50</v>
      </c>
      <c r="H137" s="31">
        <v>40.67</v>
      </c>
      <c r="I137" s="32">
        <f t="shared" si="122"/>
        <v>-9.3299999999999983</v>
      </c>
      <c r="J137" s="30">
        <v>51.25</v>
      </c>
      <c r="K137" s="31">
        <v>36.25</v>
      </c>
      <c r="L137" s="32">
        <f t="shared" si="123"/>
        <v>-15</v>
      </c>
      <c r="M137" s="30">
        <v>37.5</v>
      </c>
      <c r="N137" s="31">
        <v>54.17</v>
      </c>
      <c r="O137" s="32">
        <f t="shared" si="124"/>
        <v>16.670000000000002</v>
      </c>
      <c r="P137" s="30">
        <v>47.25</v>
      </c>
      <c r="Q137" s="31">
        <v>42.67</v>
      </c>
      <c r="R137" s="32">
        <f t="shared" si="125"/>
        <v>-4.5799999999999983</v>
      </c>
      <c r="S137" s="30">
        <v>70</v>
      </c>
      <c r="T137" s="33">
        <v>71.33</v>
      </c>
      <c r="U137" s="32">
        <f t="shared" si="126"/>
        <v>1.3299999999999983</v>
      </c>
      <c r="V137" s="30">
        <v>62.5</v>
      </c>
      <c r="W137" s="31">
        <v>56.67</v>
      </c>
      <c r="X137" s="32">
        <f t="shared" si="127"/>
        <v>-5.8299999999999983</v>
      </c>
      <c r="Y137" s="30">
        <v>64</v>
      </c>
      <c r="Z137" s="31">
        <v>70.67</v>
      </c>
      <c r="AA137" s="32">
        <f t="shared" si="128"/>
        <v>6.6700000000000017</v>
      </c>
      <c r="AB137" s="32">
        <f t="shared" si="129"/>
        <v>55.0625</v>
      </c>
      <c r="AC137" s="30">
        <f t="shared" si="130"/>
        <v>53.637500000000003</v>
      </c>
      <c r="AD137" s="34">
        <f t="shared" si="131"/>
        <v>-1.4249999999999972</v>
      </c>
      <c r="AE137" s="35">
        <v>3</v>
      </c>
      <c r="AF137" s="20"/>
    </row>
    <row r="138" spans="1:32">
      <c r="A138" s="27">
        <v>3</v>
      </c>
      <c r="B138" s="28" t="s">
        <v>28</v>
      </c>
      <c r="C138" s="29">
        <v>6</v>
      </c>
      <c r="D138" s="30">
        <v>50</v>
      </c>
      <c r="E138" s="31">
        <v>50.33</v>
      </c>
      <c r="F138" s="31">
        <f t="shared" si="121"/>
        <v>0.32999999999999829</v>
      </c>
      <c r="G138" s="30">
        <v>46.8</v>
      </c>
      <c r="H138" s="31">
        <v>41.33</v>
      </c>
      <c r="I138" s="32">
        <f t="shared" si="122"/>
        <v>-5.4699999999999989</v>
      </c>
      <c r="J138" s="30">
        <v>48</v>
      </c>
      <c r="K138" s="31">
        <v>42.5</v>
      </c>
      <c r="L138" s="32">
        <f t="shared" si="123"/>
        <v>-5.5</v>
      </c>
      <c r="M138" s="30">
        <v>37</v>
      </c>
      <c r="N138" s="31">
        <v>55.83</v>
      </c>
      <c r="O138" s="32">
        <f t="shared" si="124"/>
        <v>18.829999999999998</v>
      </c>
      <c r="P138" s="30">
        <v>34.200000000000003</v>
      </c>
      <c r="Q138" s="31">
        <v>42.33</v>
      </c>
      <c r="R138" s="32">
        <f t="shared" si="125"/>
        <v>8.1299999999999955</v>
      </c>
      <c r="S138" s="30">
        <v>60.8</v>
      </c>
      <c r="T138" s="33">
        <v>74</v>
      </c>
      <c r="U138" s="32">
        <f t="shared" si="126"/>
        <v>13.200000000000003</v>
      </c>
      <c r="V138" s="30">
        <v>59</v>
      </c>
      <c r="W138" s="31">
        <v>53.33</v>
      </c>
      <c r="X138" s="32">
        <f t="shared" si="127"/>
        <v>-5.6700000000000017</v>
      </c>
      <c r="Y138" s="30">
        <v>55.2</v>
      </c>
      <c r="Z138" s="31">
        <v>59.33</v>
      </c>
      <c r="AA138" s="32">
        <f t="shared" si="128"/>
        <v>4.1299999999999955</v>
      </c>
      <c r="AB138" s="32">
        <f t="shared" si="129"/>
        <v>48.875</v>
      </c>
      <c r="AC138" s="30">
        <f t="shared" si="130"/>
        <v>52.372499999999995</v>
      </c>
      <c r="AD138" s="34">
        <f t="shared" si="131"/>
        <v>3.4974999999999952</v>
      </c>
      <c r="AE138" s="35">
        <v>5</v>
      </c>
      <c r="AF138" s="20"/>
    </row>
    <row r="139" spans="1:32">
      <c r="A139" s="28">
        <v>4</v>
      </c>
      <c r="B139" s="28" t="s">
        <v>109</v>
      </c>
      <c r="C139" s="29">
        <v>5</v>
      </c>
      <c r="D139" s="30">
        <v>42</v>
      </c>
      <c r="E139" s="31">
        <v>48.4</v>
      </c>
      <c r="F139" s="31">
        <f t="shared" si="121"/>
        <v>6.3999999999999986</v>
      </c>
      <c r="G139" s="30">
        <v>33</v>
      </c>
      <c r="H139" s="31">
        <v>47.2</v>
      </c>
      <c r="I139" s="32">
        <f t="shared" si="122"/>
        <v>14.200000000000003</v>
      </c>
      <c r="J139" s="30">
        <v>37.5</v>
      </c>
      <c r="K139" s="31">
        <v>23</v>
      </c>
      <c r="L139" s="32">
        <f t="shared" si="123"/>
        <v>-14.5</v>
      </c>
      <c r="M139" s="30">
        <v>31.25</v>
      </c>
      <c r="N139" s="31">
        <v>55</v>
      </c>
      <c r="O139" s="32">
        <f t="shared" si="124"/>
        <v>23.75</v>
      </c>
      <c r="P139" s="30">
        <v>23.5</v>
      </c>
      <c r="Q139" s="31">
        <v>39.1</v>
      </c>
      <c r="R139" s="32">
        <f t="shared" si="125"/>
        <v>15.600000000000001</v>
      </c>
      <c r="S139" s="30">
        <v>47</v>
      </c>
      <c r="T139" s="33">
        <v>68.8</v>
      </c>
      <c r="U139" s="32">
        <f t="shared" si="126"/>
        <v>21.799999999999997</v>
      </c>
      <c r="V139" s="30">
        <v>47.5</v>
      </c>
      <c r="W139" s="31">
        <v>55</v>
      </c>
      <c r="X139" s="32">
        <f t="shared" si="127"/>
        <v>7.5</v>
      </c>
      <c r="Y139" s="30">
        <v>43</v>
      </c>
      <c r="Z139" s="31">
        <v>59.2</v>
      </c>
      <c r="AA139" s="32">
        <f t="shared" si="128"/>
        <v>16.200000000000003</v>
      </c>
      <c r="AB139" s="32">
        <f t="shared" si="129"/>
        <v>38.09375</v>
      </c>
      <c r="AC139" s="30">
        <f t="shared" si="130"/>
        <v>49.462499999999999</v>
      </c>
      <c r="AD139" s="34">
        <f t="shared" si="131"/>
        <v>11.368749999999999</v>
      </c>
      <c r="AE139" s="35">
        <v>7</v>
      </c>
      <c r="AF139" s="20"/>
    </row>
    <row r="140" spans="1:32">
      <c r="A140" s="27">
        <v>5</v>
      </c>
      <c r="B140" s="28" t="s">
        <v>80</v>
      </c>
      <c r="C140" s="29">
        <v>6</v>
      </c>
      <c r="D140" s="30">
        <v>54.5</v>
      </c>
      <c r="E140" s="31">
        <v>51.33</v>
      </c>
      <c r="F140" s="31">
        <f t="shared" si="121"/>
        <v>-3.1700000000000017</v>
      </c>
      <c r="G140" s="30">
        <v>44.5</v>
      </c>
      <c r="H140" s="31">
        <v>38.67</v>
      </c>
      <c r="I140" s="32">
        <f t="shared" si="122"/>
        <v>-5.8299999999999983</v>
      </c>
      <c r="J140" s="30">
        <v>43.13</v>
      </c>
      <c r="K140" s="31">
        <v>27.92</v>
      </c>
      <c r="L140" s="32">
        <f t="shared" si="123"/>
        <v>-15.21</v>
      </c>
      <c r="M140" s="30">
        <v>36.25</v>
      </c>
      <c r="N140" s="31">
        <v>40</v>
      </c>
      <c r="O140" s="32">
        <f t="shared" si="124"/>
        <v>3.75</v>
      </c>
      <c r="P140" s="30">
        <v>43.63</v>
      </c>
      <c r="Q140" s="31">
        <v>42.92</v>
      </c>
      <c r="R140" s="32">
        <f t="shared" si="125"/>
        <v>-0.71000000000000085</v>
      </c>
      <c r="S140" s="30">
        <v>63.5</v>
      </c>
      <c r="T140" s="33">
        <v>67.33</v>
      </c>
      <c r="U140" s="32">
        <f t="shared" si="126"/>
        <v>3.8299999999999983</v>
      </c>
      <c r="V140" s="30">
        <v>56.25</v>
      </c>
      <c r="W140" s="31">
        <v>51.67</v>
      </c>
      <c r="X140" s="32">
        <f t="shared" si="127"/>
        <v>-4.5799999999999983</v>
      </c>
      <c r="Y140" s="30">
        <v>60</v>
      </c>
      <c r="Z140" s="31">
        <v>54.67</v>
      </c>
      <c r="AA140" s="32">
        <f t="shared" si="128"/>
        <v>-5.3299999999999983</v>
      </c>
      <c r="AB140" s="32">
        <f t="shared" si="129"/>
        <v>50.22</v>
      </c>
      <c r="AC140" s="30">
        <f t="shared" si="130"/>
        <v>46.813750000000006</v>
      </c>
      <c r="AD140" s="34">
        <f t="shared" si="131"/>
        <v>-3.4062499999999929</v>
      </c>
      <c r="AE140" s="35">
        <v>2</v>
      </c>
      <c r="AF140" s="20"/>
    </row>
    <row r="141" spans="1:32">
      <c r="A141" s="28">
        <v>6</v>
      </c>
      <c r="B141" s="28" t="s">
        <v>115</v>
      </c>
      <c r="C141" s="29">
        <v>9</v>
      </c>
      <c r="D141" s="30">
        <v>43.09</v>
      </c>
      <c r="E141" s="31">
        <v>43.33</v>
      </c>
      <c r="F141" s="31">
        <f t="shared" si="121"/>
        <v>0.23999999999999488</v>
      </c>
      <c r="G141" s="30">
        <v>37.090000000000003</v>
      </c>
      <c r="H141" s="31">
        <v>43.11</v>
      </c>
      <c r="I141" s="32">
        <f t="shared" si="122"/>
        <v>6.019999999999996</v>
      </c>
      <c r="J141" s="30">
        <v>30.23</v>
      </c>
      <c r="K141" s="31">
        <v>26.67</v>
      </c>
      <c r="L141" s="32">
        <f t="shared" si="123"/>
        <v>-3.5599999999999987</v>
      </c>
      <c r="M141" s="30">
        <v>32.270000000000003</v>
      </c>
      <c r="N141" s="31">
        <v>46.67</v>
      </c>
      <c r="O141" s="32">
        <f t="shared" si="124"/>
        <v>14.399999999999999</v>
      </c>
      <c r="P141" s="30">
        <v>36.549999999999997</v>
      </c>
      <c r="Q141" s="31">
        <v>38.83</v>
      </c>
      <c r="R141" s="32">
        <f t="shared" si="125"/>
        <v>2.2800000000000011</v>
      </c>
      <c r="S141" s="30">
        <v>51.27</v>
      </c>
      <c r="T141" s="33">
        <v>69.78</v>
      </c>
      <c r="U141" s="32">
        <f t="shared" si="126"/>
        <v>18.509999999999998</v>
      </c>
      <c r="V141" s="30">
        <v>47.27</v>
      </c>
      <c r="W141" s="31">
        <v>49.44</v>
      </c>
      <c r="X141" s="32">
        <f t="shared" si="127"/>
        <v>2.1699999999999946</v>
      </c>
      <c r="Y141" s="30">
        <v>54.55</v>
      </c>
      <c r="Z141" s="31">
        <v>55.56</v>
      </c>
      <c r="AA141" s="32">
        <f t="shared" si="128"/>
        <v>1.0100000000000051</v>
      </c>
      <c r="AB141" s="32">
        <f t="shared" si="129"/>
        <v>41.540000000000006</v>
      </c>
      <c r="AC141" s="30">
        <f t="shared" si="130"/>
        <v>46.673749999999998</v>
      </c>
      <c r="AD141" s="34">
        <f t="shared" si="131"/>
        <v>5.133749999999992</v>
      </c>
      <c r="AE141" s="35">
        <v>7</v>
      </c>
      <c r="AF141" s="20"/>
    </row>
    <row r="142" spans="1:32">
      <c r="A142" s="27">
        <v>7</v>
      </c>
      <c r="B142" s="28" t="s">
        <v>84</v>
      </c>
      <c r="C142" s="29">
        <v>6</v>
      </c>
      <c r="D142" s="30">
        <v>45.14</v>
      </c>
      <c r="E142" s="31">
        <v>47.67</v>
      </c>
      <c r="F142" s="31">
        <f t="shared" si="121"/>
        <v>2.5300000000000011</v>
      </c>
      <c r="G142" s="30">
        <v>37.71</v>
      </c>
      <c r="H142" s="31">
        <v>40</v>
      </c>
      <c r="I142" s="32">
        <f t="shared" si="122"/>
        <v>2.2899999999999991</v>
      </c>
      <c r="J142" s="30">
        <v>35.71</v>
      </c>
      <c r="K142" s="31">
        <v>30.83</v>
      </c>
      <c r="L142" s="32">
        <f t="shared" si="123"/>
        <v>-4.8800000000000026</v>
      </c>
      <c r="M142" s="30">
        <v>32.86</v>
      </c>
      <c r="N142" s="31">
        <v>40.83</v>
      </c>
      <c r="O142" s="32">
        <f t="shared" si="124"/>
        <v>7.9699999999999989</v>
      </c>
      <c r="P142" s="30">
        <v>38.07</v>
      </c>
      <c r="Q142" s="31">
        <v>36.17</v>
      </c>
      <c r="R142" s="32">
        <f t="shared" si="125"/>
        <v>-1.8999999999999986</v>
      </c>
      <c r="S142" s="30">
        <v>50.29</v>
      </c>
      <c r="T142" s="33">
        <v>64.67</v>
      </c>
      <c r="U142" s="32">
        <f t="shared" si="126"/>
        <v>14.380000000000003</v>
      </c>
      <c r="V142" s="30">
        <v>50</v>
      </c>
      <c r="W142" s="31">
        <v>55</v>
      </c>
      <c r="X142" s="32">
        <f t="shared" si="127"/>
        <v>5</v>
      </c>
      <c r="Y142" s="30">
        <v>58.86</v>
      </c>
      <c r="Z142" s="31">
        <v>53.33</v>
      </c>
      <c r="AA142" s="32">
        <f t="shared" si="128"/>
        <v>-5.5300000000000011</v>
      </c>
      <c r="AB142" s="32">
        <f t="shared" si="129"/>
        <v>43.58</v>
      </c>
      <c r="AC142" s="30">
        <f t="shared" si="130"/>
        <v>46.0625</v>
      </c>
      <c r="AD142" s="34">
        <f t="shared" si="131"/>
        <v>2.4825000000000017</v>
      </c>
      <c r="AE142" s="35">
        <v>5</v>
      </c>
      <c r="AF142" s="20"/>
    </row>
    <row r="143" spans="1:32">
      <c r="A143" s="28">
        <v>8</v>
      </c>
      <c r="B143" s="28" t="s">
        <v>136</v>
      </c>
      <c r="C143" s="29">
        <v>12</v>
      </c>
      <c r="D143" s="30">
        <v>60.46</v>
      </c>
      <c r="E143" s="30">
        <v>49</v>
      </c>
      <c r="F143" s="31">
        <f t="shared" si="121"/>
        <v>-11.46</v>
      </c>
      <c r="G143" s="30">
        <v>42.155000000000001</v>
      </c>
      <c r="H143" s="30">
        <v>36.5</v>
      </c>
      <c r="I143" s="32">
        <f t="shared" si="122"/>
        <v>-5.6550000000000011</v>
      </c>
      <c r="J143" s="30">
        <v>38.075000000000003</v>
      </c>
      <c r="K143" s="30">
        <v>27.189999999999998</v>
      </c>
      <c r="L143" s="32">
        <f t="shared" si="123"/>
        <v>-10.885000000000005</v>
      </c>
      <c r="M143" s="30">
        <v>31.344999999999999</v>
      </c>
      <c r="N143" s="30">
        <v>31.25</v>
      </c>
      <c r="O143" s="32">
        <f t="shared" si="124"/>
        <v>-9.4999999999998863E-2</v>
      </c>
      <c r="P143" s="30">
        <v>46.325000000000003</v>
      </c>
      <c r="Q143" s="30">
        <v>40.03</v>
      </c>
      <c r="R143" s="32">
        <f t="shared" si="125"/>
        <v>-6.2950000000000017</v>
      </c>
      <c r="S143" s="30">
        <v>63.385000000000005</v>
      </c>
      <c r="T143" s="30">
        <v>69.25</v>
      </c>
      <c r="U143" s="32">
        <f t="shared" si="126"/>
        <v>5.8649999999999949</v>
      </c>
      <c r="V143" s="30">
        <v>58.46</v>
      </c>
      <c r="W143" s="30">
        <v>48.75</v>
      </c>
      <c r="X143" s="32">
        <f t="shared" si="127"/>
        <v>-9.7100000000000009</v>
      </c>
      <c r="Y143" s="30">
        <v>57.230000000000004</v>
      </c>
      <c r="Z143" s="30">
        <v>57.75</v>
      </c>
      <c r="AA143" s="32">
        <f t="shared" si="128"/>
        <v>0.51999999999999602</v>
      </c>
      <c r="AB143" s="32">
        <f t="shared" si="129"/>
        <v>49.679375</v>
      </c>
      <c r="AC143" s="30">
        <f t="shared" si="130"/>
        <v>44.965000000000003</v>
      </c>
      <c r="AD143" s="34">
        <f t="shared" si="131"/>
        <v>-4.7143749999999969</v>
      </c>
      <c r="AE143" s="35">
        <v>2</v>
      </c>
    </row>
    <row r="144" spans="1:32">
      <c r="A144" s="27">
        <v>9</v>
      </c>
      <c r="B144" s="28" t="s">
        <v>96</v>
      </c>
      <c r="C144" s="29">
        <v>1</v>
      </c>
      <c r="D144" s="30">
        <v>44</v>
      </c>
      <c r="E144" s="31">
        <v>44</v>
      </c>
      <c r="F144" s="31">
        <f t="shared" si="121"/>
        <v>0</v>
      </c>
      <c r="G144" s="30">
        <v>39</v>
      </c>
      <c r="H144" s="31">
        <v>32</v>
      </c>
      <c r="I144" s="32">
        <f t="shared" si="122"/>
        <v>-7</v>
      </c>
      <c r="J144" s="30">
        <v>28.13</v>
      </c>
      <c r="K144" s="31">
        <v>20</v>
      </c>
      <c r="L144" s="32">
        <f t="shared" si="123"/>
        <v>-8.129999999999999</v>
      </c>
      <c r="M144" s="30">
        <v>40</v>
      </c>
      <c r="N144" s="31">
        <v>40</v>
      </c>
      <c r="O144" s="32">
        <f t="shared" si="124"/>
        <v>0</v>
      </c>
      <c r="P144" s="30">
        <v>28.13</v>
      </c>
      <c r="Q144" s="31">
        <v>41</v>
      </c>
      <c r="R144" s="32">
        <f t="shared" si="125"/>
        <v>12.870000000000001</v>
      </c>
      <c r="S144" s="30">
        <v>49</v>
      </c>
      <c r="T144" s="33">
        <v>68</v>
      </c>
      <c r="U144" s="32">
        <f t="shared" si="126"/>
        <v>19</v>
      </c>
      <c r="V144" s="30">
        <v>47.5</v>
      </c>
      <c r="W144" s="31">
        <v>55</v>
      </c>
      <c r="X144" s="32">
        <f t="shared" si="127"/>
        <v>7.5</v>
      </c>
      <c r="Y144" s="30">
        <v>54</v>
      </c>
      <c r="Z144" s="31">
        <v>52</v>
      </c>
      <c r="AA144" s="32">
        <f t="shared" si="128"/>
        <v>-2</v>
      </c>
      <c r="AB144" s="32">
        <f t="shared" si="129"/>
        <v>41.22</v>
      </c>
      <c r="AC144" s="30">
        <f t="shared" si="130"/>
        <v>44</v>
      </c>
      <c r="AD144" s="34">
        <f t="shared" si="131"/>
        <v>2.7800000000000011</v>
      </c>
      <c r="AE144" s="35">
        <v>5</v>
      </c>
    </row>
    <row r="145" spans="1:31">
      <c r="A145" s="28">
        <v>10</v>
      </c>
      <c r="B145" s="28" t="s">
        <v>23</v>
      </c>
      <c r="C145" s="29">
        <v>11</v>
      </c>
      <c r="D145" s="30">
        <v>42.4</v>
      </c>
      <c r="E145" s="31">
        <v>46.55</v>
      </c>
      <c r="F145" s="31">
        <f t="shared" si="121"/>
        <v>4.1499999999999986</v>
      </c>
      <c r="G145" s="30">
        <v>44.8</v>
      </c>
      <c r="H145" s="31">
        <v>36.549999999999997</v>
      </c>
      <c r="I145" s="32">
        <f t="shared" si="122"/>
        <v>-8.25</v>
      </c>
      <c r="J145" s="30">
        <v>26.5</v>
      </c>
      <c r="K145" s="31">
        <v>27.27</v>
      </c>
      <c r="L145" s="32">
        <f t="shared" si="123"/>
        <v>0.76999999999999957</v>
      </c>
      <c r="M145" s="30">
        <v>35</v>
      </c>
      <c r="N145" s="31">
        <v>41.36</v>
      </c>
      <c r="O145" s="32">
        <f t="shared" si="124"/>
        <v>6.3599999999999994</v>
      </c>
      <c r="P145" s="30">
        <v>37.200000000000003</v>
      </c>
      <c r="Q145" s="31">
        <v>30.5</v>
      </c>
      <c r="R145" s="32">
        <f t="shared" si="125"/>
        <v>-6.7000000000000028</v>
      </c>
      <c r="S145" s="30">
        <v>63.2</v>
      </c>
      <c r="T145" s="33">
        <v>64.36</v>
      </c>
      <c r="U145" s="32">
        <f t="shared" si="126"/>
        <v>1.1599999999999966</v>
      </c>
      <c r="V145" s="30">
        <v>47</v>
      </c>
      <c r="W145" s="31">
        <v>45.45</v>
      </c>
      <c r="X145" s="32">
        <f t="shared" si="127"/>
        <v>-1.5499999999999972</v>
      </c>
      <c r="Y145" s="30">
        <v>51.2</v>
      </c>
      <c r="Z145" s="31">
        <v>59.64</v>
      </c>
      <c r="AA145" s="32">
        <f t="shared" si="128"/>
        <v>8.4399999999999977</v>
      </c>
      <c r="AB145" s="32">
        <f t="shared" si="129"/>
        <v>43.412499999999994</v>
      </c>
      <c r="AC145" s="30">
        <f t="shared" si="130"/>
        <v>43.959999999999994</v>
      </c>
      <c r="AD145" s="34">
        <f t="shared" si="131"/>
        <v>0.54749999999999943</v>
      </c>
      <c r="AE145" s="35">
        <v>5</v>
      </c>
    </row>
    <row r="146" spans="1:31">
      <c r="A146" s="27">
        <v>11</v>
      </c>
      <c r="B146" s="28" t="s">
        <v>135</v>
      </c>
      <c r="C146" s="29">
        <v>26</v>
      </c>
      <c r="D146" s="30">
        <v>51.9</v>
      </c>
      <c r="E146" s="30">
        <v>47.99666666666667</v>
      </c>
      <c r="F146" s="31">
        <f t="shared" si="121"/>
        <v>-3.9033333333333289</v>
      </c>
      <c r="G146" s="30">
        <v>48.1</v>
      </c>
      <c r="H146" s="30">
        <v>38.380000000000003</v>
      </c>
      <c r="I146" s="32">
        <f t="shared" si="122"/>
        <v>-9.7199999999999989</v>
      </c>
      <c r="J146" s="30">
        <v>37.376666666666665</v>
      </c>
      <c r="K146" s="30">
        <v>28.913333333333338</v>
      </c>
      <c r="L146" s="32">
        <f t="shared" si="123"/>
        <v>-8.4633333333333276</v>
      </c>
      <c r="M146" s="30">
        <v>37.666666666666664</v>
      </c>
      <c r="N146" s="30">
        <v>36.616666666666667</v>
      </c>
      <c r="O146" s="32">
        <f t="shared" si="124"/>
        <v>-1.0499999999999972</v>
      </c>
      <c r="P146" s="30">
        <v>39.26</v>
      </c>
      <c r="Q146" s="30">
        <v>32.143333333333338</v>
      </c>
      <c r="R146" s="32">
        <f t="shared" si="125"/>
        <v>-7.11666666666666</v>
      </c>
      <c r="S146" s="30">
        <v>59.966666666666669</v>
      </c>
      <c r="T146" s="30">
        <v>65.926666666666662</v>
      </c>
      <c r="U146" s="32">
        <f t="shared" si="126"/>
        <v>5.9599999999999937</v>
      </c>
      <c r="V146" s="30">
        <v>56.25</v>
      </c>
      <c r="W146" s="30">
        <v>41.493333333333332</v>
      </c>
      <c r="X146" s="32">
        <f t="shared" si="127"/>
        <v>-14.756666666666668</v>
      </c>
      <c r="Y146" s="30">
        <v>67.600000000000009</v>
      </c>
      <c r="Z146" s="30">
        <v>58.643333333333338</v>
      </c>
      <c r="AA146" s="32">
        <f t="shared" si="128"/>
        <v>-8.9566666666666706</v>
      </c>
      <c r="AB146" s="32">
        <f t="shared" si="129"/>
        <v>49.765000000000001</v>
      </c>
      <c r="AC146" s="30">
        <f t="shared" si="130"/>
        <v>43.764166666666668</v>
      </c>
      <c r="AD146" s="34">
        <f t="shared" si="131"/>
        <v>-6.0008333333333326</v>
      </c>
      <c r="AE146" s="35">
        <v>1</v>
      </c>
    </row>
    <row r="147" spans="1:31" ht="17.25" customHeight="1">
      <c r="A147" s="28">
        <v>12</v>
      </c>
      <c r="B147" s="28" t="s">
        <v>94</v>
      </c>
      <c r="C147" s="29">
        <v>5</v>
      </c>
      <c r="D147" s="30">
        <v>43.75</v>
      </c>
      <c r="E147" s="31">
        <v>40</v>
      </c>
      <c r="F147" s="31">
        <f t="shared" si="121"/>
        <v>-3.75</v>
      </c>
      <c r="G147" s="30">
        <v>43</v>
      </c>
      <c r="H147" s="31">
        <v>33.6</v>
      </c>
      <c r="I147" s="32">
        <f t="shared" si="122"/>
        <v>-9.3999999999999986</v>
      </c>
      <c r="J147" s="30">
        <v>34.380000000000003</v>
      </c>
      <c r="K147" s="31">
        <v>28</v>
      </c>
      <c r="L147" s="32">
        <f t="shared" si="123"/>
        <v>-6.3800000000000026</v>
      </c>
      <c r="M147" s="30">
        <v>43.75</v>
      </c>
      <c r="N147" s="31">
        <v>52</v>
      </c>
      <c r="O147" s="32">
        <f t="shared" si="124"/>
        <v>8.25</v>
      </c>
      <c r="P147" s="30">
        <v>37</v>
      </c>
      <c r="Q147" s="31">
        <v>28.4</v>
      </c>
      <c r="R147" s="32">
        <f t="shared" si="125"/>
        <v>-8.6000000000000014</v>
      </c>
      <c r="S147" s="30">
        <v>52.5</v>
      </c>
      <c r="T147" s="33">
        <v>64</v>
      </c>
      <c r="U147" s="32">
        <f t="shared" si="126"/>
        <v>11.5</v>
      </c>
      <c r="V147" s="30">
        <v>51.88</v>
      </c>
      <c r="W147" s="31">
        <v>46</v>
      </c>
      <c r="X147" s="32">
        <f t="shared" si="127"/>
        <v>-5.8800000000000026</v>
      </c>
      <c r="Y147" s="30">
        <v>58</v>
      </c>
      <c r="Z147" s="31">
        <v>48.8</v>
      </c>
      <c r="AA147" s="32">
        <f t="shared" si="128"/>
        <v>-9.2000000000000028</v>
      </c>
      <c r="AB147" s="32">
        <f t="shared" si="129"/>
        <v>45.532499999999999</v>
      </c>
      <c r="AC147" s="30">
        <f t="shared" si="130"/>
        <v>42.6</v>
      </c>
      <c r="AD147" s="34">
        <f t="shared" si="131"/>
        <v>-2.9324999999999974</v>
      </c>
      <c r="AE147" s="35">
        <v>2</v>
      </c>
    </row>
    <row r="148" spans="1:31">
      <c r="A148" s="303" t="s">
        <v>179</v>
      </c>
      <c r="B148" s="304"/>
      <c r="C148" s="29">
        <f>SUM(C136:C147)</f>
        <v>98</v>
      </c>
      <c r="D148" s="30">
        <f t="shared" ref="D148:AD148" si="132">AVERAGE(D128:D147)</f>
        <v>48.109235294117646</v>
      </c>
      <c r="E148" s="30">
        <f t="shared" si="132"/>
        <v>46.981950980392149</v>
      </c>
      <c r="F148" s="30">
        <f t="shared" si="132"/>
        <v>-1.1272843137254904</v>
      </c>
      <c r="G148" s="30">
        <f t="shared" si="132"/>
        <v>43.094264705882352</v>
      </c>
      <c r="H148" s="30">
        <f t="shared" si="132"/>
        <v>38.54</v>
      </c>
      <c r="I148" s="30">
        <f t="shared" si="132"/>
        <v>-4.5542647058823524</v>
      </c>
      <c r="J148" s="30">
        <f t="shared" si="132"/>
        <v>36.55983333333333</v>
      </c>
      <c r="K148" s="30">
        <f t="shared" si="132"/>
        <v>29.642107843137257</v>
      </c>
      <c r="L148" s="30">
        <f t="shared" si="132"/>
        <v>-6.9177254901960792</v>
      </c>
      <c r="M148" s="30">
        <f t="shared" si="132"/>
        <v>35.275392156862743</v>
      </c>
      <c r="N148" s="30">
        <f t="shared" si="132"/>
        <v>43.117627450980393</v>
      </c>
      <c r="O148" s="30">
        <f t="shared" si="132"/>
        <v>7.8422352941176481</v>
      </c>
      <c r="P148" s="30">
        <f t="shared" si="132"/>
        <v>37.696588235294115</v>
      </c>
      <c r="Q148" s="30">
        <f t="shared" si="132"/>
        <v>37.768843137254905</v>
      </c>
      <c r="R148" s="30">
        <f t="shared" si="132"/>
        <v>7.2254901960784004E-2</v>
      </c>
      <c r="S148" s="30">
        <f t="shared" si="132"/>
        <v>57.956833333333343</v>
      </c>
      <c r="T148" s="30">
        <f t="shared" si="132"/>
        <v>65.469186274509795</v>
      </c>
      <c r="U148" s="30">
        <f t="shared" si="132"/>
        <v>7.5123529411764691</v>
      </c>
      <c r="V148" s="30">
        <f t="shared" si="132"/>
        <v>53.442794117647061</v>
      </c>
      <c r="W148" s="30">
        <f t="shared" si="132"/>
        <v>48.675254901960791</v>
      </c>
      <c r="X148" s="30">
        <f t="shared" si="132"/>
        <v>-4.7675392156862753</v>
      </c>
      <c r="Y148" s="30">
        <f t="shared" si="132"/>
        <v>57.423705882352948</v>
      </c>
      <c r="Z148" s="30">
        <f t="shared" si="132"/>
        <v>55.452666666666659</v>
      </c>
      <c r="AA148" s="30">
        <f t="shared" si="132"/>
        <v>-1.9710392156862748</v>
      </c>
      <c r="AB148" s="30">
        <f t="shared" si="132"/>
        <v>46.194830882352953</v>
      </c>
      <c r="AC148" s="30">
        <f t="shared" si="132"/>
        <v>45.705954656862751</v>
      </c>
      <c r="AD148" s="30">
        <f t="shared" si="132"/>
        <v>-0.48887622549019566</v>
      </c>
      <c r="AE148" s="35">
        <v>2</v>
      </c>
    </row>
    <row r="149" spans="1:31">
      <c r="A149" s="305" t="s">
        <v>152</v>
      </c>
      <c r="B149" s="306"/>
      <c r="C149" s="67">
        <v>1277</v>
      </c>
      <c r="D149" s="65">
        <v>49.08</v>
      </c>
      <c r="E149" s="62">
        <v>47.73</v>
      </c>
      <c r="F149" s="31">
        <f t="shared" ref="F149:F150" si="133">E149-D149</f>
        <v>-1.3500000000000014</v>
      </c>
      <c r="G149" s="64">
        <v>46.34</v>
      </c>
      <c r="H149" s="62">
        <v>39.409999999999997</v>
      </c>
      <c r="I149" s="31">
        <f t="shared" ref="I149:I150" si="134">H149-G149</f>
        <v>-6.9300000000000068</v>
      </c>
      <c r="J149" s="64">
        <v>40.450000000000003</v>
      </c>
      <c r="K149" s="62">
        <v>33.47</v>
      </c>
      <c r="L149" s="31">
        <f t="shared" ref="L149:L150" si="135">K149-J149</f>
        <v>-6.980000000000004</v>
      </c>
      <c r="M149" s="64">
        <v>38.86</v>
      </c>
      <c r="N149" s="62">
        <v>46.59</v>
      </c>
      <c r="O149" s="31">
        <f t="shared" ref="O149:O150" si="136">N149-M149</f>
        <v>7.730000000000004</v>
      </c>
      <c r="P149" s="64">
        <v>39.35</v>
      </c>
      <c r="Q149" s="62">
        <v>38.270000000000003</v>
      </c>
      <c r="R149" s="31">
        <f t="shared" ref="R149:R150" si="137">Q149-P149</f>
        <v>-1.0799999999999983</v>
      </c>
      <c r="S149" s="64">
        <v>60.31</v>
      </c>
      <c r="T149" s="62">
        <v>66.59</v>
      </c>
      <c r="U149" s="31">
        <f t="shared" ref="U149:U150" si="138">T149-S149</f>
        <v>6.2800000000000011</v>
      </c>
      <c r="V149" s="64">
        <v>56.28</v>
      </c>
      <c r="W149" s="62">
        <v>49.41</v>
      </c>
      <c r="X149" s="31">
        <f t="shared" ref="X149:X150" si="139">W149-V149</f>
        <v>-6.8700000000000045</v>
      </c>
      <c r="Y149" s="64">
        <v>58.39</v>
      </c>
      <c r="Z149" s="62">
        <v>56.09</v>
      </c>
      <c r="AA149" s="31">
        <f t="shared" ref="AA149:AA150" si="140">Z149-Y149</f>
        <v>-2.2999999999999972</v>
      </c>
      <c r="AB149" s="31">
        <f t="shared" ref="AB149:AC150" si="141">(D149+G149+J149+M149+P149+S149+V149+Y149)/8</f>
        <v>48.632499999999993</v>
      </c>
      <c r="AC149" s="30">
        <f t="shared" si="141"/>
        <v>47.195000000000007</v>
      </c>
      <c r="AD149" s="30">
        <f t="shared" ref="AD149:AD150" si="142">AC149-AB149</f>
        <v>-1.4374999999999858</v>
      </c>
      <c r="AE149" s="68">
        <v>2</v>
      </c>
    </row>
    <row r="150" spans="1:31">
      <c r="A150" s="305" t="s">
        <v>154</v>
      </c>
      <c r="B150" s="306"/>
      <c r="C150" s="132">
        <v>734820</v>
      </c>
      <c r="D150" s="69">
        <v>45.68</v>
      </c>
      <c r="E150" s="62">
        <v>45.02</v>
      </c>
      <c r="F150" s="31">
        <f t="shared" si="133"/>
        <v>-0.65999999999999659</v>
      </c>
      <c r="G150" s="69">
        <v>44.22</v>
      </c>
      <c r="H150" s="62">
        <v>38.31</v>
      </c>
      <c r="I150" s="32">
        <f t="shared" si="134"/>
        <v>-5.9099999999999966</v>
      </c>
      <c r="J150" s="70">
        <v>36.99</v>
      </c>
      <c r="K150" s="62">
        <v>33.82</v>
      </c>
      <c r="L150" s="32">
        <f t="shared" si="135"/>
        <v>-3.1700000000000017</v>
      </c>
      <c r="M150" s="70">
        <v>35.770000000000003</v>
      </c>
      <c r="N150" s="62">
        <v>41.95</v>
      </c>
      <c r="O150" s="32">
        <f t="shared" si="136"/>
        <v>6.18</v>
      </c>
      <c r="P150" s="70">
        <v>37.46</v>
      </c>
      <c r="Q150" s="62">
        <v>37.4</v>
      </c>
      <c r="R150" s="32">
        <f t="shared" si="137"/>
        <v>-6.0000000000002274E-2</v>
      </c>
      <c r="S150" s="70">
        <v>54.84</v>
      </c>
      <c r="T150" s="62">
        <v>61.69</v>
      </c>
      <c r="U150" s="32">
        <f t="shared" si="138"/>
        <v>6.8499999999999943</v>
      </c>
      <c r="V150" s="70">
        <v>52.27</v>
      </c>
      <c r="W150" s="62">
        <v>47.14</v>
      </c>
      <c r="X150" s="32">
        <f t="shared" si="139"/>
        <v>-5.1300000000000026</v>
      </c>
      <c r="Y150" s="70">
        <v>53.85</v>
      </c>
      <c r="Z150" s="62">
        <v>53.16</v>
      </c>
      <c r="AA150" s="32">
        <f t="shared" si="140"/>
        <v>-0.69000000000000483</v>
      </c>
      <c r="AB150" s="32">
        <f t="shared" si="141"/>
        <v>45.135000000000005</v>
      </c>
      <c r="AC150" s="30">
        <f t="shared" si="141"/>
        <v>44.811250000000001</v>
      </c>
      <c r="AD150" s="34">
        <f t="shared" si="142"/>
        <v>-0.32375000000000398</v>
      </c>
      <c r="AE150" s="35">
        <v>2</v>
      </c>
    </row>
    <row r="151" spans="1:31">
      <c r="A151" s="106"/>
      <c r="B151" s="106"/>
      <c r="C151" s="133"/>
      <c r="D151" s="128"/>
      <c r="E151" s="109"/>
      <c r="F151" s="108"/>
      <c r="G151" s="128"/>
      <c r="H151" s="109"/>
      <c r="I151" s="108"/>
      <c r="J151" s="110"/>
      <c r="K151" s="109"/>
      <c r="L151" s="108"/>
      <c r="M151" s="110"/>
      <c r="N151" s="109"/>
      <c r="O151" s="108"/>
      <c r="P151" s="110"/>
      <c r="Q151" s="109"/>
      <c r="R151" s="108"/>
      <c r="S151" s="110"/>
      <c r="T151" s="109"/>
      <c r="U151" s="108"/>
      <c r="V151" s="110"/>
      <c r="W151" s="109"/>
      <c r="X151" s="108"/>
      <c r="Y151" s="110"/>
      <c r="Z151" s="109"/>
      <c r="AA151" s="108"/>
      <c r="AB151" s="108"/>
      <c r="AC151" s="111"/>
      <c r="AD151" s="111"/>
      <c r="AE151" s="112"/>
    </row>
    <row r="152" spans="1:31">
      <c r="A152" s="106"/>
      <c r="B152" s="106"/>
      <c r="C152" s="133"/>
      <c r="D152" s="128"/>
      <c r="E152" s="109"/>
      <c r="F152" s="108"/>
      <c r="G152" s="128"/>
      <c r="H152" s="109"/>
      <c r="I152" s="108"/>
      <c r="J152" s="110"/>
      <c r="K152" s="109"/>
      <c r="L152" s="108"/>
      <c r="M152" s="110"/>
      <c r="N152" s="109"/>
      <c r="O152" s="108"/>
      <c r="P152" s="110"/>
      <c r="Q152" s="109"/>
      <c r="R152" s="108"/>
      <c r="S152" s="110"/>
      <c r="T152" s="109"/>
      <c r="U152" s="108"/>
      <c r="V152" s="110"/>
      <c r="W152" s="109"/>
      <c r="X152" s="108"/>
      <c r="Y152" s="110"/>
      <c r="Z152" s="109"/>
      <c r="AA152" s="108"/>
      <c r="AB152" s="108"/>
      <c r="AC152" s="111"/>
      <c r="AD152" s="111"/>
      <c r="AE152" s="112"/>
    </row>
    <row r="153" spans="1:31">
      <c r="A153" s="106"/>
      <c r="B153" s="106"/>
      <c r="C153" s="133"/>
      <c r="D153" s="128"/>
      <c r="E153" s="109"/>
      <c r="F153" s="108"/>
      <c r="G153" s="128"/>
      <c r="H153" s="109"/>
      <c r="I153" s="108"/>
      <c r="J153" s="110"/>
      <c r="K153" s="109"/>
      <c r="L153" s="108"/>
      <c r="M153" s="110"/>
      <c r="N153" s="109"/>
      <c r="O153" s="108"/>
      <c r="P153" s="110"/>
      <c r="Q153" s="109"/>
      <c r="R153" s="108"/>
      <c r="S153" s="110"/>
      <c r="T153" s="109"/>
      <c r="U153" s="108"/>
      <c r="V153" s="110"/>
      <c r="W153" s="109"/>
      <c r="X153" s="108"/>
      <c r="Y153" s="110"/>
      <c r="Z153" s="109"/>
      <c r="AA153" s="108"/>
      <c r="AB153" s="108"/>
      <c r="AC153" s="111"/>
      <c r="AD153" s="111"/>
      <c r="AE153" s="112"/>
    </row>
    <row r="154" spans="1:31">
      <c r="A154" s="106"/>
      <c r="B154" s="106"/>
      <c r="C154" s="133"/>
      <c r="D154" s="128"/>
      <c r="E154" s="109"/>
      <c r="F154" s="108"/>
      <c r="G154" s="128"/>
      <c r="H154" s="109"/>
      <c r="I154" s="108"/>
      <c r="J154" s="110"/>
      <c r="K154" s="109"/>
      <c r="L154" s="108"/>
      <c r="M154" s="110"/>
      <c r="N154" s="109"/>
      <c r="O154" s="108"/>
      <c r="P154" s="110"/>
      <c r="Q154" s="109"/>
      <c r="R154" s="108"/>
      <c r="S154" s="110"/>
      <c r="T154" s="109"/>
      <c r="U154" s="108"/>
      <c r="V154" s="110"/>
      <c r="W154" s="109"/>
      <c r="X154" s="108"/>
      <c r="Y154" s="110"/>
      <c r="Z154" s="109"/>
      <c r="AA154" s="108"/>
      <c r="AB154" s="108"/>
      <c r="AC154" s="111"/>
      <c r="AD154" s="111"/>
      <c r="AE154" s="112"/>
    </row>
    <row r="155" spans="1:31">
      <c r="A155" s="106"/>
      <c r="B155" s="106"/>
      <c r="C155" s="133"/>
      <c r="D155" s="128"/>
      <c r="E155" s="109"/>
      <c r="F155" s="108"/>
      <c r="G155" s="128"/>
      <c r="H155" s="109"/>
      <c r="I155" s="108"/>
      <c r="J155" s="110"/>
      <c r="K155" s="109"/>
      <c r="L155" s="108"/>
      <c r="M155" s="110"/>
      <c r="N155" s="109"/>
      <c r="O155" s="108"/>
      <c r="P155" s="110"/>
      <c r="Q155" s="109"/>
      <c r="R155" s="108"/>
      <c r="S155" s="110"/>
      <c r="T155" s="109"/>
      <c r="U155" s="108"/>
      <c r="V155" s="110"/>
      <c r="W155" s="109"/>
      <c r="X155" s="108"/>
      <c r="Y155" s="110"/>
      <c r="Z155" s="109"/>
      <c r="AA155" s="108"/>
      <c r="AB155" s="108"/>
      <c r="AC155" s="111"/>
      <c r="AD155" s="111"/>
      <c r="AE155" s="112"/>
    </row>
    <row r="156" spans="1:31">
      <c r="A156" s="106"/>
      <c r="B156" s="106"/>
      <c r="C156" s="133"/>
      <c r="D156" s="128"/>
      <c r="E156" s="109"/>
      <c r="F156" s="108"/>
      <c r="G156" s="128"/>
      <c r="H156" s="109"/>
      <c r="I156" s="108"/>
      <c r="J156" s="110"/>
      <c r="K156" s="109"/>
      <c r="L156" s="108"/>
      <c r="M156" s="110"/>
      <c r="N156" s="109"/>
      <c r="O156" s="108"/>
      <c r="P156" s="110"/>
      <c r="Q156" s="109"/>
      <c r="R156" s="108"/>
      <c r="S156" s="110"/>
      <c r="T156" s="109"/>
      <c r="U156" s="108"/>
      <c r="V156" s="110"/>
      <c r="W156" s="109"/>
      <c r="X156" s="108"/>
      <c r="Y156" s="110"/>
      <c r="Z156" s="109"/>
      <c r="AA156" s="108"/>
      <c r="AB156" s="108"/>
      <c r="AC156" s="111"/>
      <c r="AD156" s="111"/>
      <c r="AE156" s="112"/>
    </row>
    <row r="157" spans="1:31">
      <c r="A157" s="106"/>
      <c r="B157" s="106"/>
      <c r="C157" s="133"/>
      <c r="D157" s="128"/>
      <c r="E157" s="109"/>
      <c r="F157" s="108"/>
      <c r="G157" s="128"/>
      <c r="H157" s="109"/>
      <c r="I157" s="108"/>
      <c r="J157" s="110"/>
      <c r="K157" s="109"/>
      <c r="L157" s="108"/>
      <c r="M157" s="110"/>
      <c r="N157" s="109"/>
      <c r="O157" s="108"/>
      <c r="P157" s="110"/>
      <c r="Q157" s="109"/>
      <c r="R157" s="108"/>
      <c r="S157" s="110"/>
      <c r="T157" s="109"/>
      <c r="U157" s="108"/>
      <c r="V157" s="110"/>
      <c r="W157" s="109"/>
      <c r="X157" s="108"/>
      <c r="Y157" s="110"/>
      <c r="Z157" s="109"/>
      <c r="AA157" s="108"/>
      <c r="AB157" s="108"/>
      <c r="AC157" s="111"/>
      <c r="AD157" s="111"/>
      <c r="AE157" s="112"/>
    </row>
    <row r="158" spans="1:31">
      <c r="A158" s="106"/>
      <c r="B158" s="106"/>
      <c r="C158" s="133"/>
      <c r="D158" s="128"/>
      <c r="E158" s="109"/>
      <c r="F158" s="108"/>
      <c r="G158" s="128"/>
      <c r="H158" s="109"/>
      <c r="I158" s="108"/>
      <c r="J158" s="110"/>
      <c r="K158" s="109"/>
      <c r="L158" s="108"/>
      <c r="M158" s="110"/>
      <c r="N158" s="109"/>
      <c r="O158" s="108"/>
      <c r="P158" s="110"/>
      <c r="Q158" s="109"/>
      <c r="R158" s="108"/>
      <c r="S158" s="110"/>
      <c r="T158" s="109"/>
      <c r="U158" s="108"/>
      <c r="V158" s="110"/>
      <c r="W158" s="109"/>
      <c r="X158" s="108"/>
      <c r="Y158" s="110"/>
      <c r="Z158" s="109"/>
      <c r="AA158" s="108"/>
      <c r="AB158" s="108"/>
      <c r="AC158" s="111"/>
      <c r="AD158" s="111"/>
      <c r="AE158" s="112"/>
    </row>
    <row r="159" spans="1:31">
      <c r="A159" s="106"/>
      <c r="B159" s="106"/>
      <c r="C159" s="133"/>
      <c r="D159" s="128"/>
      <c r="E159" s="109"/>
      <c r="F159" s="108"/>
      <c r="G159" s="128"/>
      <c r="H159" s="109"/>
      <c r="I159" s="108"/>
      <c r="J159" s="110"/>
      <c r="K159" s="109"/>
      <c r="L159" s="108"/>
      <c r="M159" s="110"/>
      <c r="N159" s="109"/>
      <c r="O159" s="108"/>
      <c r="P159" s="110"/>
      <c r="Q159" s="109"/>
      <c r="R159" s="108"/>
      <c r="S159" s="110"/>
      <c r="T159" s="109"/>
      <c r="U159" s="108"/>
      <c r="V159" s="110"/>
      <c r="W159" s="109"/>
      <c r="X159" s="108"/>
      <c r="Y159" s="110"/>
      <c r="Z159" s="109"/>
      <c r="AA159" s="108"/>
      <c r="AB159" s="108"/>
      <c r="AC159" s="111"/>
      <c r="AD159" s="111"/>
      <c r="AE159" s="112"/>
    </row>
    <row r="161" spans="1:31">
      <c r="A161" s="307" t="s">
        <v>180</v>
      </c>
      <c r="B161" s="308"/>
      <c r="C161" s="308"/>
      <c r="D161" s="308"/>
      <c r="E161" s="308"/>
      <c r="F161" s="308"/>
      <c r="G161" s="308"/>
      <c r="H161" s="308"/>
      <c r="I161" s="308"/>
      <c r="J161" s="308"/>
      <c r="K161" s="308"/>
      <c r="L161" s="308"/>
      <c r="M161" s="308"/>
      <c r="N161" s="308"/>
      <c r="O161" s="308"/>
      <c r="P161" s="308"/>
      <c r="Q161" s="308"/>
      <c r="R161" s="308"/>
      <c r="S161" s="308"/>
      <c r="T161" s="308"/>
      <c r="U161" s="308"/>
      <c r="V161" s="308"/>
      <c r="W161" s="308"/>
      <c r="X161" s="308"/>
      <c r="Y161" s="308"/>
      <c r="Z161" s="308"/>
      <c r="AA161" s="308"/>
      <c r="AB161" s="308"/>
      <c r="AC161" s="308"/>
      <c r="AD161" s="308"/>
      <c r="AE161" s="309"/>
    </row>
    <row r="162" spans="1:31">
      <c r="A162" s="29">
        <v>1</v>
      </c>
      <c r="B162" s="29" t="s">
        <v>181</v>
      </c>
      <c r="C162" s="29">
        <v>165</v>
      </c>
      <c r="D162" s="31">
        <v>49.686999999999998</v>
      </c>
      <c r="E162" s="31">
        <v>50.356499999999997</v>
      </c>
      <c r="F162" s="31">
        <v>0.66949999999999965</v>
      </c>
      <c r="G162" s="31">
        <v>47.057500000000005</v>
      </c>
      <c r="H162" s="31">
        <v>40.589999999999996</v>
      </c>
      <c r="I162" s="31">
        <v>-6.4674999999999985</v>
      </c>
      <c r="J162" s="31">
        <v>38.485500000000002</v>
      </c>
      <c r="K162" s="31">
        <v>33.002500000000005</v>
      </c>
      <c r="L162" s="31">
        <v>-5.4830000000000005</v>
      </c>
      <c r="M162" s="31">
        <v>37.03</v>
      </c>
      <c r="N162" s="31">
        <v>46.962999999999994</v>
      </c>
      <c r="O162" s="31">
        <v>9.9330000000000016</v>
      </c>
      <c r="P162" s="31">
        <v>40.927</v>
      </c>
      <c r="Q162" s="31">
        <v>40.256999999999991</v>
      </c>
      <c r="R162" s="31">
        <v>-0.6699999999999996</v>
      </c>
      <c r="S162" s="31">
        <v>63.374499999999991</v>
      </c>
      <c r="T162" s="33">
        <v>67.09950000000002</v>
      </c>
      <c r="U162" s="31">
        <v>3.7249999999999979</v>
      </c>
      <c r="V162" s="31">
        <v>57.1875</v>
      </c>
      <c r="W162" s="31">
        <v>51.275999999999996</v>
      </c>
      <c r="X162" s="31">
        <v>-5.9114999999999993</v>
      </c>
      <c r="Y162" s="31">
        <v>61.322999999999993</v>
      </c>
      <c r="Z162" s="31">
        <v>58.072000000000003</v>
      </c>
      <c r="AA162" s="31">
        <v>-3.2510000000000003</v>
      </c>
      <c r="AB162" s="31">
        <v>49.384</v>
      </c>
      <c r="AC162" s="31">
        <v>48.45206249999999</v>
      </c>
      <c r="AD162" s="31">
        <v>-0.93193750000000253</v>
      </c>
      <c r="AE162" s="64">
        <v>3</v>
      </c>
    </row>
    <row r="163" spans="1:31">
      <c r="A163" s="29">
        <v>2</v>
      </c>
      <c r="B163" s="29" t="s">
        <v>184</v>
      </c>
      <c r="C163" s="29">
        <v>206</v>
      </c>
      <c r="D163" s="31">
        <v>48.07181818181818</v>
      </c>
      <c r="E163" s="31">
        <v>46.776818181818179</v>
      </c>
      <c r="F163" s="31">
        <v>-1.2950000000000008</v>
      </c>
      <c r="G163" s="31">
        <v>44.824545454545451</v>
      </c>
      <c r="H163" s="31">
        <v>38.905454545454546</v>
      </c>
      <c r="I163" s="31">
        <v>-5.919090909090909</v>
      </c>
      <c r="J163" s="31">
        <v>39.785909090909087</v>
      </c>
      <c r="K163" s="31">
        <v>34.221818181818179</v>
      </c>
      <c r="L163" s="31">
        <v>-5.5640909090909094</v>
      </c>
      <c r="M163" s="31">
        <v>36.395909090909086</v>
      </c>
      <c r="N163" s="31">
        <v>46.717272727272736</v>
      </c>
      <c r="O163" s="31">
        <v>10.321363636363637</v>
      </c>
      <c r="P163" s="31">
        <v>39.223636363636366</v>
      </c>
      <c r="Q163" s="31">
        <v>36.785909090909101</v>
      </c>
      <c r="R163" s="31">
        <v>-2.4377272727272721</v>
      </c>
      <c r="S163" s="31">
        <v>58.747272727272723</v>
      </c>
      <c r="T163" s="33">
        <v>66.274090909090901</v>
      </c>
      <c r="U163" s="31">
        <v>7.5268181818181832</v>
      </c>
      <c r="V163" s="31">
        <v>54.240000000000009</v>
      </c>
      <c r="W163" s="31">
        <v>48.703181818181811</v>
      </c>
      <c r="X163" s="31">
        <v>-5.5368181818181821</v>
      </c>
      <c r="Y163" s="31">
        <v>55.550454545454542</v>
      </c>
      <c r="Z163" s="31">
        <v>56.790454545454551</v>
      </c>
      <c r="AA163" s="31">
        <v>1.2399999999999998</v>
      </c>
      <c r="AB163" s="31">
        <v>47.104943181818186</v>
      </c>
      <c r="AC163" s="31">
        <v>46.896875000000001</v>
      </c>
      <c r="AD163" s="31">
        <v>-0.20806818181818379</v>
      </c>
      <c r="AE163" s="64">
        <v>3</v>
      </c>
    </row>
    <row r="164" spans="1:31">
      <c r="A164" s="29">
        <v>3</v>
      </c>
      <c r="B164" s="29" t="s">
        <v>182</v>
      </c>
      <c r="C164" s="29">
        <v>98</v>
      </c>
      <c r="D164" s="31">
        <v>50.283333333333331</v>
      </c>
      <c r="E164" s="31">
        <v>48.631333333333338</v>
      </c>
      <c r="F164" s="31">
        <v>-1.6520000000000006</v>
      </c>
      <c r="G164" s="31">
        <v>43.81733333333333</v>
      </c>
      <c r="H164" s="31">
        <v>39.391333333333343</v>
      </c>
      <c r="I164" s="31">
        <v>-4.4259999999999993</v>
      </c>
      <c r="J164" s="31">
        <v>37.227999999999994</v>
      </c>
      <c r="K164" s="31">
        <v>29.103999999999999</v>
      </c>
      <c r="L164" s="31">
        <v>-8.1240000000000006</v>
      </c>
      <c r="M164" s="31">
        <v>36.521333333333331</v>
      </c>
      <c r="N164" s="31">
        <v>43.347333333333339</v>
      </c>
      <c r="O164" s="31">
        <v>6.8259999999999996</v>
      </c>
      <c r="P164" s="31">
        <v>38.705999999999996</v>
      </c>
      <c r="Q164" s="31">
        <v>37.914000000000001</v>
      </c>
      <c r="R164" s="31">
        <v>-0.79200000000000059</v>
      </c>
      <c r="S164" s="31">
        <v>58.615333333333325</v>
      </c>
      <c r="T164" s="33">
        <v>68.196666666666673</v>
      </c>
      <c r="U164" s="31">
        <v>9.5813333333333315</v>
      </c>
      <c r="V164" s="31">
        <v>54.263333333333328</v>
      </c>
      <c r="W164" s="31">
        <v>49.502666666666656</v>
      </c>
      <c r="X164" s="31">
        <v>-4.7606666666666664</v>
      </c>
      <c r="Y164" s="31">
        <v>59.004666666666665</v>
      </c>
      <c r="Z164" s="31">
        <v>58.228666666666655</v>
      </c>
      <c r="AA164" s="31">
        <v>-0.77599999999999958</v>
      </c>
      <c r="AB164" s="31">
        <v>47.304916666666678</v>
      </c>
      <c r="AC164" s="31">
        <v>46.789499999999997</v>
      </c>
      <c r="AD164" s="31">
        <v>-0.51541666666666686</v>
      </c>
      <c r="AE164" s="64">
        <v>2</v>
      </c>
    </row>
    <row r="165" spans="1:31">
      <c r="A165" s="29">
        <v>4</v>
      </c>
      <c r="B165" s="29" t="s">
        <v>185</v>
      </c>
      <c r="C165" s="29">
        <v>405</v>
      </c>
      <c r="D165" s="31">
        <v>40.848333333333329</v>
      </c>
      <c r="E165" s="31">
        <v>48.041666666666657</v>
      </c>
      <c r="F165" s="31">
        <v>7.1933333333333316</v>
      </c>
      <c r="G165" s="31">
        <v>37.870555555555555</v>
      </c>
      <c r="H165" s="31">
        <v>38.867222222222217</v>
      </c>
      <c r="I165" s="31">
        <v>0.99666666666666814</v>
      </c>
      <c r="J165" s="31">
        <v>34.42499999999999</v>
      </c>
      <c r="K165" s="31">
        <v>35.67444444444444</v>
      </c>
      <c r="L165" s="31">
        <v>1.249444444444445</v>
      </c>
      <c r="M165" s="31">
        <v>32.36</v>
      </c>
      <c r="N165" s="31">
        <v>39.734999999999999</v>
      </c>
      <c r="O165" s="31">
        <v>7.375</v>
      </c>
      <c r="P165" s="31">
        <v>32.174444444444447</v>
      </c>
      <c r="Q165" s="31">
        <v>37.769999999999996</v>
      </c>
      <c r="R165" s="31">
        <v>5.5955555555555554</v>
      </c>
      <c r="S165" s="31">
        <v>49.181666666666658</v>
      </c>
      <c r="T165" s="33">
        <v>65.011111111111106</v>
      </c>
      <c r="U165" s="31">
        <v>15.829444444444444</v>
      </c>
      <c r="V165" s="31">
        <v>46.576666666666675</v>
      </c>
      <c r="W165" s="31">
        <v>47.356111111111119</v>
      </c>
      <c r="X165" s="31">
        <v>0.77944444444444527</v>
      </c>
      <c r="Y165" s="31">
        <v>48.304999999999993</v>
      </c>
      <c r="Z165" s="31">
        <v>54.621111111111105</v>
      </c>
      <c r="AA165" s="31">
        <v>6.3161111111111126</v>
      </c>
      <c r="AB165" s="31">
        <v>40.217708333333334</v>
      </c>
      <c r="AC165" s="31">
        <v>45.884583333333339</v>
      </c>
      <c r="AD165" s="31">
        <v>5.6668750000000001</v>
      </c>
      <c r="AE165" s="64">
        <v>8</v>
      </c>
    </row>
    <row r="166" spans="1:31">
      <c r="A166" s="29">
        <v>5</v>
      </c>
      <c r="B166" s="29" t="s">
        <v>186</v>
      </c>
      <c r="C166" s="29">
        <v>197</v>
      </c>
      <c r="D166" s="31">
        <v>44.787692307692311</v>
      </c>
      <c r="E166" s="31">
        <v>44.927692307692311</v>
      </c>
      <c r="F166" s="31">
        <v>0.14000000000000057</v>
      </c>
      <c r="G166" s="31">
        <v>42.057692307692307</v>
      </c>
      <c r="H166" s="31">
        <v>36.905384615384619</v>
      </c>
      <c r="I166" s="31">
        <v>-5.1523076923076916</v>
      </c>
      <c r="J166" s="31">
        <v>34.164615384615381</v>
      </c>
      <c r="K166" s="31">
        <v>30.127692307692307</v>
      </c>
      <c r="L166" s="31">
        <v>-4.0369230769230784</v>
      </c>
      <c r="M166" s="31">
        <v>32.156923076923078</v>
      </c>
      <c r="N166" s="31">
        <v>38.993846153846157</v>
      </c>
      <c r="O166" s="31">
        <v>6.8369230769230791</v>
      </c>
      <c r="P166" s="31">
        <v>35.79538461538462</v>
      </c>
      <c r="Q166" s="31">
        <v>37.32769230769231</v>
      </c>
      <c r="R166" s="31">
        <v>1.532307692307691</v>
      </c>
      <c r="S166" s="31">
        <v>56.366923076923072</v>
      </c>
      <c r="T166" s="33">
        <v>65.471538461538458</v>
      </c>
      <c r="U166" s="31">
        <v>9.1046153846153874</v>
      </c>
      <c r="V166" s="31">
        <v>52.317692307692305</v>
      </c>
      <c r="W166" s="31">
        <v>48.673846153846156</v>
      </c>
      <c r="X166" s="31">
        <v>-3.6438461538461535</v>
      </c>
      <c r="Y166" s="31">
        <v>54.99384615384615</v>
      </c>
      <c r="Z166" s="31">
        <v>54.691538461538457</v>
      </c>
      <c r="AA166" s="31">
        <v>-0.30230769230769228</v>
      </c>
      <c r="AB166" s="31">
        <v>44.080096153846156</v>
      </c>
      <c r="AC166" s="31">
        <v>44.63990384615385</v>
      </c>
      <c r="AD166" s="31">
        <v>0.55980769230769312</v>
      </c>
      <c r="AE166" s="64">
        <v>4</v>
      </c>
    </row>
    <row r="167" spans="1:31">
      <c r="A167" s="29">
        <v>6</v>
      </c>
      <c r="B167" s="29" t="s">
        <v>183</v>
      </c>
      <c r="C167" s="29">
        <v>144</v>
      </c>
      <c r="D167" s="31">
        <v>46.541333333333327</v>
      </c>
      <c r="E167" s="31">
        <v>42.808</v>
      </c>
      <c r="F167" s="31">
        <v>-3.7333333333333347</v>
      </c>
      <c r="G167" s="31">
        <v>41.93666666666666</v>
      </c>
      <c r="H167" s="31">
        <v>35.365333333333339</v>
      </c>
      <c r="I167" s="31">
        <v>-6.5713333333333326</v>
      </c>
      <c r="J167" s="31">
        <v>35.572000000000003</v>
      </c>
      <c r="K167" s="31">
        <v>30.314</v>
      </c>
      <c r="L167" s="31">
        <v>-5.258</v>
      </c>
      <c r="M167" s="31">
        <v>35.821333333333328</v>
      </c>
      <c r="N167" s="31">
        <v>41.263999999999996</v>
      </c>
      <c r="O167" s="31">
        <v>5.4426666666666668</v>
      </c>
      <c r="P167" s="31">
        <v>38.978666666666669</v>
      </c>
      <c r="Q167" s="31">
        <v>37.863333333333337</v>
      </c>
      <c r="R167" s="31">
        <v>-1.1153333333333333</v>
      </c>
      <c r="S167" s="31">
        <v>58.222666666666676</v>
      </c>
      <c r="T167" s="33">
        <v>62.278000000000006</v>
      </c>
      <c r="U167" s="31">
        <v>4.0553333333333352</v>
      </c>
      <c r="V167" s="31">
        <v>52.655333333333331</v>
      </c>
      <c r="W167" s="31">
        <v>46.020666666666664</v>
      </c>
      <c r="X167" s="31">
        <v>-6.634666666666666</v>
      </c>
      <c r="Y167" s="31">
        <v>55.24</v>
      </c>
      <c r="Z167" s="31">
        <v>52.011333333333333</v>
      </c>
      <c r="AA167" s="31">
        <v>-3.2286666666666668</v>
      </c>
      <c r="AB167" s="31">
        <v>45.620999999999995</v>
      </c>
      <c r="AC167" s="31">
        <v>43.490583333333333</v>
      </c>
      <c r="AD167" s="31">
        <v>-2.130416666666668</v>
      </c>
      <c r="AE167" s="64">
        <v>2</v>
      </c>
    </row>
    <row r="168" spans="1:31">
      <c r="A168" s="29" t="s">
        <v>152</v>
      </c>
      <c r="B168" s="29"/>
      <c r="C168" s="67">
        <v>1277</v>
      </c>
      <c r="D168" s="31">
        <v>49.08</v>
      </c>
      <c r="E168" s="31">
        <v>47.73</v>
      </c>
      <c r="F168" s="31">
        <v>-1.3500000000000014</v>
      </c>
      <c r="G168" s="31">
        <v>46.34</v>
      </c>
      <c r="H168" s="31">
        <v>39.409999999999997</v>
      </c>
      <c r="I168" s="31">
        <v>-6.9300000000000068</v>
      </c>
      <c r="J168" s="31">
        <v>40.450000000000003</v>
      </c>
      <c r="K168" s="31">
        <v>33.47</v>
      </c>
      <c r="L168" s="31">
        <v>-6.980000000000004</v>
      </c>
      <c r="M168" s="31">
        <v>38.86</v>
      </c>
      <c r="N168" s="31">
        <v>46.59</v>
      </c>
      <c r="O168" s="31">
        <v>7.730000000000004</v>
      </c>
      <c r="P168" s="31">
        <v>39.35</v>
      </c>
      <c r="Q168" s="31">
        <v>38.270000000000003</v>
      </c>
      <c r="R168" s="31">
        <v>-1.0799999999999983</v>
      </c>
      <c r="S168" s="31">
        <v>60.31</v>
      </c>
      <c r="T168" s="33">
        <v>66.59</v>
      </c>
      <c r="U168" s="31">
        <v>6.2800000000000011</v>
      </c>
      <c r="V168" s="31">
        <v>56.28</v>
      </c>
      <c r="W168" s="31">
        <v>49.41</v>
      </c>
      <c r="X168" s="31">
        <v>-6.8700000000000045</v>
      </c>
      <c r="Y168" s="31">
        <v>58.39</v>
      </c>
      <c r="Z168" s="31">
        <v>56.09</v>
      </c>
      <c r="AA168" s="31">
        <v>-2.2999999999999972</v>
      </c>
      <c r="AB168" s="31">
        <v>48.632499999999993</v>
      </c>
      <c r="AC168" s="31">
        <v>47.195000000000007</v>
      </c>
      <c r="AD168" s="31">
        <v>-1.4374999999999858</v>
      </c>
      <c r="AE168" s="64">
        <v>2</v>
      </c>
    </row>
    <row r="169" spans="1:31">
      <c r="A169" s="29" t="s">
        <v>154</v>
      </c>
      <c r="B169" s="29"/>
      <c r="C169" s="93">
        <v>734820</v>
      </c>
      <c r="D169" s="31">
        <v>45.68</v>
      </c>
      <c r="E169" s="31">
        <v>45.02</v>
      </c>
      <c r="F169" s="31">
        <v>-0.65999999999999659</v>
      </c>
      <c r="G169" s="31">
        <v>44.22</v>
      </c>
      <c r="H169" s="31">
        <v>38.31</v>
      </c>
      <c r="I169" s="31">
        <v>-5.9099999999999966</v>
      </c>
      <c r="J169" s="31">
        <v>36.99</v>
      </c>
      <c r="K169" s="31">
        <v>33.82</v>
      </c>
      <c r="L169" s="31">
        <v>-3.1700000000000017</v>
      </c>
      <c r="M169" s="31">
        <v>35.770000000000003</v>
      </c>
      <c r="N169" s="31">
        <v>41.95</v>
      </c>
      <c r="O169" s="31">
        <v>6.18</v>
      </c>
      <c r="P169" s="31">
        <v>37.46</v>
      </c>
      <c r="Q169" s="31">
        <v>37.4</v>
      </c>
      <c r="R169" s="31">
        <v>-6.0000000000002274E-2</v>
      </c>
      <c r="S169" s="31">
        <v>54.84</v>
      </c>
      <c r="T169" s="33">
        <v>61.69</v>
      </c>
      <c r="U169" s="31">
        <v>6.8499999999999943</v>
      </c>
      <c r="V169" s="31">
        <v>52.27</v>
      </c>
      <c r="W169" s="31">
        <v>47.14</v>
      </c>
      <c r="X169" s="31">
        <v>-5.1300000000000026</v>
      </c>
      <c r="Y169" s="31">
        <v>53.85</v>
      </c>
      <c r="Z169" s="31">
        <v>53.16</v>
      </c>
      <c r="AA169" s="31">
        <v>-0.69000000000000483</v>
      </c>
      <c r="AB169" s="31">
        <v>45.135000000000005</v>
      </c>
      <c r="AC169" s="31">
        <v>44.811250000000001</v>
      </c>
      <c r="AD169" s="31">
        <v>-0.32375000000000398</v>
      </c>
      <c r="AE169" s="64">
        <v>2</v>
      </c>
    </row>
  </sheetData>
  <mergeCells count="43">
    <mergeCell ref="P4:R4"/>
    <mergeCell ref="S4:U4"/>
    <mergeCell ref="A135:B135"/>
    <mergeCell ref="A148:B148"/>
    <mergeCell ref="A149:B149"/>
    <mergeCell ref="A22:B22"/>
    <mergeCell ref="A23:B23"/>
    <mergeCell ref="A24:B24"/>
    <mergeCell ref="A32:B32"/>
    <mergeCell ref="A99:B99"/>
    <mergeCell ref="A70:B70"/>
    <mergeCell ref="A71:B71"/>
    <mergeCell ref="A72:B72"/>
    <mergeCell ref="A84:B84"/>
    <mergeCell ref="A130:B130"/>
    <mergeCell ref="A6:B6"/>
    <mergeCell ref="V4:X4"/>
    <mergeCell ref="Y4:AA4"/>
    <mergeCell ref="AB4:AB5"/>
    <mergeCell ref="AC4:AC5"/>
    <mergeCell ref="A1:AE1"/>
    <mergeCell ref="A2:AE2"/>
    <mergeCell ref="A3:AE3"/>
    <mergeCell ref="A4:A5"/>
    <mergeCell ref="B4:B5"/>
    <mergeCell ref="C4:C5"/>
    <mergeCell ref="D4:F4"/>
    <mergeCell ref="G4:I4"/>
    <mergeCell ref="J4:L4"/>
    <mergeCell ref="M4:O4"/>
    <mergeCell ref="AD4:AD5"/>
    <mergeCell ref="AE4:AE5"/>
    <mergeCell ref="A161:AE161"/>
    <mergeCell ref="A131:B131"/>
    <mergeCell ref="A132:B132"/>
    <mergeCell ref="A47:B47"/>
    <mergeCell ref="A48:B48"/>
    <mergeCell ref="A49:B49"/>
    <mergeCell ref="A58:B58"/>
    <mergeCell ref="A100:B100"/>
    <mergeCell ref="A101:B101"/>
    <mergeCell ref="A109:B109"/>
    <mergeCell ref="A150:B150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W91"/>
  <sheetViews>
    <sheetView zoomScale="166" zoomScaleNormal="166" workbookViewId="0">
      <selection activeCell="B10" sqref="B10"/>
    </sheetView>
  </sheetViews>
  <sheetFormatPr defaultRowHeight="14.25"/>
  <cols>
    <col min="1" max="1" width="2.75" style="43" customWidth="1"/>
    <col min="2" max="2" width="18.25" style="43" bestFit="1" customWidth="1"/>
    <col min="3" max="3" width="2.75" style="43" bestFit="1" customWidth="1"/>
    <col min="4" max="5" width="3.625" style="43" bestFit="1" customWidth="1"/>
    <col min="6" max="6" width="4" style="43" bestFit="1" customWidth="1"/>
    <col min="7" max="8" width="3.625" style="43" bestFit="1" customWidth="1"/>
    <col min="9" max="9" width="4" style="43" bestFit="1" customWidth="1"/>
    <col min="10" max="11" width="3.625" style="43" bestFit="1" customWidth="1"/>
    <col min="12" max="12" width="4" style="43" bestFit="1" customWidth="1"/>
    <col min="13" max="14" width="3.625" style="43" bestFit="1" customWidth="1"/>
    <col min="15" max="15" width="4" style="43" bestFit="1" customWidth="1"/>
    <col min="16" max="17" width="3.625" style="43" bestFit="1" customWidth="1"/>
    <col min="18" max="18" width="4" style="43" bestFit="1" customWidth="1"/>
    <col min="19" max="20" width="5" style="43" bestFit="1" customWidth="1"/>
    <col min="21" max="21" width="4" style="43" bestFit="1" customWidth="1"/>
    <col min="22" max="22" width="2.875" style="92" bestFit="1" customWidth="1"/>
  </cols>
  <sheetData>
    <row r="1" spans="1:23" ht="17.25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</row>
    <row r="2" spans="1:23" ht="17.25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</row>
    <row r="3" spans="1:23" ht="18" thickBot="1">
      <c r="A3" s="323" t="s">
        <v>166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</row>
    <row r="4" spans="1:23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8" t="s">
        <v>132</v>
      </c>
      <c r="T4" s="328" t="s">
        <v>131</v>
      </c>
      <c r="U4" s="324" t="s">
        <v>144</v>
      </c>
      <c r="V4" s="337" t="s">
        <v>145</v>
      </c>
    </row>
    <row r="5" spans="1:23" ht="26.45" customHeight="1" thickBot="1">
      <c r="A5" s="312"/>
      <c r="B5" s="312"/>
      <c r="C5" s="314"/>
      <c r="D5" s="50" t="s">
        <v>126</v>
      </c>
      <c r="E5" s="25" t="s">
        <v>129</v>
      </c>
      <c r="F5" s="46" t="s">
        <v>144</v>
      </c>
      <c r="G5" s="24" t="s">
        <v>126</v>
      </c>
      <c r="H5" s="25" t="s">
        <v>129</v>
      </c>
      <c r="I5" s="46" t="s">
        <v>144</v>
      </c>
      <c r="J5" s="24" t="s">
        <v>126</v>
      </c>
      <c r="K5" s="25" t="s">
        <v>129</v>
      </c>
      <c r="L5" s="46" t="s">
        <v>144</v>
      </c>
      <c r="M5" s="24" t="s">
        <v>126</v>
      </c>
      <c r="N5" s="25" t="s">
        <v>129</v>
      </c>
      <c r="O5" s="46" t="s">
        <v>144</v>
      </c>
      <c r="P5" s="24" t="s">
        <v>126</v>
      </c>
      <c r="Q5" s="25" t="s">
        <v>129</v>
      </c>
      <c r="R5" s="46" t="s">
        <v>144</v>
      </c>
      <c r="S5" s="332"/>
      <c r="T5" s="332"/>
      <c r="U5" s="333"/>
      <c r="V5" s="338"/>
    </row>
    <row r="6" spans="1:23" ht="17.25">
      <c r="A6" s="28">
        <v>1</v>
      </c>
      <c r="B6" s="28" t="s">
        <v>86</v>
      </c>
      <c r="C6" s="29">
        <v>4</v>
      </c>
      <c r="D6" s="30">
        <v>47.71</v>
      </c>
      <c r="E6" s="31">
        <v>58.5</v>
      </c>
      <c r="F6" s="31">
        <f t="shared" ref="F6:F45" si="0">E6-D6</f>
        <v>10.79</v>
      </c>
      <c r="G6" s="30">
        <v>43.71</v>
      </c>
      <c r="H6" s="31">
        <v>46.5</v>
      </c>
      <c r="I6" s="32">
        <f t="shared" ref="I6:I45" si="1">H6-G6</f>
        <v>2.7899999999999991</v>
      </c>
      <c r="J6" s="30">
        <v>38.21</v>
      </c>
      <c r="K6" s="31">
        <v>54.38</v>
      </c>
      <c r="L6" s="32">
        <f t="shared" ref="L6:L45" si="2">K6-J6</f>
        <v>16.170000000000002</v>
      </c>
      <c r="M6" s="30">
        <v>30.71</v>
      </c>
      <c r="N6" s="31">
        <v>50</v>
      </c>
      <c r="O6" s="32">
        <f t="shared" ref="O6:O45" si="3">N6-M6</f>
        <v>19.29</v>
      </c>
      <c r="P6" s="30">
        <v>40.64</v>
      </c>
      <c r="Q6" s="31">
        <v>56.38</v>
      </c>
      <c r="R6" s="32">
        <f t="shared" ref="R6:R45" si="4">Q6-P6</f>
        <v>15.740000000000002</v>
      </c>
      <c r="S6" s="32">
        <f t="shared" ref="S6:S37" si="5">(D6+G6+J6+M6+P6)/5</f>
        <v>40.196000000000005</v>
      </c>
      <c r="T6" s="30">
        <f t="shared" ref="T6:T37" si="6">(E6+H6+K6+N6+Q6)/5</f>
        <v>53.152000000000001</v>
      </c>
      <c r="U6" s="34">
        <f t="shared" ref="U6:U45" si="7">T6-S6</f>
        <v>12.955999999999996</v>
      </c>
      <c r="V6" s="91">
        <v>5</v>
      </c>
      <c r="W6" s="20"/>
    </row>
    <row r="7" spans="1:23" ht="17.25">
      <c r="A7" s="27">
        <v>2</v>
      </c>
      <c r="B7" s="28" t="s">
        <v>50</v>
      </c>
      <c r="C7" s="29">
        <v>9</v>
      </c>
      <c r="D7" s="30">
        <v>42.55</v>
      </c>
      <c r="E7" s="31">
        <v>52.22</v>
      </c>
      <c r="F7" s="31">
        <f t="shared" si="0"/>
        <v>9.6700000000000017</v>
      </c>
      <c r="G7" s="30">
        <v>40</v>
      </c>
      <c r="H7" s="31">
        <v>46.22</v>
      </c>
      <c r="I7" s="32">
        <f t="shared" si="1"/>
        <v>6.2199999999999989</v>
      </c>
      <c r="J7" s="30">
        <v>28.18</v>
      </c>
      <c r="K7" s="31">
        <v>31.94</v>
      </c>
      <c r="L7" s="32">
        <f t="shared" si="2"/>
        <v>3.7600000000000016</v>
      </c>
      <c r="M7" s="30">
        <v>32.270000000000003</v>
      </c>
      <c r="N7" s="31">
        <v>53.89</v>
      </c>
      <c r="O7" s="32">
        <f t="shared" si="3"/>
        <v>21.619999999999997</v>
      </c>
      <c r="P7" s="30">
        <v>33.18</v>
      </c>
      <c r="Q7" s="31">
        <v>47.44</v>
      </c>
      <c r="R7" s="32">
        <f t="shared" si="4"/>
        <v>14.259999999999998</v>
      </c>
      <c r="S7" s="32">
        <f t="shared" si="5"/>
        <v>35.236000000000004</v>
      </c>
      <c r="T7" s="30">
        <f t="shared" si="6"/>
        <v>46.341999999999999</v>
      </c>
      <c r="U7" s="34">
        <f t="shared" si="7"/>
        <v>11.105999999999995</v>
      </c>
      <c r="V7" s="91">
        <v>4</v>
      </c>
      <c r="W7" s="20"/>
    </row>
    <row r="8" spans="1:23" ht="17.25">
      <c r="A8" s="28">
        <v>3</v>
      </c>
      <c r="B8" s="28" t="s">
        <v>109</v>
      </c>
      <c r="C8" s="29">
        <v>5</v>
      </c>
      <c r="D8" s="30">
        <v>42</v>
      </c>
      <c r="E8" s="31">
        <v>48.4</v>
      </c>
      <c r="F8" s="31">
        <f t="shared" si="0"/>
        <v>6.3999999999999986</v>
      </c>
      <c r="G8" s="30">
        <v>33</v>
      </c>
      <c r="H8" s="31">
        <v>47.2</v>
      </c>
      <c r="I8" s="32">
        <f t="shared" si="1"/>
        <v>14.200000000000003</v>
      </c>
      <c r="J8" s="30">
        <v>37.5</v>
      </c>
      <c r="K8" s="31">
        <v>23</v>
      </c>
      <c r="L8" s="32">
        <f t="shared" si="2"/>
        <v>-14.5</v>
      </c>
      <c r="M8" s="30">
        <v>31.25</v>
      </c>
      <c r="N8" s="31">
        <v>55</v>
      </c>
      <c r="O8" s="32">
        <f t="shared" si="3"/>
        <v>23.75</v>
      </c>
      <c r="P8" s="30">
        <v>23.5</v>
      </c>
      <c r="Q8" s="31">
        <v>39.1</v>
      </c>
      <c r="R8" s="32">
        <f t="shared" si="4"/>
        <v>15.600000000000001</v>
      </c>
      <c r="S8" s="32">
        <f t="shared" si="5"/>
        <v>33.450000000000003</v>
      </c>
      <c r="T8" s="30">
        <f t="shared" si="6"/>
        <v>42.54</v>
      </c>
      <c r="U8" s="34">
        <f t="shared" si="7"/>
        <v>9.0899999999999963</v>
      </c>
      <c r="V8" s="91">
        <v>8</v>
      </c>
      <c r="W8" s="20"/>
    </row>
    <row r="9" spans="1:23" ht="17.25">
      <c r="A9" s="27">
        <v>4</v>
      </c>
      <c r="B9" s="28" t="s">
        <v>53</v>
      </c>
      <c r="C9" s="29">
        <v>12</v>
      </c>
      <c r="D9" s="30">
        <v>39.33</v>
      </c>
      <c r="E9" s="31">
        <v>50.83</v>
      </c>
      <c r="F9" s="31">
        <f t="shared" si="0"/>
        <v>11.5</v>
      </c>
      <c r="G9" s="30">
        <v>36.33</v>
      </c>
      <c r="H9" s="31">
        <v>47.17</v>
      </c>
      <c r="I9" s="32">
        <f t="shared" si="1"/>
        <v>10.840000000000003</v>
      </c>
      <c r="J9" s="30">
        <v>27.5</v>
      </c>
      <c r="K9" s="31">
        <v>28.96</v>
      </c>
      <c r="L9" s="32">
        <f t="shared" si="2"/>
        <v>1.4600000000000009</v>
      </c>
      <c r="M9" s="30">
        <v>22.5</v>
      </c>
      <c r="N9" s="31">
        <v>36.67</v>
      </c>
      <c r="O9" s="32">
        <f t="shared" si="3"/>
        <v>14.170000000000002</v>
      </c>
      <c r="P9" s="30">
        <v>35.75</v>
      </c>
      <c r="Q9" s="31">
        <v>42.96</v>
      </c>
      <c r="R9" s="32">
        <f t="shared" si="4"/>
        <v>7.2100000000000009</v>
      </c>
      <c r="S9" s="32">
        <f t="shared" si="5"/>
        <v>32.281999999999996</v>
      </c>
      <c r="T9" s="30">
        <f t="shared" si="6"/>
        <v>41.317999999999998</v>
      </c>
      <c r="U9" s="34">
        <f t="shared" si="7"/>
        <v>9.0360000000000014</v>
      </c>
      <c r="V9" s="91">
        <v>5</v>
      </c>
      <c r="W9" s="20"/>
    </row>
    <row r="10" spans="1:23" s="17" customFormat="1" ht="24.6" customHeight="1">
      <c r="A10" s="28">
        <v>5</v>
      </c>
      <c r="B10" s="28" t="s">
        <v>116</v>
      </c>
      <c r="C10" s="29">
        <v>13</v>
      </c>
      <c r="D10" s="30">
        <v>41.67</v>
      </c>
      <c r="E10" s="31">
        <v>47.08</v>
      </c>
      <c r="F10" s="31">
        <f t="shared" si="0"/>
        <v>5.4099999999999966</v>
      </c>
      <c r="G10" s="30">
        <v>34.5</v>
      </c>
      <c r="H10" s="31">
        <v>38.46</v>
      </c>
      <c r="I10" s="32">
        <f t="shared" si="1"/>
        <v>3.9600000000000009</v>
      </c>
      <c r="J10" s="30">
        <v>32.29</v>
      </c>
      <c r="K10" s="31">
        <v>37.5</v>
      </c>
      <c r="L10" s="32">
        <f t="shared" si="2"/>
        <v>5.2100000000000009</v>
      </c>
      <c r="M10" s="30">
        <v>25.83</v>
      </c>
      <c r="N10" s="31">
        <v>46.15</v>
      </c>
      <c r="O10" s="32">
        <f t="shared" si="3"/>
        <v>20.32</v>
      </c>
      <c r="P10" s="30">
        <v>35.29</v>
      </c>
      <c r="Q10" s="31">
        <v>43.81</v>
      </c>
      <c r="R10" s="32">
        <f t="shared" si="4"/>
        <v>8.5200000000000031</v>
      </c>
      <c r="S10" s="32">
        <f t="shared" si="5"/>
        <v>33.916000000000004</v>
      </c>
      <c r="T10" s="30">
        <f t="shared" si="6"/>
        <v>42.6</v>
      </c>
      <c r="U10" s="34">
        <f t="shared" si="7"/>
        <v>8.6839999999999975</v>
      </c>
      <c r="V10" s="91">
        <v>5</v>
      </c>
      <c r="W10" s="20"/>
    </row>
    <row r="11" spans="1:23" ht="17.25">
      <c r="A11" s="27">
        <v>6</v>
      </c>
      <c r="B11" s="28" t="s">
        <v>73</v>
      </c>
      <c r="C11" s="29">
        <v>8</v>
      </c>
      <c r="D11" s="30">
        <v>58</v>
      </c>
      <c r="E11" s="31">
        <v>55.75</v>
      </c>
      <c r="F11" s="31">
        <f t="shared" si="0"/>
        <v>-2.25</v>
      </c>
      <c r="G11" s="30">
        <v>41</v>
      </c>
      <c r="H11" s="31">
        <v>50.25</v>
      </c>
      <c r="I11" s="32">
        <f t="shared" si="1"/>
        <v>9.25</v>
      </c>
      <c r="J11" s="30">
        <v>28.75</v>
      </c>
      <c r="K11" s="31">
        <v>34.380000000000003</v>
      </c>
      <c r="L11" s="32">
        <f t="shared" si="2"/>
        <v>5.6300000000000026</v>
      </c>
      <c r="M11" s="30">
        <v>45</v>
      </c>
      <c r="N11" s="31">
        <v>71.88</v>
      </c>
      <c r="O11" s="32">
        <f t="shared" si="3"/>
        <v>26.879999999999995</v>
      </c>
      <c r="P11" s="30">
        <v>53</v>
      </c>
      <c r="Q11" s="31">
        <v>50.75</v>
      </c>
      <c r="R11" s="32">
        <f t="shared" si="4"/>
        <v>-2.25</v>
      </c>
      <c r="S11" s="32">
        <f t="shared" si="5"/>
        <v>45.15</v>
      </c>
      <c r="T11" s="30">
        <f t="shared" si="6"/>
        <v>52.601999999999997</v>
      </c>
      <c r="U11" s="34">
        <f t="shared" si="7"/>
        <v>7.4519999999999982</v>
      </c>
      <c r="V11" s="91">
        <v>4</v>
      </c>
      <c r="W11" s="20"/>
    </row>
    <row r="12" spans="1:23" ht="17.25">
      <c r="A12" s="28">
        <v>7</v>
      </c>
      <c r="B12" s="28" t="s">
        <v>111</v>
      </c>
      <c r="C12" s="29">
        <v>14</v>
      </c>
      <c r="D12" s="30">
        <v>41.17</v>
      </c>
      <c r="E12" s="31">
        <v>45.86</v>
      </c>
      <c r="F12" s="31">
        <f t="shared" si="0"/>
        <v>4.6899999999999977</v>
      </c>
      <c r="G12" s="30">
        <v>40.5</v>
      </c>
      <c r="H12" s="31">
        <v>38</v>
      </c>
      <c r="I12" s="32">
        <f t="shared" si="1"/>
        <v>-2.5</v>
      </c>
      <c r="J12" s="30">
        <v>23.54</v>
      </c>
      <c r="K12" s="31">
        <v>31.07</v>
      </c>
      <c r="L12" s="32">
        <f t="shared" si="2"/>
        <v>7.5300000000000011</v>
      </c>
      <c r="M12" s="30">
        <v>23.33</v>
      </c>
      <c r="N12" s="31">
        <v>40</v>
      </c>
      <c r="O12" s="32">
        <f t="shared" si="3"/>
        <v>16.670000000000002</v>
      </c>
      <c r="P12" s="30">
        <v>33.54</v>
      </c>
      <c r="Q12" s="31">
        <v>43.89</v>
      </c>
      <c r="R12" s="32">
        <f t="shared" si="4"/>
        <v>10.350000000000001</v>
      </c>
      <c r="S12" s="32">
        <f t="shared" si="5"/>
        <v>32.416000000000004</v>
      </c>
      <c r="T12" s="30">
        <f t="shared" si="6"/>
        <v>39.763999999999996</v>
      </c>
      <c r="U12" s="34">
        <f t="shared" si="7"/>
        <v>7.3479999999999919</v>
      </c>
      <c r="V12" s="91">
        <v>2</v>
      </c>
      <c r="W12" s="20"/>
    </row>
    <row r="13" spans="1:23" ht="17.25">
      <c r="A13" s="27">
        <v>8</v>
      </c>
      <c r="B13" s="28" t="s">
        <v>74</v>
      </c>
      <c r="C13" s="29">
        <v>17</v>
      </c>
      <c r="D13" s="30">
        <v>44.78</v>
      </c>
      <c r="E13" s="31">
        <v>52.12</v>
      </c>
      <c r="F13" s="31">
        <f t="shared" si="0"/>
        <v>7.3399999999999963</v>
      </c>
      <c r="G13" s="30">
        <v>38</v>
      </c>
      <c r="H13" s="31">
        <v>40</v>
      </c>
      <c r="I13" s="32">
        <f t="shared" si="1"/>
        <v>2</v>
      </c>
      <c r="J13" s="30">
        <v>35.97</v>
      </c>
      <c r="K13" s="31">
        <v>32.79</v>
      </c>
      <c r="L13" s="32">
        <f t="shared" si="2"/>
        <v>-3.1799999999999997</v>
      </c>
      <c r="M13" s="30">
        <v>33.33</v>
      </c>
      <c r="N13" s="31">
        <v>52.94</v>
      </c>
      <c r="O13" s="32">
        <f t="shared" si="3"/>
        <v>19.61</v>
      </c>
      <c r="P13" s="30">
        <v>33.19</v>
      </c>
      <c r="Q13" s="31">
        <v>42.94</v>
      </c>
      <c r="R13" s="32">
        <f t="shared" si="4"/>
        <v>9.75</v>
      </c>
      <c r="S13" s="32">
        <f t="shared" si="5"/>
        <v>37.053999999999995</v>
      </c>
      <c r="T13" s="30">
        <f t="shared" si="6"/>
        <v>44.158000000000001</v>
      </c>
      <c r="U13" s="34">
        <f t="shared" si="7"/>
        <v>7.1040000000000063</v>
      </c>
      <c r="V13" s="91">
        <v>4</v>
      </c>
      <c r="W13" s="20"/>
    </row>
    <row r="14" spans="1:23" ht="17.25">
      <c r="A14" s="28">
        <v>9</v>
      </c>
      <c r="B14" s="28" t="s">
        <v>60</v>
      </c>
      <c r="C14" s="29">
        <v>6</v>
      </c>
      <c r="D14" s="30">
        <v>43.29</v>
      </c>
      <c r="E14" s="31">
        <v>54.33</v>
      </c>
      <c r="F14" s="31">
        <f t="shared" si="0"/>
        <v>11.04</v>
      </c>
      <c r="G14" s="30">
        <v>47.88</v>
      </c>
      <c r="H14" s="31">
        <v>40</v>
      </c>
      <c r="I14" s="32">
        <f t="shared" si="1"/>
        <v>-7.8800000000000026</v>
      </c>
      <c r="J14" s="30">
        <v>42.21</v>
      </c>
      <c r="K14" s="31">
        <v>34.17</v>
      </c>
      <c r="L14" s="32">
        <f t="shared" si="2"/>
        <v>-8.0399999999999991</v>
      </c>
      <c r="M14" s="30">
        <v>37.65</v>
      </c>
      <c r="N14" s="31">
        <v>63.33</v>
      </c>
      <c r="O14" s="32">
        <f t="shared" si="3"/>
        <v>25.68</v>
      </c>
      <c r="P14" s="30">
        <v>44.09</v>
      </c>
      <c r="Q14" s="31">
        <v>46.83</v>
      </c>
      <c r="R14" s="32">
        <f t="shared" si="4"/>
        <v>2.7399999999999949</v>
      </c>
      <c r="S14" s="32">
        <f t="shared" si="5"/>
        <v>43.024000000000001</v>
      </c>
      <c r="T14" s="30">
        <f t="shared" si="6"/>
        <v>47.731999999999992</v>
      </c>
      <c r="U14" s="34">
        <f t="shared" si="7"/>
        <v>4.7079999999999913</v>
      </c>
      <c r="V14" s="91">
        <v>3</v>
      </c>
      <c r="W14" s="20"/>
    </row>
    <row r="15" spans="1:23" ht="17.25">
      <c r="A15" s="27">
        <v>10</v>
      </c>
      <c r="B15" s="28" t="s">
        <v>76</v>
      </c>
      <c r="C15" s="29">
        <v>7</v>
      </c>
      <c r="D15" s="30">
        <v>50</v>
      </c>
      <c r="E15" s="31">
        <v>48.57</v>
      </c>
      <c r="F15" s="31">
        <f t="shared" si="0"/>
        <v>-1.4299999999999997</v>
      </c>
      <c r="G15" s="30">
        <v>46</v>
      </c>
      <c r="H15" s="31">
        <v>45.14</v>
      </c>
      <c r="I15" s="32">
        <f t="shared" si="1"/>
        <v>-0.85999999999999943</v>
      </c>
      <c r="J15" s="30">
        <v>41.88</v>
      </c>
      <c r="K15" s="31">
        <v>47.86</v>
      </c>
      <c r="L15" s="32">
        <f t="shared" si="2"/>
        <v>5.9799999999999969</v>
      </c>
      <c r="M15" s="30">
        <v>36.880000000000003</v>
      </c>
      <c r="N15" s="31">
        <v>57.86</v>
      </c>
      <c r="O15" s="32">
        <f t="shared" si="3"/>
        <v>20.979999999999997</v>
      </c>
      <c r="P15" s="30">
        <v>35</v>
      </c>
      <c r="Q15" s="31">
        <v>32.86</v>
      </c>
      <c r="R15" s="32">
        <f t="shared" si="4"/>
        <v>-2.1400000000000006</v>
      </c>
      <c r="S15" s="32">
        <f t="shared" si="5"/>
        <v>41.951999999999998</v>
      </c>
      <c r="T15" s="30">
        <f t="shared" si="6"/>
        <v>46.458000000000006</v>
      </c>
      <c r="U15" s="34">
        <f t="shared" si="7"/>
        <v>4.5060000000000073</v>
      </c>
      <c r="V15" s="91">
        <v>8</v>
      </c>
      <c r="W15" s="20"/>
    </row>
    <row r="16" spans="1:23" ht="17.25">
      <c r="A16" s="28">
        <v>11</v>
      </c>
      <c r="B16" s="28" t="s">
        <v>108</v>
      </c>
      <c r="C16" s="29">
        <v>12</v>
      </c>
      <c r="D16" s="30">
        <v>52</v>
      </c>
      <c r="E16" s="31">
        <v>60.17</v>
      </c>
      <c r="F16" s="31">
        <f t="shared" si="0"/>
        <v>8.1700000000000017</v>
      </c>
      <c r="G16" s="30">
        <v>52.25</v>
      </c>
      <c r="H16" s="31">
        <v>51.5</v>
      </c>
      <c r="I16" s="32">
        <f t="shared" si="1"/>
        <v>-0.75</v>
      </c>
      <c r="J16" s="30">
        <v>49.69</v>
      </c>
      <c r="K16" s="31">
        <v>46.46</v>
      </c>
      <c r="L16" s="32">
        <f t="shared" si="2"/>
        <v>-3.2299999999999969</v>
      </c>
      <c r="M16" s="30">
        <v>43.13</v>
      </c>
      <c r="N16" s="31">
        <v>55.42</v>
      </c>
      <c r="O16" s="32">
        <f t="shared" si="3"/>
        <v>12.29</v>
      </c>
      <c r="P16" s="30">
        <v>45</v>
      </c>
      <c r="Q16" s="31">
        <v>49.33</v>
      </c>
      <c r="R16" s="32">
        <f t="shared" si="4"/>
        <v>4.3299999999999983</v>
      </c>
      <c r="S16" s="32">
        <f t="shared" si="5"/>
        <v>48.414000000000001</v>
      </c>
      <c r="T16" s="30">
        <f t="shared" si="6"/>
        <v>52.576000000000001</v>
      </c>
      <c r="U16" s="34">
        <f t="shared" si="7"/>
        <v>4.161999999999999</v>
      </c>
      <c r="V16" s="91">
        <v>4</v>
      </c>
      <c r="W16" s="20"/>
    </row>
    <row r="17" spans="1:23" ht="17.25">
      <c r="A17" s="27">
        <v>12</v>
      </c>
      <c r="B17" s="28" t="s">
        <v>72</v>
      </c>
      <c r="C17" s="29">
        <v>9</v>
      </c>
      <c r="D17" s="30">
        <v>53.78</v>
      </c>
      <c r="E17" s="31">
        <v>57.56</v>
      </c>
      <c r="F17" s="31">
        <f t="shared" si="0"/>
        <v>3.7800000000000011</v>
      </c>
      <c r="G17" s="30">
        <v>54.67</v>
      </c>
      <c r="H17" s="31">
        <v>49.11</v>
      </c>
      <c r="I17" s="32">
        <f t="shared" si="1"/>
        <v>-5.5600000000000023</v>
      </c>
      <c r="J17" s="30">
        <v>57.22</v>
      </c>
      <c r="K17" s="31">
        <v>49.44</v>
      </c>
      <c r="L17" s="32">
        <f t="shared" si="2"/>
        <v>-7.7800000000000011</v>
      </c>
      <c r="M17" s="30">
        <v>40.56</v>
      </c>
      <c r="N17" s="31">
        <v>63.89</v>
      </c>
      <c r="O17" s="32">
        <f t="shared" si="3"/>
        <v>23.33</v>
      </c>
      <c r="P17" s="30">
        <v>50.44</v>
      </c>
      <c r="Q17" s="31">
        <v>57.22</v>
      </c>
      <c r="R17" s="32">
        <f t="shared" si="4"/>
        <v>6.7800000000000011</v>
      </c>
      <c r="S17" s="32">
        <f t="shared" si="5"/>
        <v>51.334000000000003</v>
      </c>
      <c r="T17" s="30">
        <f t="shared" si="6"/>
        <v>55.444000000000003</v>
      </c>
      <c r="U17" s="34">
        <f t="shared" si="7"/>
        <v>4.1099999999999994</v>
      </c>
      <c r="V17" s="91">
        <v>5</v>
      </c>
      <c r="W17" s="20"/>
    </row>
    <row r="18" spans="1:23" ht="17.25">
      <c r="A18" s="28">
        <v>13</v>
      </c>
      <c r="B18" s="28" t="s">
        <v>51</v>
      </c>
      <c r="C18" s="29">
        <v>9</v>
      </c>
      <c r="D18" s="30">
        <v>46</v>
      </c>
      <c r="E18" s="31">
        <v>55.78</v>
      </c>
      <c r="F18" s="31">
        <f t="shared" si="0"/>
        <v>9.7800000000000011</v>
      </c>
      <c r="G18" s="30">
        <v>38.799999999999997</v>
      </c>
      <c r="H18" s="31">
        <v>38</v>
      </c>
      <c r="I18" s="32">
        <f t="shared" si="1"/>
        <v>-0.79999999999999716</v>
      </c>
      <c r="J18" s="30">
        <v>32</v>
      </c>
      <c r="K18" s="31">
        <v>28.61</v>
      </c>
      <c r="L18" s="32">
        <f t="shared" si="2"/>
        <v>-3.3900000000000006</v>
      </c>
      <c r="M18" s="30">
        <v>33</v>
      </c>
      <c r="N18" s="31">
        <v>41.11</v>
      </c>
      <c r="O18" s="32">
        <f t="shared" si="3"/>
        <v>8.11</v>
      </c>
      <c r="P18" s="30">
        <v>31.8</v>
      </c>
      <c r="Q18" s="31">
        <v>38.39</v>
      </c>
      <c r="R18" s="32">
        <f t="shared" si="4"/>
        <v>6.59</v>
      </c>
      <c r="S18" s="32">
        <f t="shared" si="5"/>
        <v>36.320000000000007</v>
      </c>
      <c r="T18" s="30">
        <f t="shared" si="6"/>
        <v>40.378</v>
      </c>
      <c r="U18" s="34">
        <f t="shared" si="7"/>
        <v>4.0579999999999927</v>
      </c>
      <c r="V18" s="91">
        <v>4</v>
      </c>
      <c r="W18" s="20"/>
    </row>
    <row r="19" spans="1:23" ht="17.25">
      <c r="A19" s="27">
        <v>14</v>
      </c>
      <c r="B19" s="28" t="s">
        <v>115</v>
      </c>
      <c r="C19" s="29">
        <v>9</v>
      </c>
      <c r="D19" s="30">
        <v>43.09</v>
      </c>
      <c r="E19" s="31">
        <v>43.33</v>
      </c>
      <c r="F19" s="31">
        <f t="shared" si="0"/>
        <v>0.23999999999999488</v>
      </c>
      <c r="G19" s="30">
        <v>37.090000000000003</v>
      </c>
      <c r="H19" s="31">
        <v>43.11</v>
      </c>
      <c r="I19" s="32">
        <f t="shared" si="1"/>
        <v>6.019999999999996</v>
      </c>
      <c r="J19" s="30">
        <v>30.23</v>
      </c>
      <c r="K19" s="31">
        <v>26.67</v>
      </c>
      <c r="L19" s="32">
        <f t="shared" si="2"/>
        <v>-3.5599999999999987</v>
      </c>
      <c r="M19" s="30">
        <v>32.270000000000003</v>
      </c>
      <c r="N19" s="31">
        <v>46.67</v>
      </c>
      <c r="O19" s="32">
        <f t="shared" si="3"/>
        <v>14.399999999999999</v>
      </c>
      <c r="P19" s="30">
        <v>36.549999999999997</v>
      </c>
      <c r="Q19" s="31">
        <v>38.83</v>
      </c>
      <c r="R19" s="32">
        <f t="shared" si="4"/>
        <v>2.2800000000000011</v>
      </c>
      <c r="S19" s="32">
        <f t="shared" si="5"/>
        <v>35.846000000000004</v>
      </c>
      <c r="T19" s="30">
        <f t="shared" si="6"/>
        <v>39.722000000000001</v>
      </c>
      <c r="U19" s="34">
        <f t="shared" si="7"/>
        <v>3.8759999999999977</v>
      </c>
      <c r="V19" s="91">
        <v>5</v>
      </c>
      <c r="W19" s="20"/>
    </row>
    <row r="20" spans="1:23" ht="17.25">
      <c r="A20" s="28">
        <v>15</v>
      </c>
      <c r="B20" s="28" t="s">
        <v>28</v>
      </c>
      <c r="C20" s="29">
        <v>6</v>
      </c>
      <c r="D20" s="30">
        <v>50</v>
      </c>
      <c r="E20" s="31">
        <v>50.33</v>
      </c>
      <c r="F20" s="31">
        <f t="shared" si="0"/>
        <v>0.32999999999999829</v>
      </c>
      <c r="G20" s="30">
        <v>46.8</v>
      </c>
      <c r="H20" s="31">
        <v>41.33</v>
      </c>
      <c r="I20" s="32">
        <f t="shared" si="1"/>
        <v>-5.4699999999999989</v>
      </c>
      <c r="J20" s="30">
        <v>48</v>
      </c>
      <c r="K20" s="31">
        <v>42.5</v>
      </c>
      <c r="L20" s="32">
        <f t="shared" si="2"/>
        <v>-5.5</v>
      </c>
      <c r="M20" s="30">
        <v>37</v>
      </c>
      <c r="N20" s="31">
        <v>55.83</v>
      </c>
      <c r="O20" s="32">
        <f t="shared" si="3"/>
        <v>18.829999999999998</v>
      </c>
      <c r="P20" s="30">
        <v>34.200000000000003</v>
      </c>
      <c r="Q20" s="31">
        <v>42.33</v>
      </c>
      <c r="R20" s="32">
        <f t="shared" si="4"/>
        <v>8.1299999999999955</v>
      </c>
      <c r="S20" s="32">
        <f t="shared" si="5"/>
        <v>43.2</v>
      </c>
      <c r="T20" s="30">
        <f t="shared" si="6"/>
        <v>46.463999999999999</v>
      </c>
      <c r="U20" s="34">
        <f t="shared" si="7"/>
        <v>3.2639999999999958</v>
      </c>
      <c r="V20" s="91">
        <v>4</v>
      </c>
      <c r="W20" s="20"/>
    </row>
    <row r="21" spans="1:23" ht="17.25">
      <c r="A21" s="27">
        <v>16</v>
      </c>
      <c r="B21" s="28" t="s">
        <v>17</v>
      </c>
      <c r="C21" s="29">
        <v>13</v>
      </c>
      <c r="D21" s="30">
        <v>47.05</v>
      </c>
      <c r="E21" s="31">
        <v>53.23</v>
      </c>
      <c r="F21" s="31">
        <f t="shared" si="0"/>
        <v>6.18</v>
      </c>
      <c r="G21" s="30">
        <v>44.29</v>
      </c>
      <c r="H21" s="31">
        <v>40</v>
      </c>
      <c r="I21" s="32">
        <f t="shared" si="1"/>
        <v>-4.2899999999999991</v>
      </c>
      <c r="J21" s="30">
        <v>30</v>
      </c>
      <c r="K21" s="31">
        <v>29.62</v>
      </c>
      <c r="L21" s="32">
        <f t="shared" si="2"/>
        <v>-0.37999999999999901</v>
      </c>
      <c r="M21" s="30">
        <v>30.24</v>
      </c>
      <c r="N21" s="31">
        <v>40.380000000000003</v>
      </c>
      <c r="O21" s="32">
        <f t="shared" si="3"/>
        <v>10.140000000000004</v>
      </c>
      <c r="P21" s="30">
        <v>35.29</v>
      </c>
      <c r="Q21" s="31">
        <v>37.96</v>
      </c>
      <c r="R21" s="32">
        <f t="shared" si="4"/>
        <v>2.6700000000000017</v>
      </c>
      <c r="S21" s="32">
        <f t="shared" si="5"/>
        <v>37.374000000000002</v>
      </c>
      <c r="T21" s="30">
        <f t="shared" si="6"/>
        <v>40.238</v>
      </c>
      <c r="U21" s="34">
        <f t="shared" si="7"/>
        <v>2.8639999999999972</v>
      </c>
      <c r="V21" s="91">
        <v>3</v>
      </c>
      <c r="W21" s="20"/>
    </row>
    <row r="22" spans="1:23" ht="17.25">
      <c r="A22" s="28">
        <v>17</v>
      </c>
      <c r="B22" s="28" t="s">
        <v>87</v>
      </c>
      <c r="C22" s="29">
        <v>16</v>
      </c>
      <c r="D22" s="30">
        <v>49.88</v>
      </c>
      <c r="E22" s="31">
        <v>49.25</v>
      </c>
      <c r="F22" s="31">
        <f t="shared" si="0"/>
        <v>-0.63000000000000256</v>
      </c>
      <c r="G22" s="30">
        <v>50.94</v>
      </c>
      <c r="H22" s="31">
        <v>44.13</v>
      </c>
      <c r="I22" s="32">
        <f t="shared" si="1"/>
        <v>-6.8099999999999952</v>
      </c>
      <c r="J22" s="30">
        <v>33.090000000000003</v>
      </c>
      <c r="K22" s="31">
        <v>33.130000000000003</v>
      </c>
      <c r="L22" s="32">
        <f t="shared" si="2"/>
        <v>3.9999999999999147E-2</v>
      </c>
      <c r="M22" s="30">
        <v>38.53</v>
      </c>
      <c r="N22" s="31">
        <v>59.38</v>
      </c>
      <c r="O22" s="32">
        <f t="shared" si="3"/>
        <v>20.85</v>
      </c>
      <c r="P22" s="30">
        <v>40.47</v>
      </c>
      <c r="Q22" s="31">
        <v>40.94</v>
      </c>
      <c r="R22" s="32">
        <f t="shared" si="4"/>
        <v>0.46999999999999886</v>
      </c>
      <c r="S22" s="32">
        <f t="shared" si="5"/>
        <v>42.582000000000001</v>
      </c>
      <c r="T22" s="30">
        <f t="shared" si="6"/>
        <v>45.366</v>
      </c>
      <c r="U22" s="34">
        <f t="shared" si="7"/>
        <v>2.7839999999999989</v>
      </c>
      <c r="V22" s="91">
        <v>4</v>
      </c>
      <c r="W22" s="20"/>
    </row>
    <row r="23" spans="1:23" ht="17.25">
      <c r="A23" s="27">
        <v>18</v>
      </c>
      <c r="B23" s="28" t="s">
        <v>16</v>
      </c>
      <c r="C23" s="29">
        <v>16</v>
      </c>
      <c r="D23" s="30">
        <v>41.45</v>
      </c>
      <c r="E23" s="31">
        <v>51.5</v>
      </c>
      <c r="F23" s="31">
        <f t="shared" si="0"/>
        <v>10.049999999999997</v>
      </c>
      <c r="G23" s="30">
        <v>40</v>
      </c>
      <c r="H23" s="31">
        <v>39.380000000000003</v>
      </c>
      <c r="I23" s="32">
        <f t="shared" si="1"/>
        <v>-0.61999999999999744</v>
      </c>
      <c r="J23" s="30">
        <v>39.32</v>
      </c>
      <c r="K23" s="31">
        <v>31.41</v>
      </c>
      <c r="L23" s="32">
        <f t="shared" si="2"/>
        <v>-7.91</v>
      </c>
      <c r="M23" s="30">
        <v>32.729999999999997</v>
      </c>
      <c r="N23" s="31">
        <v>40</v>
      </c>
      <c r="O23" s="32">
        <f t="shared" si="3"/>
        <v>7.2700000000000031</v>
      </c>
      <c r="P23" s="30">
        <v>35.64</v>
      </c>
      <c r="Q23" s="31">
        <v>40.28</v>
      </c>
      <c r="R23" s="32">
        <f t="shared" si="4"/>
        <v>4.6400000000000006</v>
      </c>
      <c r="S23" s="32">
        <f t="shared" si="5"/>
        <v>37.827999999999996</v>
      </c>
      <c r="T23" s="30">
        <f t="shared" si="6"/>
        <v>40.513999999999996</v>
      </c>
      <c r="U23" s="34">
        <f t="shared" si="7"/>
        <v>2.6859999999999999</v>
      </c>
      <c r="V23" s="91">
        <v>4</v>
      </c>
      <c r="W23" s="20"/>
    </row>
    <row r="24" spans="1:23" ht="17.25">
      <c r="A24" s="28">
        <v>19</v>
      </c>
      <c r="B24" s="28" t="s">
        <v>22</v>
      </c>
      <c r="C24" s="29">
        <v>5</v>
      </c>
      <c r="D24" s="30">
        <v>54.75</v>
      </c>
      <c r="E24" s="31">
        <v>59.2</v>
      </c>
      <c r="F24" s="31">
        <f t="shared" si="0"/>
        <v>4.4500000000000028</v>
      </c>
      <c r="G24" s="30">
        <v>52.75</v>
      </c>
      <c r="H24" s="31">
        <v>49.6</v>
      </c>
      <c r="I24" s="32">
        <f t="shared" si="1"/>
        <v>-3.1499999999999986</v>
      </c>
      <c r="J24" s="30">
        <v>35.31</v>
      </c>
      <c r="K24" s="31">
        <v>33</v>
      </c>
      <c r="L24" s="32">
        <f t="shared" si="2"/>
        <v>-2.3100000000000023</v>
      </c>
      <c r="M24" s="30">
        <v>46.25</v>
      </c>
      <c r="N24" s="31">
        <v>52</v>
      </c>
      <c r="O24" s="32">
        <f t="shared" si="3"/>
        <v>5.75</v>
      </c>
      <c r="P24" s="30">
        <v>44.63</v>
      </c>
      <c r="Q24" s="31">
        <v>50.3</v>
      </c>
      <c r="R24" s="32">
        <f t="shared" si="4"/>
        <v>5.6699999999999946</v>
      </c>
      <c r="S24" s="32">
        <f t="shared" si="5"/>
        <v>46.738</v>
      </c>
      <c r="T24" s="30">
        <f t="shared" si="6"/>
        <v>48.820000000000007</v>
      </c>
      <c r="U24" s="34">
        <f t="shared" si="7"/>
        <v>2.0820000000000078</v>
      </c>
      <c r="V24" s="91">
        <v>7</v>
      </c>
      <c r="W24" s="20"/>
    </row>
    <row r="25" spans="1:23" ht="17.25">
      <c r="A25" s="27">
        <v>20</v>
      </c>
      <c r="B25" s="28" t="s">
        <v>33</v>
      </c>
      <c r="C25" s="29">
        <v>4</v>
      </c>
      <c r="D25" s="30">
        <v>49.6</v>
      </c>
      <c r="E25" s="31">
        <v>50.5</v>
      </c>
      <c r="F25" s="31">
        <f t="shared" si="0"/>
        <v>0.89999999999999858</v>
      </c>
      <c r="G25" s="30">
        <v>44.8</v>
      </c>
      <c r="H25" s="31">
        <v>43</v>
      </c>
      <c r="I25" s="32">
        <f t="shared" si="1"/>
        <v>-1.7999999999999972</v>
      </c>
      <c r="J25" s="30">
        <v>43</v>
      </c>
      <c r="K25" s="31">
        <v>31.25</v>
      </c>
      <c r="L25" s="32">
        <f t="shared" si="2"/>
        <v>-11.75</v>
      </c>
      <c r="M25" s="30">
        <v>30</v>
      </c>
      <c r="N25" s="31">
        <v>43.75</v>
      </c>
      <c r="O25" s="32">
        <f t="shared" si="3"/>
        <v>13.75</v>
      </c>
      <c r="P25" s="30">
        <v>32.200000000000003</v>
      </c>
      <c r="Q25" s="31">
        <v>41.13</v>
      </c>
      <c r="R25" s="32">
        <f t="shared" si="4"/>
        <v>8.93</v>
      </c>
      <c r="S25" s="32">
        <f t="shared" si="5"/>
        <v>39.92</v>
      </c>
      <c r="T25" s="30">
        <f t="shared" si="6"/>
        <v>41.926000000000002</v>
      </c>
      <c r="U25" s="34">
        <f t="shared" si="7"/>
        <v>2.0060000000000002</v>
      </c>
      <c r="V25" s="91">
        <v>3</v>
      </c>
      <c r="W25" s="20"/>
    </row>
    <row r="26" spans="1:23" ht="17.25">
      <c r="A26" s="28">
        <v>21</v>
      </c>
      <c r="B26" s="28" t="s">
        <v>37</v>
      </c>
      <c r="C26" s="29">
        <v>13</v>
      </c>
      <c r="D26" s="30">
        <v>43.33</v>
      </c>
      <c r="E26" s="31">
        <v>48.15</v>
      </c>
      <c r="F26" s="31">
        <f t="shared" si="0"/>
        <v>4.82</v>
      </c>
      <c r="G26" s="30">
        <v>39</v>
      </c>
      <c r="H26" s="31">
        <v>38.31</v>
      </c>
      <c r="I26" s="32">
        <f t="shared" si="1"/>
        <v>-0.68999999999999773</v>
      </c>
      <c r="J26" s="30">
        <v>30.42</v>
      </c>
      <c r="K26" s="31">
        <v>26.54</v>
      </c>
      <c r="L26" s="32">
        <f t="shared" si="2"/>
        <v>-3.8800000000000026</v>
      </c>
      <c r="M26" s="30">
        <v>33.75</v>
      </c>
      <c r="N26" s="31">
        <v>37.31</v>
      </c>
      <c r="O26" s="32">
        <f t="shared" si="3"/>
        <v>3.5600000000000023</v>
      </c>
      <c r="P26" s="30">
        <v>29.88</v>
      </c>
      <c r="Q26" s="31">
        <v>35.54</v>
      </c>
      <c r="R26" s="32">
        <f t="shared" si="4"/>
        <v>5.66</v>
      </c>
      <c r="S26" s="32">
        <f t="shared" si="5"/>
        <v>35.275999999999996</v>
      </c>
      <c r="T26" s="30">
        <f t="shared" si="6"/>
        <v>37.17</v>
      </c>
      <c r="U26" s="34">
        <f t="shared" si="7"/>
        <v>1.8940000000000055</v>
      </c>
      <c r="V26" s="91">
        <v>3</v>
      </c>
      <c r="W26" s="20"/>
    </row>
    <row r="27" spans="1:23" ht="17.25">
      <c r="A27" s="27">
        <v>22</v>
      </c>
      <c r="B27" s="28" t="s">
        <v>83</v>
      </c>
      <c r="C27" s="29">
        <v>12</v>
      </c>
      <c r="D27" s="30">
        <v>45.63</v>
      </c>
      <c r="E27" s="31">
        <v>42</v>
      </c>
      <c r="F27" s="31">
        <f t="shared" si="0"/>
        <v>-3.6300000000000026</v>
      </c>
      <c r="G27" s="30">
        <v>40</v>
      </c>
      <c r="H27" s="31">
        <v>36.33</v>
      </c>
      <c r="I27" s="32">
        <f t="shared" si="1"/>
        <v>-3.6700000000000017</v>
      </c>
      <c r="J27" s="30">
        <v>34.06</v>
      </c>
      <c r="K27" s="31">
        <v>32.29</v>
      </c>
      <c r="L27" s="32">
        <f t="shared" si="2"/>
        <v>-1.7700000000000031</v>
      </c>
      <c r="M27" s="30">
        <v>30.31</v>
      </c>
      <c r="N27" s="31">
        <v>47.92</v>
      </c>
      <c r="O27" s="32">
        <f t="shared" si="3"/>
        <v>17.610000000000003</v>
      </c>
      <c r="P27" s="30">
        <v>32.630000000000003</v>
      </c>
      <c r="Q27" s="31">
        <v>32.880000000000003</v>
      </c>
      <c r="R27" s="32">
        <f t="shared" si="4"/>
        <v>0.25</v>
      </c>
      <c r="S27" s="32">
        <f t="shared" si="5"/>
        <v>36.525999999999996</v>
      </c>
      <c r="T27" s="30">
        <f t="shared" si="6"/>
        <v>38.284000000000006</v>
      </c>
      <c r="U27" s="34">
        <f t="shared" si="7"/>
        <v>1.7580000000000098</v>
      </c>
      <c r="V27" s="91">
        <v>1</v>
      </c>
      <c r="W27" s="20"/>
    </row>
    <row r="28" spans="1:23" ht="17.25">
      <c r="A28" s="28">
        <v>23</v>
      </c>
      <c r="B28" s="28" t="s">
        <v>93</v>
      </c>
      <c r="C28" s="29">
        <v>10</v>
      </c>
      <c r="D28" s="30">
        <v>41.67</v>
      </c>
      <c r="E28" s="31">
        <v>41.8</v>
      </c>
      <c r="F28" s="31">
        <f t="shared" si="0"/>
        <v>0.12999999999999545</v>
      </c>
      <c r="G28" s="30">
        <v>42.33</v>
      </c>
      <c r="H28" s="31">
        <v>41.2</v>
      </c>
      <c r="I28" s="32">
        <f t="shared" si="1"/>
        <v>-1.1299999999999955</v>
      </c>
      <c r="J28" s="30">
        <v>30.83</v>
      </c>
      <c r="K28" s="31">
        <v>30.25</v>
      </c>
      <c r="L28" s="32">
        <f t="shared" si="2"/>
        <v>-0.57999999999999829</v>
      </c>
      <c r="M28" s="30">
        <v>41.67</v>
      </c>
      <c r="N28" s="31">
        <v>48</v>
      </c>
      <c r="O28" s="32">
        <f t="shared" si="3"/>
        <v>6.3299999999999983</v>
      </c>
      <c r="P28" s="30">
        <v>37.75</v>
      </c>
      <c r="Q28" s="31">
        <v>41</v>
      </c>
      <c r="R28" s="32">
        <f t="shared" si="4"/>
        <v>3.25</v>
      </c>
      <c r="S28" s="32">
        <f t="shared" si="5"/>
        <v>38.85</v>
      </c>
      <c r="T28" s="30">
        <f t="shared" si="6"/>
        <v>40.450000000000003</v>
      </c>
      <c r="U28" s="34">
        <f t="shared" si="7"/>
        <v>1.6000000000000014</v>
      </c>
      <c r="V28" s="91">
        <v>2</v>
      </c>
      <c r="W28" s="20"/>
    </row>
    <row r="29" spans="1:23" ht="17.25">
      <c r="A29" s="27">
        <v>24</v>
      </c>
      <c r="B29" s="28" t="s">
        <v>79</v>
      </c>
      <c r="C29" s="29">
        <v>4</v>
      </c>
      <c r="D29" s="30">
        <v>44</v>
      </c>
      <c r="E29" s="31">
        <v>45.5</v>
      </c>
      <c r="F29" s="31">
        <f t="shared" si="0"/>
        <v>1.5</v>
      </c>
      <c r="G29" s="30">
        <v>38</v>
      </c>
      <c r="H29" s="31">
        <v>38</v>
      </c>
      <c r="I29" s="32">
        <f t="shared" si="1"/>
        <v>0</v>
      </c>
      <c r="J29" s="30">
        <v>35</v>
      </c>
      <c r="K29" s="31">
        <v>27.5</v>
      </c>
      <c r="L29" s="32">
        <f t="shared" si="2"/>
        <v>-7.5</v>
      </c>
      <c r="M29" s="30">
        <v>37.5</v>
      </c>
      <c r="N29" s="31">
        <v>51.25</v>
      </c>
      <c r="O29" s="32">
        <f t="shared" si="3"/>
        <v>13.75</v>
      </c>
      <c r="P29" s="30">
        <v>44.5</v>
      </c>
      <c r="Q29" s="31">
        <v>43.13</v>
      </c>
      <c r="R29" s="32">
        <f t="shared" si="4"/>
        <v>-1.3699999999999974</v>
      </c>
      <c r="S29" s="32">
        <f t="shared" si="5"/>
        <v>39.799999999999997</v>
      </c>
      <c r="T29" s="30">
        <f t="shared" si="6"/>
        <v>41.076000000000001</v>
      </c>
      <c r="U29" s="34">
        <f t="shared" si="7"/>
        <v>1.2760000000000034</v>
      </c>
      <c r="V29" s="91">
        <v>7</v>
      </c>
      <c r="W29" s="20"/>
    </row>
    <row r="30" spans="1:23" ht="17.25">
      <c r="A30" s="28">
        <v>25</v>
      </c>
      <c r="B30" s="28" t="s">
        <v>84</v>
      </c>
      <c r="C30" s="29">
        <v>6</v>
      </c>
      <c r="D30" s="30">
        <v>45.14</v>
      </c>
      <c r="E30" s="31">
        <v>47.67</v>
      </c>
      <c r="F30" s="31">
        <f t="shared" si="0"/>
        <v>2.5300000000000011</v>
      </c>
      <c r="G30" s="30">
        <v>37.71</v>
      </c>
      <c r="H30" s="31">
        <v>40</v>
      </c>
      <c r="I30" s="32">
        <f t="shared" si="1"/>
        <v>2.2899999999999991</v>
      </c>
      <c r="J30" s="30">
        <v>35.71</v>
      </c>
      <c r="K30" s="31">
        <v>30.83</v>
      </c>
      <c r="L30" s="32">
        <f t="shared" si="2"/>
        <v>-4.8800000000000026</v>
      </c>
      <c r="M30" s="30">
        <v>32.86</v>
      </c>
      <c r="N30" s="31">
        <v>40.83</v>
      </c>
      <c r="O30" s="32">
        <f t="shared" si="3"/>
        <v>7.9699999999999989</v>
      </c>
      <c r="P30" s="30">
        <v>38.07</v>
      </c>
      <c r="Q30" s="31">
        <v>36.17</v>
      </c>
      <c r="R30" s="32">
        <f t="shared" si="4"/>
        <v>-1.8999999999999986</v>
      </c>
      <c r="S30" s="32">
        <f t="shared" si="5"/>
        <v>37.898000000000003</v>
      </c>
      <c r="T30" s="30">
        <f t="shared" si="6"/>
        <v>39.1</v>
      </c>
      <c r="U30" s="34">
        <f t="shared" si="7"/>
        <v>1.2019999999999982</v>
      </c>
      <c r="V30" s="91">
        <v>1</v>
      </c>
      <c r="W30" s="20"/>
    </row>
    <row r="31" spans="1:23" ht="17.25">
      <c r="A31" s="27">
        <v>26</v>
      </c>
      <c r="B31" s="28" t="s">
        <v>101</v>
      </c>
      <c r="C31" s="29">
        <v>6</v>
      </c>
      <c r="D31" s="30">
        <v>56</v>
      </c>
      <c r="E31" s="31">
        <v>61.33</v>
      </c>
      <c r="F31" s="31">
        <f t="shared" si="0"/>
        <v>5.3299999999999983</v>
      </c>
      <c r="G31" s="30">
        <v>54</v>
      </c>
      <c r="H31" s="31">
        <v>43.67</v>
      </c>
      <c r="I31" s="32">
        <f t="shared" si="1"/>
        <v>-10.329999999999998</v>
      </c>
      <c r="J31" s="30">
        <v>60.5</v>
      </c>
      <c r="K31" s="31">
        <v>62.08</v>
      </c>
      <c r="L31" s="32">
        <f t="shared" si="2"/>
        <v>1.5799999999999983</v>
      </c>
      <c r="M31" s="30">
        <v>42</v>
      </c>
      <c r="N31" s="31">
        <v>60</v>
      </c>
      <c r="O31" s="32">
        <f t="shared" si="3"/>
        <v>18</v>
      </c>
      <c r="P31" s="30">
        <v>42.3</v>
      </c>
      <c r="Q31" s="31">
        <v>32.92</v>
      </c>
      <c r="R31" s="32">
        <f t="shared" si="4"/>
        <v>-9.3799999999999955</v>
      </c>
      <c r="S31" s="32">
        <f t="shared" si="5"/>
        <v>50.96</v>
      </c>
      <c r="T31" s="30">
        <f t="shared" si="6"/>
        <v>52</v>
      </c>
      <c r="U31" s="34">
        <f t="shared" si="7"/>
        <v>1.0399999999999991</v>
      </c>
      <c r="V31" s="91">
        <v>8</v>
      </c>
      <c r="W31" s="20"/>
    </row>
    <row r="32" spans="1:23" ht="17.25">
      <c r="A32" s="28">
        <v>27</v>
      </c>
      <c r="B32" s="28" t="s">
        <v>66</v>
      </c>
      <c r="C32" s="29">
        <v>4</v>
      </c>
      <c r="D32" s="30">
        <v>55.78</v>
      </c>
      <c r="E32" s="31">
        <v>50.5</v>
      </c>
      <c r="F32" s="31">
        <f t="shared" si="0"/>
        <v>-5.2800000000000011</v>
      </c>
      <c r="G32" s="30">
        <v>48</v>
      </c>
      <c r="H32" s="31">
        <v>44.5</v>
      </c>
      <c r="I32" s="32">
        <f t="shared" si="1"/>
        <v>-3.5</v>
      </c>
      <c r="J32" s="30">
        <v>53.89</v>
      </c>
      <c r="K32" s="31">
        <v>42.5</v>
      </c>
      <c r="L32" s="32">
        <f t="shared" si="2"/>
        <v>-11.39</v>
      </c>
      <c r="M32" s="30">
        <v>44.44</v>
      </c>
      <c r="N32" s="31">
        <v>67.5</v>
      </c>
      <c r="O32" s="32">
        <f t="shared" si="3"/>
        <v>23.060000000000002</v>
      </c>
      <c r="P32" s="30">
        <v>42.22</v>
      </c>
      <c r="Q32" s="31">
        <v>43.5</v>
      </c>
      <c r="R32" s="32">
        <f t="shared" si="4"/>
        <v>1.2800000000000011</v>
      </c>
      <c r="S32" s="32">
        <f t="shared" si="5"/>
        <v>48.866</v>
      </c>
      <c r="T32" s="30">
        <f t="shared" si="6"/>
        <v>49.7</v>
      </c>
      <c r="U32" s="34">
        <f t="shared" si="7"/>
        <v>0.83400000000000318</v>
      </c>
      <c r="V32" s="91">
        <v>4</v>
      </c>
      <c r="W32" s="20"/>
    </row>
    <row r="33" spans="1:23" ht="17.25">
      <c r="A33" s="27">
        <v>28</v>
      </c>
      <c r="B33" s="28" t="s">
        <v>63</v>
      </c>
      <c r="C33" s="29">
        <v>8</v>
      </c>
      <c r="D33" s="30">
        <v>47.71</v>
      </c>
      <c r="E33" s="31">
        <v>54</v>
      </c>
      <c r="F33" s="31">
        <f t="shared" si="0"/>
        <v>6.2899999999999991</v>
      </c>
      <c r="G33" s="30">
        <v>48.57</v>
      </c>
      <c r="H33" s="31">
        <v>40.5</v>
      </c>
      <c r="I33" s="32">
        <f t="shared" si="1"/>
        <v>-8.07</v>
      </c>
      <c r="J33" s="30">
        <v>43.21</v>
      </c>
      <c r="K33" s="31">
        <v>34.69</v>
      </c>
      <c r="L33" s="32">
        <f t="shared" si="2"/>
        <v>-8.5200000000000031</v>
      </c>
      <c r="M33" s="30">
        <v>35.71</v>
      </c>
      <c r="N33" s="31">
        <v>43.75</v>
      </c>
      <c r="O33" s="32">
        <f t="shared" si="3"/>
        <v>8.0399999999999991</v>
      </c>
      <c r="P33" s="30">
        <v>44.07</v>
      </c>
      <c r="Q33" s="31">
        <v>49.13</v>
      </c>
      <c r="R33" s="32">
        <f t="shared" si="4"/>
        <v>5.0600000000000023</v>
      </c>
      <c r="S33" s="32">
        <f t="shared" si="5"/>
        <v>43.853999999999999</v>
      </c>
      <c r="T33" s="30">
        <f t="shared" si="6"/>
        <v>44.414000000000001</v>
      </c>
      <c r="U33" s="34">
        <f t="shared" si="7"/>
        <v>0.56000000000000227</v>
      </c>
      <c r="V33" s="91">
        <v>4</v>
      </c>
      <c r="W33" s="20"/>
    </row>
    <row r="34" spans="1:23" ht="17.25">
      <c r="A34" s="28">
        <v>29</v>
      </c>
      <c r="B34" s="28" t="s">
        <v>140</v>
      </c>
      <c r="C34" s="29">
        <v>19</v>
      </c>
      <c r="D34" s="30">
        <v>44.833333333333336</v>
      </c>
      <c r="E34" s="30">
        <v>43.176666666666669</v>
      </c>
      <c r="F34" s="31">
        <f t="shared" si="0"/>
        <v>-1.6566666666666663</v>
      </c>
      <c r="G34" s="30">
        <v>40.9</v>
      </c>
      <c r="H34" s="30">
        <v>38.033333333333331</v>
      </c>
      <c r="I34" s="32">
        <f t="shared" si="1"/>
        <v>-2.8666666666666671</v>
      </c>
      <c r="J34" s="30">
        <v>34.626666666666665</v>
      </c>
      <c r="K34" s="30">
        <v>30.156666666666666</v>
      </c>
      <c r="L34" s="32">
        <f t="shared" si="2"/>
        <v>-4.4699999999999989</v>
      </c>
      <c r="M34" s="30">
        <v>32.083333333333336</v>
      </c>
      <c r="N34" s="30">
        <v>48.52</v>
      </c>
      <c r="O34" s="32">
        <f t="shared" si="3"/>
        <v>16.436666666666667</v>
      </c>
      <c r="P34" s="30">
        <v>36.609999999999992</v>
      </c>
      <c r="Q34" s="30">
        <v>31.78</v>
      </c>
      <c r="R34" s="32">
        <f t="shared" si="4"/>
        <v>-4.8299999999999912</v>
      </c>
      <c r="S34" s="32">
        <f t="shared" si="5"/>
        <v>37.810666666666663</v>
      </c>
      <c r="T34" s="30">
        <f t="shared" si="6"/>
        <v>38.333333333333336</v>
      </c>
      <c r="U34" s="34">
        <f t="shared" si="7"/>
        <v>0.52266666666667305</v>
      </c>
      <c r="V34" s="91">
        <v>8</v>
      </c>
      <c r="W34" s="20"/>
    </row>
    <row r="35" spans="1:23" ht="17.25">
      <c r="A35" s="27">
        <v>30</v>
      </c>
      <c r="B35" s="28" t="s">
        <v>141</v>
      </c>
      <c r="C35" s="29">
        <v>38</v>
      </c>
      <c r="D35" s="30">
        <v>42.835000000000001</v>
      </c>
      <c r="E35" s="30">
        <v>46.564999999999998</v>
      </c>
      <c r="F35" s="31">
        <f t="shared" si="0"/>
        <v>3.7299999999999969</v>
      </c>
      <c r="G35" s="30">
        <v>40.78</v>
      </c>
      <c r="H35" s="30">
        <v>32.284999999999997</v>
      </c>
      <c r="I35" s="32">
        <f t="shared" si="1"/>
        <v>-8.4950000000000045</v>
      </c>
      <c r="J35" s="30">
        <v>33.405000000000001</v>
      </c>
      <c r="K35" s="30">
        <v>24.045000000000002</v>
      </c>
      <c r="L35" s="32">
        <f t="shared" si="2"/>
        <v>-9.36</v>
      </c>
      <c r="M35" s="30">
        <v>23.75</v>
      </c>
      <c r="N35" s="30">
        <v>36.835000000000001</v>
      </c>
      <c r="O35" s="32">
        <f t="shared" si="3"/>
        <v>13.085000000000001</v>
      </c>
      <c r="P35" s="30">
        <v>36.375</v>
      </c>
      <c r="Q35" s="30">
        <v>39.965000000000003</v>
      </c>
      <c r="R35" s="32">
        <f t="shared" si="4"/>
        <v>3.5900000000000034</v>
      </c>
      <c r="S35" s="32">
        <f t="shared" si="5"/>
        <v>35.429000000000002</v>
      </c>
      <c r="T35" s="30">
        <f t="shared" si="6"/>
        <v>35.939</v>
      </c>
      <c r="U35" s="34">
        <f t="shared" si="7"/>
        <v>0.50999999999999801</v>
      </c>
      <c r="V35" s="91">
        <v>3</v>
      </c>
      <c r="W35" s="20"/>
    </row>
    <row r="36" spans="1:23" ht="17.25">
      <c r="A36" s="28">
        <v>31</v>
      </c>
      <c r="B36" s="28" t="s">
        <v>31</v>
      </c>
      <c r="C36" s="29">
        <v>22</v>
      </c>
      <c r="D36" s="30">
        <v>54.86</v>
      </c>
      <c r="E36" s="31">
        <v>52.45</v>
      </c>
      <c r="F36" s="31">
        <f t="shared" si="0"/>
        <v>-2.4099999999999966</v>
      </c>
      <c r="G36" s="30">
        <v>46.29</v>
      </c>
      <c r="H36" s="31">
        <v>39.729999999999997</v>
      </c>
      <c r="I36" s="32">
        <f t="shared" si="1"/>
        <v>-6.5600000000000023</v>
      </c>
      <c r="J36" s="30">
        <v>41.07</v>
      </c>
      <c r="K36" s="31">
        <v>33.409999999999997</v>
      </c>
      <c r="L36" s="32">
        <f t="shared" si="2"/>
        <v>-7.6600000000000037</v>
      </c>
      <c r="M36" s="30">
        <v>41.79</v>
      </c>
      <c r="N36" s="31">
        <v>62.95</v>
      </c>
      <c r="O36" s="32">
        <f t="shared" si="3"/>
        <v>21.160000000000004</v>
      </c>
      <c r="P36" s="30">
        <v>39</v>
      </c>
      <c r="Q36" s="31">
        <v>36.700000000000003</v>
      </c>
      <c r="R36" s="32">
        <f t="shared" si="4"/>
        <v>-2.2999999999999972</v>
      </c>
      <c r="S36" s="32">
        <f t="shared" si="5"/>
        <v>44.601999999999997</v>
      </c>
      <c r="T36" s="30">
        <f t="shared" si="6"/>
        <v>45.048000000000002</v>
      </c>
      <c r="U36" s="34">
        <f t="shared" si="7"/>
        <v>0.44600000000000506</v>
      </c>
      <c r="V36" s="91">
        <v>6</v>
      </c>
      <c r="W36" s="20"/>
    </row>
    <row r="37" spans="1:23" ht="17.25">
      <c r="A37" s="27">
        <v>32</v>
      </c>
      <c r="B37" s="28" t="s">
        <v>137</v>
      </c>
      <c r="C37" s="29">
        <v>5</v>
      </c>
      <c r="D37" s="30">
        <v>52.1</v>
      </c>
      <c r="E37" s="30">
        <v>48</v>
      </c>
      <c r="F37" s="31">
        <f t="shared" si="0"/>
        <v>-4.1000000000000014</v>
      </c>
      <c r="G37" s="30">
        <v>42.05</v>
      </c>
      <c r="H37" s="30">
        <v>37.5</v>
      </c>
      <c r="I37" s="32">
        <f t="shared" si="1"/>
        <v>-4.5499999999999972</v>
      </c>
      <c r="J37" s="30">
        <v>36.875</v>
      </c>
      <c r="K37" s="30">
        <v>27.5</v>
      </c>
      <c r="L37" s="32">
        <f t="shared" si="2"/>
        <v>-9.375</v>
      </c>
      <c r="M37" s="30">
        <v>38.875</v>
      </c>
      <c r="N37" s="30">
        <v>55.625</v>
      </c>
      <c r="O37" s="32">
        <f t="shared" si="3"/>
        <v>16.75</v>
      </c>
      <c r="P37" s="30">
        <v>45.05</v>
      </c>
      <c r="Q37" s="30">
        <v>48.25</v>
      </c>
      <c r="R37" s="32">
        <f t="shared" si="4"/>
        <v>3.2000000000000028</v>
      </c>
      <c r="S37" s="32">
        <f t="shared" si="5"/>
        <v>42.989999999999995</v>
      </c>
      <c r="T37" s="30">
        <f t="shared" si="6"/>
        <v>43.375</v>
      </c>
      <c r="U37" s="34">
        <f t="shared" si="7"/>
        <v>0.38500000000000512</v>
      </c>
      <c r="V37" s="91">
        <v>5</v>
      </c>
      <c r="W37" s="20"/>
    </row>
    <row r="38" spans="1:23" ht="17.25">
      <c r="A38" s="28">
        <v>33</v>
      </c>
      <c r="B38" s="28" t="s">
        <v>38</v>
      </c>
      <c r="C38" s="29">
        <v>18</v>
      </c>
      <c r="D38" s="30">
        <v>47.57</v>
      </c>
      <c r="E38" s="31">
        <v>50.56</v>
      </c>
      <c r="F38" s="31">
        <f t="shared" si="0"/>
        <v>2.990000000000002</v>
      </c>
      <c r="G38" s="30">
        <v>45</v>
      </c>
      <c r="H38" s="31">
        <v>38.78</v>
      </c>
      <c r="I38" s="32">
        <f t="shared" si="1"/>
        <v>-6.2199999999999989</v>
      </c>
      <c r="J38" s="30">
        <v>43.93</v>
      </c>
      <c r="K38" s="31">
        <v>34.44</v>
      </c>
      <c r="L38" s="32">
        <f t="shared" si="2"/>
        <v>-9.490000000000002</v>
      </c>
      <c r="M38" s="30">
        <v>49.29</v>
      </c>
      <c r="N38" s="31">
        <v>59.72</v>
      </c>
      <c r="O38" s="32">
        <f t="shared" si="3"/>
        <v>10.43</v>
      </c>
      <c r="P38" s="30">
        <v>34.61</v>
      </c>
      <c r="Q38" s="31">
        <v>36.75</v>
      </c>
      <c r="R38" s="32">
        <f t="shared" si="4"/>
        <v>2.1400000000000006</v>
      </c>
      <c r="S38" s="32">
        <f t="shared" ref="S38:S69" si="8">(D38+G38+J38+M38+P38)/5</f>
        <v>44.08</v>
      </c>
      <c r="T38" s="30">
        <f t="shared" ref="T38:T69" si="9">(E38+H38+K38+N38+Q38)/5</f>
        <v>44.05</v>
      </c>
      <c r="U38" s="34">
        <f t="shared" si="7"/>
        <v>-3.0000000000001137E-2</v>
      </c>
      <c r="V38" s="91">
        <v>4</v>
      </c>
      <c r="W38" s="20"/>
    </row>
    <row r="39" spans="1:23" ht="17.25">
      <c r="A39" s="27">
        <v>34</v>
      </c>
      <c r="B39" s="28" t="s">
        <v>188</v>
      </c>
      <c r="C39" s="29">
        <v>10</v>
      </c>
      <c r="D39" s="30">
        <v>42.5</v>
      </c>
      <c r="E39" s="31">
        <v>47.8</v>
      </c>
      <c r="F39" s="31">
        <f t="shared" si="0"/>
        <v>5.2999999999999972</v>
      </c>
      <c r="G39" s="30">
        <v>41</v>
      </c>
      <c r="H39" s="31">
        <v>37</v>
      </c>
      <c r="I39" s="32">
        <f t="shared" si="1"/>
        <v>-4</v>
      </c>
      <c r="J39" s="30">
        <v>38.130000000000003</v>
      </c>
      <c r="K39" s="31">
        <v>33</v>
      </c>
      <c r="L39" s="32">
        <f t="shared" si="2"/>
        <v>-5.1300000000000026</v>
      </c>
      <c r="M39" s="30">
        <v>38.75</v>
      </c>
      <c r="N39" s="31">
        <v>42.5</v>
      </c>
      <c r="O39" s="32">
        <f t="shared" si="3"/>
        <v>3.75</v>
      </c>
      <c r="P39" s="30">
        <v>40.380000000000003</v>
      </c>
      <c r="Q39" s="31">
        <v>39.5</v>
      </c>
      <c r="R39" s="32">
        <f t="shared" si="4"/>
        <v>-0.88000000000000256</v>
      </c>
      <c r="S39" s="32">
        <f t="shared" si="8"/>
        <v>40.152000000000001</v>
      </c>
      <c r="T39" s="30">
        <f t="shared" si="9"/>
        <v>39.96</v>
      </c>
      <c r="U39" s="34">
        <f t="shared" si="7"/>
        <v>-0.19200000000000017</v>
      </c>
      <c r="V39" s="91">
        <v>1</v>
      </c>
      <c r="W39" s="20"/>
    </row>
    <row r="40" spans="1:23" ht="17.25">
      <c r="A40" s="28">
        <v>35</v>
      </c>
      <c r="B40" s="28" t="s">
        <v>20</v>
      </c>
      <c r="C40" s="29">
        <v>23</v>
      </c>
      <c r="D40" s="30">
        <v>42.13</v>
      </c>
      <c r="E40" s="31">
        <v>42.52</v>
      </c>
      <c r="F40" s="31">
        <f t="shared" si="0"/>
        <v>0.39000000000000057</v>
      </c>
      <c r="G40" s="30">
        <v>39.880000000000003</v>
      </c>
      <c r="H40" s="31">
        <v>34.96</v>
      </c>
      <c r="I40" s="32">
        <f t="shared" si="1"/>
        <v>-4.9200000000000017</v>
      </c>
      <c r="J40" s="30">
        <v>37.270000000000003</v>
      </c>
      <c r="K40" s="31">
        <v>33.590000000000003</v>
      </c>
      <c r="L40" s="32">
        <f t="shared" si="2"/>
        <v>-3.6799999999999997</v>
      </c>
      <c r="M40" s="30">
        <v>29.53</v>
      </c>
      <c r="N40" s="31">
        <v>36.74</v>
      </c>
      <c r="O40" s="32">
        <f t="shared" si="3"/>
        <v>7.2100000000000009</v>
      </c>
      <c r="P40" s="30">
        <v>35.159999999999997</v>
      </c>
      <c r="Q40" s="31">
        <v>34.299999999999997</v>
      </c>
      <c r="R40" s="32">
        <f t="shared" si="4"/>
        <v>-0.85999999999999943</v>
      </c>
      <c r="S40" s="32">
        <f t="shared" si="8"/>
        <v>36.793999999999997</v>
      </c>
      <c r="T40" s="30">
        <f t="shared" si="9"/>
        <v>36.422000000000004</v>
      </c>
      <c r="U40" s="34">
        <f t="shared" si="7"/>
        <v>-0.37199999999999278</v>
      </c>
      <c r="V40" s="91">
        <v>6</v>
      </c>
      <c r="W40" s="20"/>
    </row>
    <row r="41" spans="1:23" ht="17.25">
      <c r="A41" s="27">
        <v>36</v>
      </c>
      <c r="B41" s="28" t="s">
        <v>114</v>
      </c>
      <c r="C41" s="29">
        <v>10</v>
      </c>
      <c r="D41" s="30">
        <v>44.27</v>
      </c>
      <c r="E41" s="31">
        <v>50.2</v>
      </c>
      <c r="F41" s="31">
        <f t="shared" si="0"/>
        <v>5.93</v>
      </c>
      <c r="G41" s="30">
        <v>45.33</v>
      </c>
      <c r="H41" s="31">
        <v>42.4</v>
      </c>
      <c r="I41" s="32">
        <f t="shared" si="1"/>
        <v>-2.9299999999999997</v>
      </c>
      <c r="J41" s="30">
        <v>29.17</v>
      </c>
      <c r="K41" s="31">
        <v>36.25</v>
      </c>
      <c r="L41" s="32">
        <f t="shared" si="2"/>
        <v>7.0799999999999983</v>
      </c>
      <c r="M41" s="30">
        <v>35</v>
      </c>
      <c r="N41" s="31">
        <v>15.94</v>
      </c>
      <c r="O41" s="32">
        <f t="shared" si="3"/>
        <v>-19.060000000000002</v>
      </c>
      <c r="P41" s="30">
        <v>37.97</v>
      </c>
      <c r="Q41" s="31">
        <v>44.8</v>
      </c>
      <c r="R41" s="32">
        <f t="shared" si="4"/>
        <v>6.8299999999999983</v>
      </c>
      <c r="S41" s="32">
        <f t="shared" si="8"/>
        <v>38.347999999999999</v>
      </c>
      <c r="T41" s="30">
        <f t="shared" si="9"/>
        <v>37.917999999999992</v>
      </c>
      <c r="U41" s="34">
        <f t="shared" si="7"/>
        <v>-0.43000000000000682</v>
      </c>
      <c r="V41" s="91">
        <v>2</v>
      </c>
      <c r="W41" s="20"/>
    </row>
    <row r="42" spans="1:23" ht="17.25">
      <c r="A42" s="28">
        <v>37</v>
      </c>
      <c r="B42" s="28" t="s">
        <v>142</v>
      </c>
      <c r="C42" s="29">
        <v>23</v>
      </c>
      <c r="D42" s="30">
        <v>52.57</v>
      </c>
      <c r="E42" s="30">
        <v>58.85</v>
      </c>
      <c r="F42" s="31">
        <f t="shared" si="0"/>
        <v>6.2800000000000011</v>
      </c>
      <c r="G42" s="30">
        <v>49.046666666666674</v>
      </c>
      <c r="H42" s="30">
        <v>44.70333333333334</v>
      </c>
      <c r="I42" s="32">
        <f t="shared" si="1"/>
        <v>-4.3433333333333337</v>
      </c>
      <c r="J42" s="30">
        <v>50.336666666666666</v>
      </c>
      <c r="K42" s="30">
        <v>45.973333333333336</v>
      </c>
      <c r="L42" s="32">
        <f t="shared" si="2"/>
        <v>-4.3633333333333297</v>
      </c>
      <c r="M42" s="30">
        <v>46.623333333333335</v>
      </c>
      <c r="N42" s="30">
        <v>44.629999999999995</v>
      </c>
      <c r="O42" s="32">
        <f t="shared" si="3"/>
        <v>-1.9933333333333394</v>
      </c>
      <c r="P42" s="30">
        <v>42.276666666666664</v>
      </c>
      <c r="Q42" s="30">
        <v>44.5</v>
      </c>
      <c r="R42" s="32">
        <f t="shared" si="4"/>
        <v>2.2233333333333363</v>
      </c>
      <c r="S42" s="32">
        <f t="shared" si="8"/>
        <v>48.170666666666669</v>
      </c>
      <c r="T42" s="30">
        <f t="shared" si="9"/>
        <v>47.731333333333332</v>
      </c>
      <c r="U42" s="34">
        <f t="shared" si="7"/>
        <v>-0.43933333333333735</v>
      </c>
      <c r="V42" s="91">
        <v>7</v>
      </c>
      <c r="W42" s="20"/>
    </row>
    <row r="43" spans="1:23" ht="17.25">
      <c r="A43" s="27">
        <v>38</v>
      </c>
      <c r="B43" s="28" t="s">
        <v>96</v>
      </c>
      <c r="C43" s="29">
        <v>1</v>
      </c>
      <c r="D43" s="30">
        <v>44</v>
      </c>
      <c r="E43" s="31">
        <v>44</v>
      </c>
      <c r="F43" s="31">
        <f t="shared" si="0"/>
        <v>0</v>
      </c>
      <c r="G43" s="30">
        <v>39</v>
      </c>
      <c r="H43" s="31">
        <v>32</v>
      </c>
      <c r="I43" s="32">
        <f t="shared" si="1"/>
        <v>-7</v>
      </c>
      <c r="J43" s="30">
        <v>28.13</v>
      </c>
      <c r="K43" s="31">
        <v>20</v>
      </c>
      <c r="L43" s="32">
        <f t="shared" si="2"/>
        <v>-8.129999999999999</v>
      </c>
      <c r="M43" s="30">
        <v>40</v>
      </c>
      <c r="N43" s="31">
        <v>40</v>
      </c>
      <c r="O43" s="32">
        <f t="shared" si="3"/>
        <v>0</v>
      </c>
      <c r="P43" s="30">
        <v>28.13</v>
      </c>
      <c r="Q43" s="31">
        <v>41</v>
      </c>
      <c r="R43" s="32">
        <f t="shared" si="4"/>
        <v>12.870000000000001</v>
      </c>
      <c r="S43" s="32">
        <f t="shared" si="8"/>
        <v>35.851999999999997</v>
      </c>
      <c r="T43" s="30">
        <f t="shared" si="9"/>
        <v>35.4</v>
      </c>
      <c r="U43" s="34">
        <f t="shared" si="7"/>
        <v>-0.45199999999999818</v>
      </c>
      <c r="V43" s="91">
        <v>2</v>
      </c>
      <c r="W43" s="20"/>
    </row>
    <row r="44" spans="1:23" ht="17.25">
      <c r="A44" s="28">
        <v>39</v>
      </c>
      <c r="B44" s="28" t="s">
        <v>23</v>
      </c>
      <c r="C44" s="29">
        <v>11</v>
      </c>
      <c r="D44" s="30">
        <v>42.4</v>
      </c>
      <c r="E44" s="31">
        <v>46.55</v>
      </c>
      <c r="F44" s="31">
        <f t="shared" si="0"/>
        <v>4.1499999999999986</v>
      </c>
      <c r="G44" s="30">
        <v>44.8</v>
      </c>
      <c r="H44" s="31">
        <v>36.549999999999997</v>
      </c>
      <c r="I44" s="32">
        <f t="shared" si="1"/>
        <v>-8.25</v>
      </c>
      <c r="J44" s="30">
        <v>26.5</v>
      </c>
      <c r="K44" s="31">
        <v>27.27</v>
      </c>
      <c r="L44" s="32">
        <f t="shared" si="2"/>
        <v>0.76999999999999957</v>
      </c>
      <c r="M44" s="30">
        <v>35</v>
      </c>
      <c r="N44" s="31">
        <v>41.36</v>
      </c>
      <c r="O44" s="32">
        <f t="shared" si="3"/>
        <v>6.3599999999999994</v>
      </c>
      <c r="P44" s="30">
        <v>37.200000000000003</v>
      </c>
      <c r="Q44" s="31">
        <v>30.5</v>
      </c>
      <c r="R44" s="32">
        <f t="shared" si="4"/>
        <v>-6.7000000000000028</v>
      </c>
      <c r="S44" s="32">
        <f t="shared" si="8"/>
        <v>37.179999999999993</v>
      </c>
      <c r="T44" s="30">
        <f t="shared" si="9"/>
        <v>36.445999999999998</v>
      </c>
      <c r="U44" s="34">
        <f t="shared" si="7"/>
        <v>-0.73399999999999466</v>
      </c>
      <c r="V44" s="91">
        <v>2</v>
      </c>
      <c r="W44" s="20"/>
    </row>
    <row r="45" spans="1:23" ht="17.25">
      <c r="A45" s="27">
        <v>40</v>
      </c>
      <c r="B45" s="28" t="s">
        <v>69</v>
      </c>
      <c r="C45" s="29">
        <v>14</v>
      </c>
      <c r="D45" s="30">
        <v>41.6</v>
      </c>
      <c r="E45" s="31">
        <v>43.43</v>
      </c>
      <c r="F45" s="31">
        <f t="shared" si="0"/>
        <v>1.8299999999999983</v>
      </c>
      <c r="G45" s="30">
        <v>42.6</v>
      </c>
      <c r="H45" s="31">
        <v>39.14</v>
      </c>
      <c r="I45" s="32">
        <f t="shared" si="1"/>
        <v>-3.4600000000000009</v>
      </c>
      <c r="J45" s="30">
        <v>30.38</v>
      </c>
      <c r="K45" s="31">
        <v>26.79</v>
      </c>
      <c r="L45" s="32">
        <f t="shared" si="2"/>
        <v>-3.59</v>
      </c>
      <c r="M45" s="30">
        <v>31</v>
      </c>
      <c r="N45" s="31">
        <v>33.57</v>
      </c>
      <c r="O45" s="32">
        <f t="shared" si="3"/>
        <v>2.5700000000000003</v>
      </c>
      <c r="P45" s="30">
        <v>33.5</v>
      </c>
      <c r="Q45" s="31">
        <v>30.89</v>
      </c>
      <c r="R45" s="32">
        <f t="shared" si="4"/>
        <v>-2.6099999999999994</v>
      </c>
      <c r="S45" s="32">
        <f t="shared" si="8"/>
        <v>35.815999999999995</v>
      </c>
      <c r="T45" s="30">
        <f t="shared" si="9"/>
        <v>34.763999999999996</v>
      </c>
      <c r="U45" s="34">
        <f t="shared" si="7"/>
        <v>-1.0519999999999996</v>
      </c>
      <c r="V45" s="91">
        <v>5</v>
      </c>
      <c r="W45" s="20"/>
    </row>
    <row r="46" spans="1:23" ht="17.25">
      <c r="A46" s="28">
        <v>41</v>
      </c>
      <c r="B46" s="28" t="s">
        <v>187</v>
      </c>
      <c r="C46" s="29">
        <v>41</v>
      </c>
      <c r="D46" s="30">
        <v>48.344999999999999</v>
      </c>
      <c r="E46" s="30">
        <v>44.725000000000001</v>
      </c>
      <c r="F46" s="31">
        <v>-3.6199999999999974</v>
      </c>
      <c r="G46" s="30">
        <v>46.325000000000003</v>
      </c>
      <c r="H46" s="30">
        <v>41.225000000000001</v>
      </c>
      <c r="I46" s="32">
        <v>-5.1000000000000014</v>
      </c>
      <c r="J46" s="30">
        <v>35.6</v>
      </c>
      <c r="K46" s="30">
        <v>36.47</v>
      </c>
      <c r="L46" s="32">
        <v>0.86999999999999744</v>
      </c>
      <c r="M46" s="30">
        <v>40.195</v>
      </c>
      <c r="N46" s="30">
        <v>41.064999999999998</v>
      </c>
      <c r="O46" s="32">
        <v>0.86999999999999744</v>
      </c>
      <c r="P46" s="30">
        <v>40.295000000000002</v>
      </c>
      <c r="Q46" s="30">
        <v>34.79</v>
      </c>
      <c r="R46" s="32">
        <v>-5.5050000000000026</v>
      </c>
      <c r="S46" s="32">
        <f t="shared" si="8"/>
        <v>42.152000000000001</v>
      </c>
      <c r="T46" s="30">
        <f t="shared" si="9"/>
        <v>39.655000000000001</v>
      </c>
      <c r="U46" s="34">
        <v>-1.2449999999999974</v>
      </c>
      <c r="V46" s="91">
        <v>4</v>
      </c>
      <c r="W46" s="20"/>
    </row>
    <row r="47" spans="1:23" ht="17.25">
      <c r="A47" s="27">
        <v>42</v>
      </c>
      <c r="B47" s="28" t="s">
        <v>119</v>
      </c>
      <c r="C47" s="29">
        <v>27</v>
      </c>
      <c r="D47" s="30">
        <v>44</v>
      </c>
      <c r="E47" s="31">
        <v>45.04</v>
      </c>
      <c r="F47" s="31">
        <f t="shared" ref="F47:F91" si="10">E47-D47</f>
        <v>1.0399999999999991</v>
      </c>
      <c r="G47" s="30">
        <v>44.86</v>
      </c>
      <c r="H47" s="31">
        <v>39.630000000000003</v>
      </c>
      <c r="I47" s="32">
        <f t="shared" ref="I47:I91" si="11">H47-G47</f>
        <v>-5.2299999999999969</v>
      </c>
      <c r="J47" s="30">
        <v>37.86</v>
      </c>
      <c r="K47" s="31">
        <v>29.26</v>
      </c>
      <c r="L47" s="32">
        <f t="shared" ref="L47:L91" si="12">K47-J47</f>
        <v>-8.5999999999999979</v>
      </c>
      <c r="M47" s="30">
        <v>37.86</v>
      </c>
      <c r="N47" s="31">
        <v>45</v>
      </c>
      <c r="O47" s="32">
        <f t="shared" ref="O47:O91" si="13">N47-M47</f>
        <v>7.1400000000000006</v>
      </c>
      <c r="P47" s="30">
        <v>41.75</v>
      </c>
      <c r="Q47" s="31">
        <v>41.17</v>
      </c>
      <c r="R47" s="32">
        <f t="shared" ref="R47:R91" si="14">Q47-P47</f>
        <v>-0.57999999999999829</v>
      </c>
      <c r="S47" s="32">
        <f t="shared" si="8"/>
        <v>41.265999999999998</v>
      </c>
      <c r="T47" s="30">
        <f t="shared" si="9"/>
        <v>40.020000000000003</v>
      </c>
      <c r="U47" s="34">
        <f t="shared" ref="U47:U91" si="15">T47-S47</f>
        <v>-1.2459999999999951</v>
      </c>
      <c r="V47" s="91">
        <v>1</v>
      </c>
      <c r="W47" s="20"/>
    </row>
    <row r="48" spans="1:23" ht="17.25">
      <c r="A48" s="28">
        <v>43</v>
      </c>
      <c r="B48" s="28" t="s">
        <v>18</v>
      </c>
      <c r="C48" s="29">
        <v>12</v>
      </c>
      <c r="D48" s="30">
        <v>53.08</v>
      </c>
      <c r="E48" s="31">
        <v>49.67</v>
      </c>
      <c r="F48" s="31">
        <f t="shared" si="10"/>
        <v>-3.4099999999999966</v>
      </c>
      <c r="G48" s="30">
        <v>50</v>
      </c>
      <c r="H48" s="31">
        <v>43</v>
      </c>
      <c r="I48" s="32">
        <f t="shared" si="11"/>
        <v>-7</v>
      </c>
      <c r="J48" s="30">
        <v>33.46</v>
      </c>
      <c r="K48" s="31">
        <v>36.46</v>
      </c>
      <c r="L48" s="32">
        <f t="shared" si="12"/>
        <v>3</v>
      </c>
      <c r="M48" s="30">
        <v>38.85</v>
      </c>
      <c r="N48" s="31">
        <v>42.92</v>
      </c>
      <c r="O48" s="32">
        <f t="shared" si="13"/>
        <v>4.07</v>
      </c>
      <c r="P48" s="30">
        <v>39.92</v>
      </c>
      <c r="Q48" s="31">
        <v>36.630000000000003</v>
      </c>
      <c r="R48" s="32">
        <f t="shared" si="14"/>
        <v>-3.2899999999999991</v>
      </c>
      <c r="S48" s="32">
        <f t="shared" si="8"/>
        <v>43.061999999999998</v>
      </c>
      <c r="T48" s="30">
        <f t="shared" si="9"/>
        <v>41.736000000000004</v>
      </c>
      <c r="U48" s="34">
        <f t="shared" si="15"/>
        <v>-1.3259999999999934</v>
      </c>
      <c r="V48" s="91">
        <v>3</v>
      </c>
      <c r="W48" s="20"/>
    </row>
    <row r="49" spans="1:23" ht="17.25">
      <c r="A49" s="27">
        <v>44</v>
      </c>
      <c r="B49" s="28" t="s">
        <v>107</v>
      </c>
      <c r="C49" s="29">
        <v>12</v>
      </c>
      <c r="D49" s="30">
        <v>45.43</v>
      </c>
      <c r="E49" s="31">
        <v>49.67</v>
      </c>
      <c r="F49" s="31">
        <f t="shared" si="10"/>
        <v>4.240000000000002</v>
      </c>
      <c r="G49" s="30">
        <v>43.14</v>
      </c>
      <c r="H49" s="31">
        <v>41.17</v>
      </c>
      <c r="I49" s="32">
        <f t="shared" si="11"/>
        <v>-1.9699999999999989</v>
      </c>
      <c r="J49" s="30">
        <v>34.29</v>
      </c>
      <c r="K49" s="31">
        <v>25.21</v>
      </c>
      <c r="L49" s="32">
        <f t="shared" si="12"/>
        <v>-9.0799999999999983</v>
      </c>
      <c r="M49" s="30">
        <v>36.43</v>
      </c>
      <c r="N49" s="31">
        <v>34.17</v>
      </c>
      <c r="O49" s="32">
        <f t="shared" si="13"/>
        <v>-2.259999999999998</v>
      </c>
      <c r="P49" s="30">
        <v>41.43</v>
      </c>
      <c r="Q49" s="31">
        <v>42.83</v>
      </c>
      <c r="R49" s="32">
        <f t="shared" si="14"/>
        <v>1.3999999999999986</v>
      </c>
      <c r="S49" s="32">
        <f t="shared" si="8"/>
        <v>40.143999999999998</v>
      </c>
      <c r="T49" s="30">
        <f t="shared" si="9"/>
        <v>38.61</v>
      </c>
      <c r="U49" s="34">
        <f t="shared" si="15"/>
        <v>-1.5339999999999989</v>
      </c>
      <c r="V49" s="91">
        <v>7</v>
      </c>
      <c r="W49" s="20"/>
    </row>
    <row r="50" spans="1:23" ht="17.25">
      <c r="A50" s="28">
        <v>45</v>
      </c>
      <c r="B50" s="28" t="s">
        <v>138</v>
      </c>
      <c r="C50" s="29">
        <v>20</v>
      </c>
      <c r="D50" s="30">
        <v>53.5</v>
      </c>
      <c r="E50" s="30">
        <v>46.120000000000005</v>
      </c>
      <c r="F50" s="31">
        <f t="shared" si="10"/>
        <v>-7.3799999999999955</v>
      </c>
      <c r="G50" s="30">
        <v>45.5</v>
      </c>
      <c r="H50" s="30">
        <v>40.482500000000002</v>
      </c>
      <c r="I50" s="32">
        <f t="shared" si="11"/>
        <v>-5.0174999999999983</v>
      </c>
      <c r="J50" s="30">
        <v>42.707499999999996</v>
      </c>
      <c r="K50" s="30">
        <v>36.375</v>
      </c>
      <c r="L50" s="32">
        <f t="shared" si="12"/>
        <v>-6.332499999999996</v>
      </c>
      <c r="M50" s="30">
        <v>37.917500000000004</v>
      </c>
      <c r="N50" s="30">
        <v>51.594999999999999</v>
      </c>
      <c r="O50" s="32">
        <f t="shared" si="13"/>
        <v>13.677499999999995</v>
      </c>
      <c r="P50" s="30">
        <v>41.4375</v>
      </c>
      <c r="Q50" s="30">
        <v>38.47</v>
      </c>
      <c r="R50" s="32">
        <f t="shared" si="14"/>
        <v>-2.9675000000000011</v>
      </c>
      <c r="S50" s="32">
        <f t="shared" si="8"/>
        <v>44.212499999999999</v>
      </c>
      <c r="T50" s="30">
        <f t="shared" si="9"/>
        <v>42.608499999999999</v>
      </c>
      <c r="U50" s="34">
        <f t="shared" si="15"/>
        <v>-1.6039999999999992</v>
      </c>
      <c r="V50" s="91">
        <v>5</v>
      </c>
      <c r="W50" s="20"/>
    </row>
    <row r="51" spans="1:23" ht="17.25">
      <c r="A51" s="27">
        <v>46</v>
      </c>
      <c r="B51" s="28" t="s">
        <v>34</v>
      </c>
      <c r="C51" s="29">
        <v>10</v>
      </c>
      <c r="D51" s="30">
        <v>53</v>
      </c>
      <c r="E51" s="31">
        <v>49.8</v>
      </c>
      <c r="F51" s="31">
        <f t="shared" si="10"/>
        <v>-3.2000000000000028</v>
      </c>
      <c r="G51" s="30">
        <v>49.4</v>
      </c>
      <c r="H51" s="31">
        <v>37.6</v>
      </c>
      <c r="I51" s="32">
        <f t="shared" si="11"/>
        <v>-11.799999999999997</v>
      </c>
      <c r="J51" s="30">
        <v>44</v>
      </c>
      <c r="K51" s="31">
        <v>36.75</v>
      </c>
      <c r="L51" s="32">
        <f t="shared" si="12"/>
        <v>-7.25</v>
      </c>
      <c r="M51" s="30">
        <v>34</v>
      </c>
      <c r="N51" s="31">
        <v>45.5</v>
      </c>
      <c r="O51" s="32">
        <f t="shared" si="13"/>
        <v>11.5</v>
      </c>
      <c r="P51" s="30">
        <v>39.75</v>
      </c>
      <c r="Q51" s="31">
        <v>40.25</v>
      </c>
      <c r="R51" s="32">
        <f t="shared" si="14"/>
        <v>0.5</v>
      </c>
      <c r="S51" s="32">
        <f t="shared" si="8"/>
        <v>44.03</v>
      </c>
      <c r="T51" s="30">
        <f t="shared" si="9"/>
        <v>41.980000000000004</v>
      </c>
      <c r="U51" s="34">
        <f t="shared" si="15"/>
        <v>-2.0499999999999972</v>
      </c>
      <c r="V51" s="91">
        <v>3</v>
      </c>
      <c r="W51" s="20"/>
    </row>
    <row r="52" spans="1:23" ht="17.25">
      <c r="A52" s="28">
        <v>47</v>
      </c>
      <c r="B52" s="28" t="s">
        <v>52</v>
      </c>
      <c r="C52" s="29">
        <v>5</v>
      </c>
      <c r="D52" s="30">
        <v>39.11</v>
      </c>
      <c r="E52" s="31">
        <v>38.799999999999997</v>
      </c>
      <c r="F52" s="31">
        <f t="shared" si="10"/>
        <v>-0.31000000000000227</v>
      </c>
      <c r="G52" s="30">
        <v>43.33</v>
      </c>
      <c r="H52" s="31">
        <v>32.799999999999997</v>
      </c>
      <c r="I52" s="32">
        <f t="shared" si="11"/>
        <v>-10.530000000000001</v>
      </c>
      <c r="J52" s="30">
        <v>40.83</v>
      </c>
      <c r="K52" s="31">
        <v>38</v>
      </c>
      <c r="L52" s="32">
        <f t="shared" si="12"/>
        <v>-2.8299999999999983</v>
      </c>
      <c r="M52" s="30">
        <v>38.33</v>
      </c>
      <c r="N52" s="31">
        <v>38</v>
      </c>
      <c r="O52" s="32">
        <f t="shared" si="13"/>
        <v>-0.32999999999999829</v>
      </c>
      <c r="P52" s="30">
        <v>33.78</v>
      </c>
      <c r="Q52" s="31">
        <v>36.799999999999997</v>
      </c>
      <c r="R52" s="32">
        <f t="shared" si="14"/>
        <v>3.019999999999996</v>
      </c>
      <c r="S52" s="32">
        <f t="shared" si="8"/>
        <v>39.076000000000001</v>
      </c>
      <c r="T52" s="30">
        <f t="shared" si="9"/>
        <v>36.879999999999995</v>
      </c>
      <c r="U52" s="34">
        <f t="shared" si="15"/>
        <v>-2.1960000000000051</v>
      </c>
      <c r="V52" s="91">
        <v>6</v>
      </c>
      <c r="W52" s="20"/>
    </row>
    <row r="53" spans="1:23" ht="17.25">
      <c r="A53" s="27">
        <v>48</v>
      </c>
      <c r="B53" s="28" t="s">
        <v>91</v>
      </c>
      <c r="C53" s="29">
        <v>4</v>
      </c>
      <c r="D53" s="30">
        <v>46</v>
      </c>
      <c r="E53" s="31">
        <v>50.5</v>
      </c>
      <c r="F53" s="31">
        <f t="shared" si="10"/>
        <v>4.5</v>
      </c>
      <c r="G53" s="30">
        <v>43.2</v>
      </c>
      <c r="H53" s="31">
        <v>33</v>
      </c>
      <c r="I53" s="32">
        <f t="shared" si="11"/>
        <v>-10.200000000000003</v>
      </c>
      <c r="J53" s="30">
        <v>38.5</v>
      </c>
      <c r="K53" s="31">
        <v>26.88</v>
      </c>
      <c r="L53" s="32">
        <f t="shared" si="12"/>
        <v>-11.620000000000001</v>
      </c>
      <c r="M53" s="30">
        <v>32</v>
      </c>
      <c r="N53" s="31">
        <v>35</v>
      </c>
      <c r="O53" s="32">
        <f t="shared" si="13"/>
        <v>3</v>
      </c>
      <c r="P53" s="30">
        <v>35.75</v>
      </c>
      <c r="Q53" s="31">
        <v>39</v>
      </c>
      <c r="R53" s="32">
        <f t="shared" si="14"/>
        <v>3.25</v>
      </c>
      <c r="S53" s="32">
        <f t="shared" si="8"/>
        <v>39.089999999999996</v>
      </c>
      <c r="T53" s="30">
        <f t="shared" si="9"/>
        <v>36.875999999999998</v>
      </c>
      <c r="U53" s="34">
        <f t="shared" si="15"/>
        <v>-2.2139999999999986</v>
      </c>
      <c r="V53" s="91">
        <v>5</v>
      </c>
      <c r="W53" s="20"/>
    </row>
    <row r="54" spans="1:23" ht="17.25">
      <c r="A54" s="28">
        <v>49</v>
      </c>
      <c r="B54" s="28" t="s">
        <v>58</v>
      </c>
      <c r="C54" s="29">
        <v>5</v>
      </c>
      <c r="D54" s="30">
        <v>51.2</v>
      </c>
      <c r="E54" s="31">
        <v>40.799999999999997</v>
      </c>
      <c r="F54" s="31">
        <f t="shared" si="10"/>
        <v>-10.400000000000006</v>
      </c>
      <c r="G54" s="30">
        <v>34.4</v>
      </c>
      <c r="H54" s="31">
        <v>29.6</v>
      </c>
      <c r="I54" s="32">
        <f t="shared" si="11"/>
        <v>-4.7999999999999972</v>
      </c>
      <c r="J54" s="30">
        <v>34</v>
      </c>
      <c r="K54" s="31">
        <v>33</v>
      </c>
      <c r="L54" s="32">
        <f t="shared" si="12"/>
        <v>-1</v>
      </c>
      <c r="M54" s="30">
        <v>32</v>
      </c>
      <c r="N54" s="31">
        <v>33</v>
      </c>
      <c r="O54" s="32">
        <f t="shared" si="13"/>
        <v>1</v>
      </c>
      <c r="P54" s="30">
        <v>32.299999999999997</v>
      </c>
      <c r="Q54" s="31">
        <v>36.1</v>
      </c>
      <c r="R54" s="32">
        <f t="shared" si="14"/>
        <v>3.8000000000000043</v>
      </c>
      <c r="S54" s="32">
        <f t="shared" si="8"/>
        <v>36.779999999999994</v>
      </c>
      <c r="T54" s="30">
        <f t="shared" si="9"/>
        <v>34.5</v>
      </c>
      <c r="U54" s="34">
        <f t="shared" si="15"/>
        <v>-2.279999999999994</v>
      </c>
      <c r="V54" s="91">
        <v>4</v>
      </c>
      <c r="W54" s="20"/>
    </row>
    <row r="55" spans="1:23" ht="17.25">
      <c r="A55" s="27">
        <v>50</v>
      </c>
      <c r="B55" s="28" t="s">
        <v>39</v>
      </c>
      <c r="C55" s="29">
        <v>10</v>
      </c>
      <c r="D55" s="30">
        <v>44</v>
      </c>
      <c r="E55" s="31">
        <v>45.8</v>
      </c>
      <c r="F55" s="31">
        <f t="shared" si="10"/>
        <v>1.7999999999999972</v>
      </c>
      <c r="G55" s="30">
        <v>47.08</v>
      </c>
      <c r="H55" s="31">
        <v>38.4</v>
      </c>
      <c r="I55" s="32">
        <f t="shared" si="11"/>
        <v>-8.68</v>
      </c>
      <c r="J55" s="30">
        <v>45.58</v>
      </c>
      <c r="K55" s="31">
        <v>34</v>
      </c>
      <c r="L55" s="32">
        <f t="shared" si="12"/>
        <v>-11.579999999999998</v>
      </c>
      <c r="M55" s="30">
        <v>31.92</v>
      </c>
      <c r="N55" s="31">
        <v>38</v>
      </c>
      <c r="O55" s="32">
        <f t="shared" si="13"/>
        <v>6.0799999999999983</v>
      </c>
      <c r="P55" s="30">
        <v>42.69</v>
      </c>
      <c r="Q55" s="31">
        <v>43.45</v>
      </c>
      <c r="R55" s="32">
        <f t="shared" si="14"/>
        <v>0.76000000000000512</v>
      </c>
      <c r="S55" s="32">
        <f t="shared" si="8"/>
        <v>42.253999999999998</v>
      </c>
      <c r="T55" s="30">
        <f t="shared" si="9"/>
        <v>39.929999999999993</v>
      </c>
      <c r="U55" s="34">
        <f t="shared" si="15"/>
        <v>-2.3240000000000052</v>
      </c>
      <c r="V55" s="91">
        <v>6</v>
      </c>
      <c r="W55" s="20"/>
    </row>
    <row r="56" spans="1:23" ht="17.25">
      <c r="A56" s="28">
        <v>51</v>
      </c>
      <c r="B56" s="28" t="s">
        <v>47</v>
      </c>
      <c r="C56" s="29">
        <v>30</v>
      </c>
      <c r="D56" s="30">
        <v>46</v>
      </c>
      <c r="E56" s="31">
        <v>43</v>
      </c>
      <c r="F56" s="31">
        <f t="shared" si="10"/>
        <v>-3</v>
      </c>
      <c r="G56" s="30">
        <v>46.5</v>
      </c>
      <c r="H56" s="31">
        <v>37.67</v>
      </c>
      <c r="I56" s="32">
        <f t="shared" si="11"/>
        <v>-8.8299999999999983</v>
      </c>
      <c r="J56" s="30">
        <v>37.29</v>
      </c>
      <c r="K56" s="31">
        <v>31.08</v>
      </c>
      <c r="L56" s="32">
        <f t="shared" si="12"/>
        <v>-6.2100000000000009</v>
      </c>
      <c r="M56" s="30">
        <v>37.08</v>
      </c>
      <c r="N56" s="31">
        <v>43.33</v>
      </c>
      <c r="O56" s="32">
        <f t="shared" si="13"/>
        <v>6.25</v>
      </c>
      <c r="P56" s="30">
        <v>44.47</v>
      </c>
      <c r="Q56" s="31">
        <v>43.98</v>
      </c>
      <c r="R56" s="32">
        <f t="shared" si="14"/>
        <v>-0.49000000000000199</v>
      </c>
      <c r="S56" s="32">
        <f t="shared" si="8"/>
        <v>42.268000000000001</v>
      </c>
      <c r="T56" s="30">
        <f t="shared" si="9"/>
        <v>39.811999999999998</v>
      </c>
      <c r="U56" s="34">
        <f t="shared" si="15"/>
        <v>-2.4560000000000031</v>
      </c>
      <c r="V56" s="91">
        <v>3</v>
      </c>
      <c r="W56" s="20"/>
    </row>
    <row r="57" spans="1:23" ht="17.25">
      <c r="A57" s="27">
        <v>52</v>
      </c>
      <c r="B57" s="28" t="s">
        <v>102</v>
      </c>
      <c r="C57" s="29">
        <v>19</v>
      </c>
      <c r="D57" s="30">
        <v>50.36</v>
      </c>
      <c r="E57" s="31">
        <v>46</v>
      </c>
      <c r="F57" s="31">
        <f t="shared" si="10"/>
        <v>-4.3599999999999994</v>
      </c>
      <c r="G57" s="30">
        <v>47.64</v>
      </c>
      <c r="H57" s="31">
        <v>39.159999999999997</v>
      </c>
      <c r="I57" s="32">
        <f t="shared" si="11"/>
        <v>-8.480000000000004</v>
      </c>
      <c r="J57" s="30">
        <v>41.82</v>
      </c>
      <c r="K57" s="31">
        <v>35</v>
      </c>
      <c r="L57" s="32">
        <f t="shared" si="12"/>
        <v>-6.82</v>
      </c>
      <c r="M57" s="30">
        <v>35.68</v>
      </c>
      <c r="N57" s="31">
        <v>39.47</v>
      </c>
      <c r="O57" s="32">
        <f t="shared" si="13"/>
        <v>3.7899999999999991</v>
      </c>
      <c r="P57" s="30">
        <v>36.729999999999997</v>
      </c>
      <c r="Q57" s="31">
        <v>39.47</v>
      </c>
      <c r="R57" s="32">
        <f t="shared" si="14"/>
        <v>2.740000000000002</v>
      </c>
      <c r="S57" s="32">
        <f t="shared" si="8"/>
        <v>42.445999999999998</v>
      </c>
      <c r="T57" s="30">
        <f t="shared" si="9"/>
        <v>39.82</v>
      </c>
      <c r="U57" s="34">
        <f t="shared" si="15"/>
        <v>-2.6259999999999977</v>
      </c>
      <c r="V57" s="91">
        <v>2</v>
      </c>
      <c r="W57" s="20"/>
    </row>
    <row r="58" spans="1:23" ht="17.25">
      <c r="A58" s="28">
        <v>53</v>
      </c>
      <c r="B58" s="28" t="s">
        <v>117</v>
      </c>
      <c r="C58" s="29">
        <v>215</v>
      </c>
      <c r="D58" s="30">
        <v>57.2</v>
      </c>
      <c r="E58" s="31">
        <v>54.05</v>
      </c>
      <c r="F58" s="31">
        <f t="shared" si="10"/>
        <v>-3.1500000000000057</v>
      </c>
      <c r="G58" s="30">
        <v>54.4</v>
      </c>
      <c r="H58" s="31">
        <v>45.15</v>
      </c>
      <c r="I58" s="32">
        <f t="shared" si="11"/>
        <v>-9.25</v>
      </c>
      <c r="J58" s="30">
        <v>53.55</v>
      </c>
      <c r="K58" s="31">
        <v>42.24</v>
      </c>
      <c r="L58" s="32">
        <f t="shared" si="12"/>
        <v>-11.309999999999995</v>
      </c>
      <c r="M58" s="30">
        <v>52.79</v>
      </c>
      <c r="N58" s="31">
        <v>65.81</v>
      </c>
      <c r="O58" s="32">
        <f t="shared" si="13"/>
        <v>13.020000000000003</v>
      </c>
      <c r="P58" s="30">
        <v>44.76</v>
      </c>
      <c r="Q58" s="31">
        <v>42.01</v>
      </c>
      <c r="R58" s="32">
        <f t="shared" si="14"/>
        <v>-2.75</v>
      </c>
      <c r="S58" s="32">
        <f t="shared" si="8"/>
        <v>52.54</v>
      </c>
      <c r="T58" s="30">
        <f t="shared" si="9"/>
        <v>49.851999999999997</v>
      </c>
      <c r="U58" s="34">
        <f t="shared" si="15"/>
        <v>-2.6880000000000024</v>
      </c>
      <c r="V58" s="91">
        <v>6</v>
      </c>
      <c r="W58" s="20"/>
    </row>
    <row r="59" spans="1:23" ht="17.25">
      <c r="A59" s="27">
        <v>54</v>
      </c>
      <c r="B59" s="28" t="s">
        <v>70</v>
      </c>
      <c r="C59" s="29">
        <v>6</v>
      </c>
      <c r="D59" s="30">
        <v>58</v>
      </c>
      <c r="E59" s="31">
        <v>56.67</v>
      </c>
      <c r="F59" s="31">
        <f t="shared" si="10"/>
        <v>-1.3299999999999983</v>
      </c>
      <c r="G59" s="30">
        <v>50</v>
      </c>
      <c r="H59" s="31">
        <v>40.67</v>
      </c>
      <c r="I59" s="32">
        <f t="shared" si="11"/>
        <v>-9.3299999999999983</v>
      </c>
      <c r="J59" s="30">
        <v>51.25</v>
      </c>
      <c r="K59" s="31">
        <v>36.25</v>
      </c>
      <c r="L59" s="32">
        <f t="shared" si="12"/>
        <v>-15</v>
      </c>
      <c r="M59" s="30">
        <v>37.5</v>
      </c>
      <c r="N59" s="31">
        <v>54.17</v>
      </c>
      <c r="O59" s="32">
        <f t="shared" si="13"/>
        <v>16.670000000000002</v>
      </c>
      <c r="P59" s="30">
        <v>47.25</v>
      </c>
      <c r="Q59" s="31">
        <v>42.67</v>
      </c>
      <c r="R59" s="32">
        <f t="shared" si="14"/>
        <v>-4.5799999999999983</v>
      </c>
      <c r="S59" s="32">
        <f t="shared" si="8"/>
        <v>48.8</v>
      </c>
      <c r="T59" s="30">
        <f t="shared" si="9"/>
        <v>46.085999999999999</v>
      </c>
      <c r="U59" s="34">
        <f t="shared" si="15"/>
        <v>-2.7139999999999986</v>
      </c>
      <c r="V59" s="91">
        <v>3</v>
      </c>
      <c r="W59" s="20"/>
    </row>
    <row r="60" spans="1:23" ht="17.25">
      <c r="A60" s="28">
        <v>55</v>
      </c>
      <c r="B60" s="28" t="s">
        <v>139</v>
      </c>
      <c r="C60" s="29">
        <v>17</v>
      </c>
      <c r="D60" s="30">
        <v>46.795000000000009</v>
      </c>
      <c r="E60" s="30">
        <v>44.876666666666665</v>
      </c>
      <c r="F60" s="31">
        <f t="shared" si="10"/>
        <v>-1.9183333333333437</v>
      </c>
      <c r="G60" s="30">
        <v>44.04666666666666</v>
      </c>
      <c r="H60" s="30">
        <v>36.765000000000001</v>
      </c>
      <c r="I60" s="32">
        <f t="shared" si="11"/>
        <v>-7.2816666666666592</v>
      </c>
      <c r="J60" s="30">
        <v>39.571666666666665</v>
      </c>
      <c r="K60" s="30">
        <v>30.716666666666665</v>
      </c>
      <c r="L60" s="32">
        <f t="shared" si="12"/>
        <v>-8.8550000000000004</v>
      </c>
      <c r="M60" s="30">
        <v>38.104999999999997</v>
      </c>
      <c r="N60" s="30">
        <v>44.151666666666664</v>
      </c>
      <c r="O60" s="32">
        <f t="shared" si="13"/>
        <v>6.0466666666666669</v>
      </c>
      <c r="P60" s="30">
        <v>38.291666666666664</v>
      </c>
      <c r="Q60" s="30">
        <v>35.541666666666664</v>
      </c>
      <c r="R60" s="32">
        <f t="shared" si="14"/>
        <v>-2.75</v>
      </c>
      <c r="S60" s="32">
        <f t="shared" si="8"/>
        <v>41.361999999999995</v>
      </c>
      <c r="T60" s="30">
        <f t="shared" si="9"/>
        <v>38.410333333333327</v>
      </c>
      <c r="U60" s="34">
        <f t="shared" si="15"/>
        <v>-2.951666666666668</v>
      </c>
      <c r="V60" s="91">
        <v>2</v>
      </c>
      <c r="W60" s="20"/>
    </row>
    <row r="61" spans="1:23" ht="17.25">
      <c r="A61" s="27">
        <v>56</v>
      </c>
      <c r="B61" s="36" t="s">
        <v>55</v>
      </c>
      <c r="C61" s="37">
        <v>8</v>
      </c>
      <c r="D61" s="38">
        <v>46.67</v>
      </c>
      <c r="E61" s="39">
        <v>38.75</v>
      </c>
      <c r="F61" s="31">
        <f t="shared" si="10"/>
        <v>-7.9200000000000017</v>
      </c>
      <c r="G61" s="38">
        <v>39</v>
      </c>
      <c r="H61" s="39">
        <v>31.75</v>
      </c>
      <c r="I61" s="32">
        <f t="shared" si="11"/>
        <v>-7.25</v>
      </c>
      <c r="J61" s="38">
        <v>34.17</v>
      </c>
      <c r="K61" s="39">
        <v>26.88</v>
      </c>
      <c r="L61" s="32">
        <f t="shared" si="12"/>
        <v>-7.2900000000000027</v>
      </c>
      <c r="M61" s="38">
        <v>26.67</v>
      </c>
      <c r="N61" s="39">
        <v>41.88</v>
      </c>
      <c r="O61" s="32">
        <f t="shared" si="13"/>
        <v>15.21</v>
      </c>
      <c r="P61" s="38">
        <v>34.92</v>
      </c>
      <c r="Q61" s="39">
        <v>27.31</v>
      </c>
      <c r="R61" s="32">
        <f t="shared" si="14"/>
        <v>-7.610000000000003</v>
      </c>
      <c r="S61" s="32">
        <f t="shared" si="8"/>
        <v>36.286000000000001</v>
      </c>
      <c r="T61" s="30">
        <f t="shared" si="9"/>
        <v>33.314</v>
      </c>
      <c r="U61" s="34">
        <f t="shared" si="15"/>
        <v>-2.9720000000000013</v>
      </c>
      <c r="V61" s="91">
        <v>5</v>
      </c>
      <c r="W61" s="20"/>
    </row>
    <row r="62" spans="1:23" ht="17.25">
      <c r="A62" s="28">
        <v>57</v>
      </c>
      <c r="B62" s="28" t="s">
        <v>65</v>
      </c>
      <c r="C62" s="29">
        <v>2</v>
      </c>
      <c r="D62" s="30">
        <v>45.14</v>
      </c>
      <c r="E62" s="31">
        <v>44</v>
      </c>
      <c r="F62" s="31">
        <f t="shared" si="10"/>
        <v>-1.1400000000000006</v>
      </c>
      <c r="G62" s="30">
        <v>36.57</v>
      </c>
      <c r="H62" s="31">
        <v>31</v>
      </c>
      <c r="I62" s="32">
        <f t="shared" si="11"/>
        <v>-5.57</v>
      </c>
      <c r="J62" s="30">
        <v>30.18</v>
      </c>
      <c r="K62" s="31">
        <v>20</v>
      </c>
      <c r="L62" s="32">
        <f t="shared" si="12"/>
        <v>-10.18</v>
      </c>
      <c r="M62" s="30">
        <v>25.36</v>
      </c>
      <c r="N62" s="31">
        <v>22.5</v>
      </c>
      <c r="O62" s="32">
        <f t="shared" si="13"/>
        <v>-2.8599999999999994</v>
      </c>
      <c r="P62" s="30">
        <v>32.79</v>
      </c>
      <c r="Q62" s="31">
        <v>37</v>
      </c>
      <c r="R62" s="32">
        <f t="shared" si="14"/>
        <v>4.2100000000000009</v>
      </c>
      <c r="S62" s="32">
        <f t="shared" si="8"/>
        <v>34.007999999999996</v>
      </c>
      <c r="T62" s="30">
        <f t="shared" si="9"/>
        <v>30.9</v>
      </c>
      <c r="U62" s="34">
        <f t="shared" si="15"/>
        <v>-3.107999999999997</v>
      </c>
      <c r="V62" s="91">
        <v>5</v>
      </c>
      <c r="W62" s="20"/>
    </row>
    <row r="63" spans="1:23" ht="17.25">
      <c r="A63" s="27">
        <v>58</v>
      </c>
      <c r="B63" s="28" t="s">
        <v>62</v>
      </c>
      <c r="C63" s="29">
        <v>5</v>
      </c>
      <c r="D63" s="30">
        <v>44.75</v>
      </c>
      <c r="E63" s="31">
        <v>38.799999999999997</v>
      </c>
      <c r="F63" s="31">
        <f t="shared" si="10"/>
        <v>-5.9500000000000028</v>
      </c>
      <c r="G63" s="30">
        <v>40.75</v>
      </c>
      <c r="H63" s="31">
        <v>30.8</v>
      </c>
      <c r="I63" s="32">
        <f t="shared" si="11"/>
        <v>-9.9499999999999993</v>
      </c>
      <c r="J63" s="30">
        <v>32.5</v>
      </c>
      <c r="K63" s="31">
        <v>29</v>
      </c>
      <c r="L63" s="32">
        <f t="shared" si="12"/>
        <v>-3.5</v>
      </c>
      <c r="M63" s="30">
        <v>21.88</v>
      </c>
      <c r="N63" s="31">
        <v>31</v>
      </c>
      <c r="O63" s="32">
        <f t="shared" si="13"/>
        <v>9.120000000000001</v>
      </c>
      <c r="P63" s="30">
        <v>37.19</v>
      </c>
      <c r="Q63" s="31">
        <v>31.1</v>
      </c>
      <c r="R63" s="32">
        <f t="shared" si="14"/>
        <v>-6.0899999999999963</v>
      </c>
      <c r="S63" s="32">
        <f t="shared" si="8"/>
        <v>35.414000000000001</v>
      </c>
      <c r="T63" s="30">
        <f t="shared" si="9"/>
        <v>32.14</v>
      </c>
      <c r="U63" s="34">
        <f t="shared" si="15"/>
        <v>-3.2740000000000009</v>
      </c>
      <c r="V63" s="91">
        <v>5</v>
      </c>
      <c r="W63" s="20"/>
    </row>
    <row r="64" spans="1:23" ht="17.25">
      <c r="A64" s="28">
        <v>59</v>
      </c>
      <c r="B64" s="28" t="s">
        <v>48</v>
      </c>
      <c r="C64" s="29">
        <v>13</v>
      </c>
      <c r="D64" s="30">
        <v>47.5</v>
      </c>
      <c r="E64" s="31">
        <v>47.85</v>
      </c>
      <c r="F64" s="31">
        <f t="shared" si="10"/>
        <v>0.35000000000000142</v>
      </c>
      <c r="G64" s="30">
        <v>41.63</v>
      </c>
      <c r="H64" s="31">
        <v>33.229999999999997</v>
      </c>
      <c r="I64" s="32">
        <f t="shared" si="11"/>
        <v>-8.4000000000000057</v>
      </c>
      <c r="J64" s="30">
        <v>41.56</v>
      </c>
      <c r="K64" s="31">
        <v>32.31</v>
      </c>
      <c r="L64" s="32">
        <f t="shared" si="12"/>
        <v>-9.25</v>
      </c>
      <c r="M64" s="30">
        <v>45.63</v>
      </c>
      <c r="N64" s="31">
        <v>48.46</v>
      </c>
      <c r="O64" s="32">
        <f t="shared" si="13"/>
        <v>2.8299999999999983</v>
      </c>
      <c r="P64" s="30">
        <v>38.22</v>
      </c>
      <c r="Q64" s="31">
        <v>36.04</v>
      </c>
      <c r="R64" s="32">
        <f t="shared" si="14"/>
        <v>-2.1799999999999997</v>
      </c>
      <c r="S64" s="32">
        <f t="shared" si="8"/>
        <v>42.908000000000001</v>
      </c>
      <c r="T64" s="30">
        <f t="shared" si="9"/>
        <v>39.577999999999996</v>
      </c>
      <c r="U64" s="34">
        <f t="shared" si="15"/>
        <v>-3.3300000000000054</v>
      </c>
      <c r="V64" s="91">
        <v>2</v>
      </c>
      <c r="W64" s="20"/>
    </row>
    <row r="65" spans="1:23" ht="17.25">
      <c r="A65" s="27">
        <v>60</v>
      </c>
      <c r="B65" s="28" t="s">
        <v>95</v>
      </c>
      <c r="C65" s="29">
        <v>12</v>
      </c>
      <c r="D65" s="30">
        <v>53.14</v>
      </c>
      <c r="E65" s="31">
        <v>49.67</v>
      </c>
      <c r="F65" s="31">
        <f t="shared" si="10"/>
        <v>-3.4699999999999989</v>
      </c>
      <c r="G65" s="30">
        <v>54</v>
      </c>
      <c r="H65" s="31">
        <v>45.17</v>
      </c>
      <c r="I65" s="32">
        <f t="shared" si="11"/>
        <v>-8.8299999999999983</v>
      </c>
      <c r="J65" s="30">
        <v>42.14</v>
      </c>
      <c r="K65" s="31">
        <v>35.83</v>
      </c>
      <c r="L65" s="32">
        <f t="shared" si="12"/>
        <v>-6.3100000000000023</v>
      </c>
      <c r="M65" s="30">
        <v>35.71</v>
      </c>
      <c r="N65" s="31">
        <v>50.42</v>
      </c>
      <c r="O65" s="32">
        <f t="shared" si="13"/>
        <v>14.71</v>
      </c>
      <c r="P65" s="30">
        <v>53.71</v>
      </c>
      <c r="Q65" s="31">
        <v>40.83</v>
      </c>
      <c r="R65" s="32">
        <f t="shared" si="14"/>
        <v>-12.880000000000003</v>
      </c>
      <c r="S65" s="32">
        <f t="shared" si="8"/>
        <v>47.74</v>
      </c>
      <c r="T65" s="30">
        <f t="shared" si="9"/>
        <v>44.384</v>
      </c>
      <c r="U65" s="34">
        <f t="shared" si="15"/>
        <v>-3.3560000000000016</v>
      </c>
      <c r="V65" s="91">
        <v>2</v>
      </c>
      <c r="W65" s="20"/>
    </row>
    <row r="66" spans="1:23" ht="17.25">
      <c r="A66" s="28">
        <v>61</v>
      </c>
      <c r="B66" s="28" t="s">
        <v>64</v>
      </c>
      <c r="C66" s="29">
        <v>20</v>
      </c>
      <c r="D66" s="30">
        <v>46.71</v>
      </c>
      <c r="E66" s="31">
        <v>43.9</v>
      </c>
      <c r="F66" s="31">
        <f t="shared" si="10"/>
        <v>-2.8100000000000023</v>
      </c>
      <c r="G66" s="30">
        <v>45</v>
      </c>
      <c r="H66" s="31">
        <v>33.1</v>
      </c>
      <c r="I66" s="32">
        <f t="shared" si="11"/>
        <v>-11.899999999999999</v>
      </c>
      <c r="J66" s="30">
        <v>37.32</v>
      </c>
      <c r="K66" s="31">
        <v>33.880000000000003</v>
      </c>
      <c r="L66" s="32">
        <f t="shared" si="12"/>
        <v>-3.4399999999999977</v>
      </c>
      <c r="M66" s="30">
        <v>37.5</v>
      </c>
      <c r="N66" s="31">
        <v>37.5</v>
      </c>
      <c r="O66" s="32">
        <f t="shared" si="13"/>
        <v>0</v>
      </c>
      <c r="P66" s="30">
        <v>37.61</v>
      </c>
      <c r="Q66" s="31">
        <v>36.53</v>
      </c>
      <c r="R66" s="32">
        <f t="shared" si="14"/>
        <v>-1.0799999999999983</v>
      </c>
      <c r="S66" s="32">
        <f t="shared" si="8"/>
        <v>40.827999999999996</v>
      </c>
      <c r="T66" s="30">
        <f t="shared" si="9"/>
        <v>36.981999999999999</v>
      </c>
      <c r="U66" s="34">
        <f t="shared" si="15"/>
        <v>-3.8459999999999965</v>
      </c>
      <c r="V66" s="91">
        <v>1</v>
      </c>
      <c r="W66" s="20"/>
    </row>
    <row r="67" spans="1:23" ht="17.25">
      <c r="A67" s="27">
        <v>62</v>
      </c>
      <c r="B67" s="28" t="s">
        <v>104</v>
      </c>
      <c r="C67" s="29">
        <v>8</v>
      </c>
      <c r="D67" s="30">
        <v>55.67</v>
      </c>
      <c r="E67" s="31">
        <v>52.75</v>
      </c>
      <c r="F67" s="31">
        <f t="shared" si="10"/>
        <v>-2.9200000000000017</v>
      </c>
      <c r="G67" s="30">
        <v>51.33</v>
      </c>
      <c r="H67" s="31">
        <v>43.5</v>
      </c>
      <c r="I67" s="32">
        <f t="shared" si="11"/>
        <v>-7.8299999999999983</v>
      </c>
      <c r="J67" s="30">
        <v>38.33</v>
      </c>
      <c r="K67" s="31">
        <v>28.44</v>
      </c>
      <c r="L67" s="32">
        <f t="shared" si="12"/>
        <v>-9.889999999999997</v>
      </c>
      <c r="M67" s="30">
        <v>34.17</v>
      </c>
      <c r="N67" s="31">
        <v>40.630000000000003</v>
      </c>
      <c r="O67" s="32">
        <f t="shared" si="13"/>
        <v>6.4600000000000009</v>
      </c>
      <c r="P67" s="30">
        <v>39.58</v>
      </c>
      <c r="Q67" s="31">
        <v>34.130000000000003</v>
      </c>
      <c r="R67" s="32">
        <f t="shared" si="14"/>
        <v>-5.4499999999999957</v>
      </c>
      <c r="S67" s="32">
        <f t="shared" si="8"/>
        <v>43.815999999999995</v>
      </c>
      <c r="T67" s="30">
        <f t="shared" si="9"/>
        <v>39.89</v>
      </c>
      <c r="U67" s="34">
        <f t="shared" si="15"/>
        <v>-3.9259999999999948</v>
      </c>
      <c r="V67" s="91">
        <v>3</v>
      </c>
      <c r="W67" s="20"/>
    </row>
    <row r="68" spans="1:23" ht="17.25">
      <c r="A68" s="28">
        <v>63</v>
      </c>
      <c r="B68" s="28" t="s">
        <v>94</v>
      </c>
      <c r="C68" s="29">
        <v>5</v>
      </c>
      <c r="D68" s="30">
        <v>43.75</v>
      </c>
      <c r="E68" s="31">
        <v>40</v>
      </c>
      <c r="F68" s="31">
        <f t="shared" si="10"/>
        <v>-3.75</v>
      </c>
      <c r="G68" s="30">
        <v>43</v>
      </c>
      <c r="H68" s="31">
        <v>33.6</v>
      </c>
      <c r="I68" s="32">
        <f t="shared" si="11"/>
        <v>-9.3999999999999986</v>
      </c>
      <c r="J68" s="30">
        <v>34.380000000000003</v>
      </c>
      <c r="K68" s="31">
        <v>28</v>
      </c>
      <c r="L68" s="32">
        <f t="shared" si="12"/>
        <v>-6.3800000000000026</v>
      </c>
      <c r="M68" s="30">
        <v>43.75</v>
      </c>
      <c r="N68" s="31">
        <v>52</v>
      </c>
      <c r="O68" s="32">
        <f t="shared" si="13"/>
        <v>8.25</v>
      </c>
      <c r="P68" s="30">
        <v>37</v>
      </c>
      <c r="Q68" s="31">
        <v>28.4</v>
      </c>
      <c r="R68" s="32">
        <f t="shared" si="14"/>
        <v>-8.6000000000000014</v>
      </c>
      <c r="S68" s="32">
        <f t="shared" si="8"/>
        <v>40.375999999999998</v>
      </c>
      <c r="T68" s="30">
        <f t="shared" si="9"/>
        <v>36.4</v>
      </c>
      <c r="U68" s="34">
        <f t="shared" si="15"/>
        <v>-3.9759999999999991</v>
      </c>
      <c r="V68" s="91">
        <v>2</v>
      </c>
      <c r="W68" s="20"/>
    </row>
    <row r="69" spans="1:23" ht="17.25">
      <c r="A69" s="27">
        <v>64</v>
      </c>
      <c r="B69" s="28" t="s">
        <v>77</v>
      </c>
      <c r="C69" s="29">
        <v>12</v>
      </c>
      <c r="D69" s="30">
        <v>46.5</v>
      </c>
      <c r="E69" s="31">
        <v>48.17</v>
      </c>
      <c r="F69" s="31">
        <f t="shared" si="10"/>
        <v>1.6700000000000017</v>
      </c>
      <c r="G69" s="30">
        <v>42.5</v>
      </c>
      <c r="H69" s="31">
        <v>34.5</v>
      </c>
      <c r="I69" s="32">
        <f t="shared" si="11"/>
        <v>-8</v>
      </c>
      <c r="J69" s="30">
        <v>37.92</v>
      </c>
      <c r="K69" s="31">
        <v>30.42</v>
      </c>
      <c r="L69" s="32">
        <f t="shared" si="12"/>
        <v>-7.5</v>
      </c>
      <c r="M69" s="30">
        <v>34.58</v>
      </c>
      <c r="N69" s="31">
        <v>37.5</v>
      </c>
      <c r="O69" s="32">
        <f t="shared" si="13"/>
        <v>2.9200000000000017</v>
      </c>
      <c r="P69" s="30">
        <v>41</v>
      </c>
      <c r="Q69" s="31">
        <v>31.83</v>
      </c>
      <c r="R69" s="32">
        <f t="shared" si="14"/>
        <v>-9.1700000000000017</v>
      </c>
      <c r="S69" s="32">
        <f t="shared" si="8"/>
        <v>40.5</v>
      </c>
      <c r="T69" s="30">
        <f t="shared" si="9"/>
        <v>36.484000000000002</v>
      </c>
      <c r="U69" s="34">
        <f t="shared" si="15"/>
        <v>-4.0159999999999982</v>
      </c>
      <c r="V69" s="91">
        <v>2</v>
      </c>
      <c r="W69" s="20"/>
    </row>
    <row r="70" spans="1:23" ht="17.25">
      <c r="A70" s="28">
        <v>65</v>
      </c>
      <c r="B70" s="28" t="s">
        <v>24</v>
      </c>
      <c r="C70" s="29">
        <v>19</v>
      </c>
      <c r="D70" s="30">
        <v>44.26</v>
      </c>
      <c r="E70" s="31">
        <v>40.53</v>
      </c>
      <c r="F70" s="31">
        <f t="shared" si="10"/>
        <v>-3.7299999999999969</v>
      </c>
      <c r="G70" s="30">
        <v>41.13</v>
      </c>
      <c r="H70" s="31">
        <v>35.26</v>
      </c>
      <c r="I70" s="32">
        <f t="shared" si="11"/>
        <v>-5.8700000000000045</v>
      </c>
      <c r="J70" s="30">
        <v>36.74</v>
      </c>
      <c r="K70" s="31">
        <v>29.74</v>
      </c>
      <c r="L70" s="32">
        <f t="shared" si="12"/>
        <v>-7.0000000000000036</v>
      </c>
      <c r="M70" s="30">
        <v>34.130000000000003</v>
      </c>
      <c r="N70" s="31">
        <v>30.53</v>
      </c>
      <c r="O70" s="32">
        <f t="shared" si="13"/>
        <v>-3.6000000000000014</v>
      </c>
      <c r="P70" s="30">
        <v>34.54</v>
      </c>
      <c r="Q70" s="31">
        <v>33.659999999999997</v>
      </c>
      <c r="R70" s="32">
        <f t="shared" si="14"/>
        <v>-0.88000000000000256</v>
      </c>
      <c r="S70" s="32">
        <f t="shared" ref="S70:S91" si="16">(D70+G70+J70+M70+P70)/5</f>
        <v>38.159999999999997</v>
      </c>
      <c r="T70" s="30">
        <f t="shared" ref="T70:T91" si="17">(E70+H70+K70+N70+Q70)/5</f>
        <v>33.944000000000003</v>
      </c>
      <c r="U70" s="34">
        <f t="shared" si="15"/>
        <v>-4.215999999999994</v>
      </c>
      <c r="V70" s="91">
        <v>1</v>
      </c>
      <c r="W70" s="20"/>
    </row>
    <row r="71" spans="1:23" ht="17.25">
      <c r="A71" s="27">
        <v>66</v>
      </c>
      <c r="B71" s="28" t="s">
        <v>80</v>
      </c>
      <c r="C71" s="29">
        <v>6</v>
      </c>
      <c r="D71" s="30">
        <v>54.5</v>
      </c>
      <c r="E71" s="31">
        <v>51.33</v>
      </c>
      <c r="F71" s="31">
        <f t="shared" si="10"/>
        <v>-3.1700000000000017</v>
      </c>
      <c r="G71" s="30">
        <v>44.5</v>
      </c>
      <c r="H71" s="31">
        <v>38.67</v>
      </c>
      <c r="I71" s="32">
        <f t="shared" si="11"/>
        <v>-5.8299999999999983</v>
      </c>
      <c r="J71" s="30">
        <v>43.13</v>
      </c>
      <c r="K71" s="31">
        <v>27.92</v>
      </c>
      <c r="L71" s="32">
        <f t="shared" si="12"/>
        <v>-15.21</v>
      </c>
      <c r="M71" s="30">
        <v>36.25</v>
      </c>
      <c r="N71" s="31">
        <v>40</v>
      </c>
      <c r="O71" s="32">
        <f t="shared" si="13"/>
        <v>3.75</v>
      </c>
      <c r="P71" s="30">
        <v>43.63</v>
      </c>
      <c r="Q71" s="31">
        <v>42.92</v>
      </c>
      <c r="R71" s="32">
        <f t="shared" si="14"/>
        <v>-0.71000000000000085</v>
      </c>
      <c r="S71" s="32">
        <f t="shared" si="16"/>
        <v>44.402000000000001</v>
      </c>
      <c r="T71" s="30">
        <f t="shared" si="17"/>
        <v>40.168000000000006</v>
      </c>
      <c r="U71" s="34">
        <f t="shared" si="15"/>
        <v>-4.2339999999999947</v>
      </c>
      <c r="V71" s="91">
        <v>0</v>
      </c>
      <c r="W71" s="20"/>
    </row>
    <row r="72" spans="1:23" ht="17.25">
      <c r="A72" s="28">
        <v>67</v>
      </c>
      <c r="B72" s="28" t="s">
        <v>15</v>
      </c>
      <c r="C72" s="29">
        <v>13</v>
      </c>
      <c r="D72" s="30">
        <v>38.67</v>
      </c>
      <c r="E72" s="31">
        <v>32.31</v>
      </c>
      <c r="F72" s="31">
        <f t="shared" si="10"/>
        <v>-6.3599999999999994</v>
      </c>
      <c r="G72" s="30">
        <v>35.33</v>
      </c>
      <c r="H72" s="31">
        <v>28.46</v>
      </c>
      <c r="I72" s="32">
        <f t="shared" si="11"/>
        <v>-6.8699999999999974</v>
      </c>
      <c r="J72" s="30">
        <v>27.5</v>
      </c>
      <c r="K72" s="31">
        <v>23.08</v>
      </c>
      <c r="L72" s="32">
        <f t="shared" si="12"/>
        <v>-4.4200000000000017</v>
      </c>
      <c r="M72" s="30">
        <v>25</v>
      </c>
      <c r="N72" s="31">
        <v>20.77</v>
      </c>
      <c r="O72" s="32">
        <f t="shared" si="13"/>
        <v>-4.2300000000000004</v>
      </c>
      <c r="P72" s="30">
        <v>30.17</v>
      </c>
      <c r="Q72" s="31">
        <v>30.65</v>
      </c>
      <c r="R72" s="32">
        <f t="shared" si="14"/>
        <v>0.47999999999999687</v>
      </c>
      <c r="S72" s="32">
        <f t="shared" si="16"/>
        <v>31.334000000000003</v>
      </c>
      <c r="T72" s="30">
        <f t="shared" si="17"/>
        <v>27.053999999999995</v>
      </c>
      <c r="U72" s="34">
        <f t="shared" si="15"/>
        <v>-4.2800000000000082</v>
      </c>
      <c r="V72" s="91">
        <v>2</v>
      </c>
      <c r="W72" s="20"/>
    </row>
    <row r="73" spans="1:23" ht="17.25">
      <c r="A73" s="27">
        <v>68</v>
      </c>
      <c r="B73" s="28" t="s">
        <v>56</v>
      </c>
      <c r="C73" s="29">
        <v>8</v>
      </c>
      <c r="D73" s="30">
        <v>51.33</v>
      </c>
      <c r="E73" s="31">
        <v>51.25</v>
      </c>
      <c r="F73" s="31">
        <f t="shared" si="10"/>
        <v>-7.9999999999998295E-2</v>
      </c>
      <c r="G73" s="30">
        <v>52.27</v>
      </c>
      <c r="H73" s="31">
        <v>37.5</v>
      </c>
      <c r="I73" s="32">
        <f t="shared" si="11"/>
        <v>-14.770000000000003</v>
      </c>
      <c r="J73" s="30">
        <v>36.67</v>
      </c>
      <c r="K73" s="31">
        <v>29.38</v>
      </c>
      <c r="L73" s="32">
        <f t="shared" si="12"/>
        <v>-7.2900000000000027</v>
      </c>
      <c r="M73" s="30">
        <v>37.33</v>
      </c>
      <c r="N73" s="31">
        <v>45.63</v>
      </c>
      <c r="O73" s="32">
        <f t="shared" si="13"/>
        <v>8.3000000000000043</v>
      </c>
      <c r="P73" s="30">
        <v>42.57</v>
      </c>
      <c r="Q73" s="31">
        <v>33.56</v>
      </c>
      <c r="R73" s="32">
        <f t="shared" si="14"/>
        <v>-9.009999999999998</v>
      </c>
      <c r="S73" s="32">
        <f t="shared" si="16"/>
        <v>44.033999999999992</v>
      </c>
      <c r="T73" s="30">
        <f t="shared" si="17"/>
        <v>39.463999999999999</v>
      </c>
      <c r="U73" s="34">
        <f t="shared" si="15"/>
        <v>-4.5699999999999932</v>
      </c>
      <c r="V73" s="91">
        <v>1</v>
      </c>
      <c r="W73" s="20"/>
    </row>
    <row r="74" spans="1:23" ht="17.25">
      <c r="A74" s="28">
        <v>69</v>
      </c>
      <c r="B74" s="28" t="s">
        <v>75</v>
      </c>
      <c r="C74" s="29">
        <v>8</v>
      </c>
      <c r="D74" s="30">
        <v>43.5</v>
      </c>
      <c r="E74" s="31">
        <v>44.25</v>
      </c>
      <c r="F74" s="31">
        <f t="shared" si="10"/>
        <v>0.75</v>
      </c>
      <c r="G74" s="30">
        <v>37.83</v>
      </c>
      <c r="H74" s="31">
        <v>35.75</v>
      </c>
      <c r="I74" s="32">
        <f t="shared" si="11"/>
        <v>-2.0799999999999983</v>
      </c>
      <c r="J74" s="30">
        <v>45.83</v>
      </c>
      <c r="K74" s="31">
        <v>35.94</v>
      </c>
      <c r="L74" s="32">
        <f t="shared" si="12"/>
        <v>-9.89</v>
      </c>
      <c r="M74" s="30">
        <v>36.25</v>
      </c>
      <c r="N74" s="31">
        <v>29.38</v>
      </c>
      <c r="O74" s="32">
        <f t="shared" si="13"/>
        <v>-6.870000000000001</v>
      </c>
      <c r="P74" s="30">
        <v>34.130000000000003</v>
      </c>
      <c r="Q74" s="31">
        <v>29.31</v>
      </c>
      <c r="R74" s="32">
        <f t="shared" si="14"/>
        <v>-4.8200000000000038</v>
      </c>
      <c r="S74" s="32">
        <f t="shared" si="16"/>
        <v>39.507999999999996</v>
      </c>
      <c r="T74" s="30">
        <f t="shared" si="17"/>
        <v>34.926000000000002</v>
      </c>
      <c r="U74" s="34">
        <f t="shared" si="15"/>
        <v>-4.5819999999999936</v>
      </c>
      <c r="V74" s="91">
        <v>0</v>
      </c>
      <c r="W74" s="20"/>
    </row>
    <row r="75" spans="1:23" ht="17.25">
      <c r="A75" s="27">
        <v>70</v>
      </c>
      <c r="B75" s="28" t="s">
        <v>61</v>
      </c>
      <c r="C75" s="29">
        <v>9</v>
      </c>
      <c r="D75" s="30">
        <v>53.2</v>
      </c>
      <c r="E75" s="31">
        <v>52.67</v>
      </c>
      <c r="F75" s="31">
        <f t="shared" si="10"/>
        <v>-0.53000000000000114</v>
      </c>
      <c r="G75" s="30">
        <v>59.2</v>
      </c>
      <c r="H75" s="31">
        <v>39.11</v>
      </c>
      <c r="I75" s="32">
        <f t="shared" si="11"/>
        <v>-20.090000000000003</v>
      </c>
      <c r="J75" s="30">
        <v>37.5</v>
      </c>
      <c r="K75" s="31">
        <v>34.72</v>
      </c>
      <c r="L75" s="32">
        <f t="shared" si="12"/>
        <v>-2.7800000000000011</v>
      </c>
      <c r="M75" s="30">
        <v>42</v>
      </c>
      <c r="N75" s="31">
        <v>42.78</v>
      </c>
      <c r="O75" s="32">
        <f t="shared" si="13"/>
        <v>0.78000000000000114</v>
      </c>
      <c r="P75" s="30">
        <v>47.5</v>
      </c>
      <c r="Q75" s="31">
        <v>44.67</v>
      </c>
      <c r="R75" s="32">
        <f t="shared" si="14"/>
        <v>-2.8299999999999983</v>
      </c>
      <c r="S75" s="32">
        <f t="shared" si="16"/>
        <v>47.88</v>
      </c>
      <c r="T75" s="30">
        <f t="shared" si="17"/>
        <v>42.79</v>
      </c>
      <c r="U75" s="34">
        <f t="shared" si="15"/>
        <v>-5.0900000000000034</v>
      </c>
      <c r="V75" s="91">
        <v>4</v>
      </c>
      <c r="W75" s="20"/>
    </row>
    <row r="76" spans="1:23" ht="17.25">
      <c r="A76" s="28">
        <v>71</v>
      </c>
      <c r="B76" s="28" t="s">
        <v>85</v>
      </c>
      <c r="C76" s="29">
        <v>21</v>
      </c>
      <c r="D76" s="30">
        <v>47.18</v>
      </c>
      <c r="E76" s="31">
        <v>46.1</v>
      </c>
      <c r="F76" s="31">
        <f t="shared" si="10"/>
        <v>-1.0799999999999983</v>
      </c>
      <c r="G76" s="30">
        <v>44.82</v>
      </c>
      <c r="H76" s="31">
        <v>36.86</v>
      </c>
      <c r="I76" s="32">
        <f t="shared" si="11"/>
        <v>-7.9600000000000009</v>
      </c>
      <c r="J76" s="30">
        <v>40.15</v>
      </c>
      <c r="K76" s="31">
        <v>31.67</v>
      </c>
      <c r="L76" s="32">
        <f t="shared" si="12"/>
        <v>-8.4799999999999969</v>
      </c>
      <c r="M76" s="30">
        <v>37.65</v>
      </c>
      <c r="N76" s="31">
        <v>38.57</v>
      </c>
      <c r="O76" s="32">
        <f t="shared" si="13"/>
        <v>0.92000000000000171</v>
      </c>
      <c r="P76" s="30">
        <v>42.62</v>
      </c>
      <c r="Q76" s="31">
        <v>33.549999999999997</v>
      </c>
      <c r="R76" s="32">
        <f t="shared" si="14"/>
        <v>-9.07</v>
      </c>
      <c r="S76" s="32">
        <f t="shared" si="16"/>
        <v>42.484000000000002</v>
      </c>
      <c r="T76" s="30">
        <f t="shared" si="17"/>
        <v>37.35</v>
      </c>
      <c r="U76" s="34">
        <f t="shared" si="15"/>
        <v>-5.1340000000000003</v>
      </c>
      <c r="V76" s="91">
        <v>2</v>
      </c>
      <c r="W76" s="20"/>
    </row>
    <row r="77" spans="1:23" ht="17.25">
      <c r="A77" s="27">
        <v>72</v>
      </c>
      <c r="B77" s="28" t="s">
        <v>30</v>
      </c>
      <c r="C77" s="29">
        <v>20</v>
      </c>
      <c r="D77" s="30">
        <v>41.41</v>
      </c>
      <c r="E77" s="31">
        <v>37.5</v>
      </c>
      <c r="F77" s="31">
        <f t="shared" si="10"/>
        <v>-3.9099999999999966</v>
      </c>
      <c r="G77" s="30">
        <v>40.89</v>
      </c>
      <c r="H77" s="31">
        <v>27.6</v>
      </c>
      <c r="I77" s="32">
        <f t="shared" si="11"/>
        <v>-13.29</v>
      </c>
      <c r="J77" s="30">
        <v>31.94</v>
      </c>
      <c r="K77" s="31">
        <v>27.13</v>
      </c>
      <c r="L77" s="32">
        <f t="shared" si="12"/>
        <v>-4.8100000000000023</v>
      </c>
      <c r="M77" s="30">
        <v>27.41</v>
      </c>
      <c r="N77" s="31">
        <v>26.75</v>
      </c>
      <c r="O77" s="32">
        <f t="shared" si="13"/>
        <v>-0.66000000000000014</v>
      </c>
      <c r="P77" s="30">
        <v>30.17</v>
      </c>
      <c r="Q77" s="31">
        <v>26.95</v>
      </c>
      <c r="R77" s="32">
        <f t="shared" si="14"/>
        <v>-3.2200000000000024</v>
      </c>
      <c r="S77" s="32">
        <f t="shared" si="16"/>
        <v>34.363999999999997</v>
      </c>
      <c r="T77" s="30">
        <f t="shared" si="17"/>
        <v>29.185999999999996</v>
      </c>
      <c r="U77" s="34">
        <f t="shared" si="15"/>
        <v>-5.1780000000000008</v>
      </c>
      <c r="V77" s="91">
        <v>1</v>
      </c>
      <c r="W77" s="20"/>
    </row>
    <row r="78" spans="1:23" ht="17.25">
      <c r="A78" s="28">
        <v>73</v>
      </c>
      <c r="B78" s="28" t="s">
        <v>25</v>
      </c>
      <c r="C78" s="29">
        <v>13</v>
      </c>
      <c r="D78" s="30">
        <v>42.53</v>
      </c>
      <c r="E78" s="31">
        <v>43.38</v>
      </c>
      <c r="F78" s="31">
        <f t="shared" si="10"/>
        <v>0.85000000000000142</v>
      </c>
      <c r="G78" s="30">
        <v>42.4</v>
      </c>
      <c r="H78" s="31">
        <v>29.54</v>
      </c>
      <c r="I78" s="32">
        <f t="shared" si="11"/>
        <v>-12.86</v>
      </c>
      <c r="J78" s="30">
        <v>35.5</v>
      </c>
      <c r="K78" s="31">
        <v>28.65</v>
      </c>
      <c r="L78" s="32">
        <f t="shared" si="12"/>
        <v>-6.8500000000000014</v>
      </c>
      <c r="M78" s="30">
        <v>37.33</v>
      </c>
      <c r="N78" s="31">
        <v>31.54</v>
      </c>
      <c r="O78" s="32">
        <f t="shared" si="13"/>
        <v>-5.7899999999999991</v>
      </c>
      <c r="P78" s="30">
        <v>33.200000000000003</v>
      </c>
      <c r="Q78" s="31">
        <v>31.85</v>
      </c>
      <c r="R78" s="32">
        <f t="shared" si="14"/>
        <v>-1.3500000000000014</v>
      </c>
      <c r="S78" s="32">
        <f t="shared" si="16"/>
        <v>38.191999999999993</v>
      </c>
      <c r="T78" s="30">
        <f t="shared" si="17"/>
        <v>32.991999999999997</v>
      </c>
      <c r="U78" s="34">
        <f t="shared" si="15"/>
        <v>-5.1999999999999957</v>
      </c>
      <c r="V78" s="91">
        <v>2</v>
      </c>
      <c r="W78" s="20"/>
    </row>
    <row r="79" spans="1:23" ht="17.25">
      <c r="A79" s="27">
        <v>74</v>
      </c>
      <c r="B79" s="28" t="s">
        <v>27</v>
      </c>
      <c r="C79" s="29">
        <v>34</v>
      </c>
      <c r="D79" s="30">
        <v>45.22</v>
      </c>
      <c r="E79" s="31">
        <v>37.18</v>
      </c>
      <c r="F79" s="31">
        <f t="shared" si="10"/>
        <v>-8.0399999999999991</v>
      </c>
      <c r="G79" s="30">
        <v>42.83</v>
      </c>
      <c r="H79" s="31">
        <v>32.29</v>
      </c>
      <c r="I79" s="32">
        <f t="shared" si="11"/>
        <v>-10.54</v>
      </c>
      <c r="J79" s="30">
        <v>32.01</v>
      </c>
      <c r="K79" s="31">
        <v>23.46</v>
      </c>
      <c r="L79" s="32">
        <f t="shared" si="12"/>
        <v>-8.5499999999999972</v>
      </c>
      <c r="M79" s="30">
        <v>30.98</v>
      </c>
      <c r="N79" s="31">
        <v>32.79</v>
      </c>
      <c r="O79" s="32">
        <f t="shared" si="13"/>
        <v>1.8099999999999987</v>
      </c>
      <c r="P79" s="30">
        <v>30.88</v>
      </c>
      <c r="Q79" s="31">
        <v>29.28</v>
      </c>
      <c r="R79" s="32">
        <f t="shared" si="14"/>
        <v>-1.5999999999999979</v>
      </c>
      <c r="S79" s="32">
        <f t="shared" si="16"/>
        <v>36.384</v>
      </c>
      <c r="T79" s="30">
        <f t="shared" si="17"/>
        <v>31</v>
      </c>
      <c r="U79" s="34">
        <f t="shared" si="15"/>
        <v>-5.3840000000000003</v>
      </c>
      <c r="V79" s="91">
        <v>3</v>
      </c>
      <c r="W79" s="20"/>
    </row>
    <row r="80" spans="1:23" ht="17.25">
      <c r="A80" s="28">
        <v>75</v>
      </c>
      <c r="B80" s="28" t="s">
        <v>113</v>
      </c>
      <c r="C80" s="29">
        <v>8</v>
      </c>
      <c r="D80" s="30">
        <v>53.8</v>
      </c>
      <c r="E80" s="31">
        <v>43.25</v>
      </c>
      <c r="F80" s="31">
        <f t="shared" si="10"/>
        <v>-10.549999999999997</v>
      </c>
      <c r="G80" s="30">
        <v>48.8</v>
      </c>
      <c r="H80" s="31">
        <v>39.5</v>
      </c>
      <c r="I80" s="32">
        <f t="shared" si="11"/>
        <v>-9.2999999999999972</v>
      </c>
      <c r="J80" s="30">
        <v>40.25</v>
      </c>
      <c r="K80" s="31">
        <v>30.63</v>
      </c>
      <c r="L80" s="32">
        <f t="shared" si="12"/>
        <v>-9.620000000000001</v>
      </c>
      <c r="M80" s="30">
        <v>32</v>
      </c>
      <c r="N80" s="31">
        <v>40</v>
      </c>
      <c r="O80" s="32">
        <f t="shared" si="13"/>
        <v>8</v>
      </c>
      <c r="P80" s="30">
        <v>40.950000000000003</v>
      </c>
      <c r="Q80" s="31">
        <v>33.25</v>
      </c>
      <c r="R80" s="32">
        <f t="shared" si="14"/>
        <v>-7.7000000000000028</v>
      </c>
      <c r="S80" s="32">
        <f t="shared" si="16"/>
        <v>43.160000000000004</v>
      </c>
      <c r="T80" s="30">
        <f t="shared" si="17"/>
        <v>37.326000000000001</v>
      </c>
      <c r="U80" s="34">
        <f t="shared" si="15"/>
        <v>-5.8340000000000032</v>
      </c>
      <c r="V80" s="91">
        <v>3</v>
      </c>
      <c r="W80" s="20"/>
    </row>
    <row r="81" spans="1:23" ht="17.25">
      <c r="A81" s="27">
        <v>76</v>
      </c>
      <c r="B81" s="28" t="s">
        <v>112</v>
      </c>
      <c r="C81" s="29">
        <v>15</v>
      </c>
      <c r="D81" s="30">
        <v>48.67</v>
      </c>
      <c r="E81" s="31">
        <v>43.73</v>
      </c>
      <c r="F81" s="31">
        <f t="shared" si="10"/>
        <v>-4.9400000000000048</v>
      </c>
      <c r="G81" s="30">
        <v>47.78</v>
      </c>
      <c r="H81" s="31">
        <v>37.869999999999997</v>
      </c>
      <c r="I81" s="32">
        <f t="shared" si="11"/>
        <v>-9.9100000000000037</v>
      </c>
      <c r="J81" s="30">
        <v>39.909999999999997</v>
      </c>
      <c r="K81" s="31">
        <v>30.33</v>
      </c>
      <c r="L81" s="32">
        <f t="shared" si="12"/>
        <v>-9.5799999999999983</v>
      </c>
      <c r="M81" s="30">
        <v>39.07</v>
      </c>
      <c r="N81" s="31">
        <v>40</v>
      </c>
      <c r="O81" s="32">
        <f t="shared" si="13"/>
        <v>0.92999999999999972</v>
      </c>
      <c r="P81" s="30">
        <v>37.369999999999997</v>
      </c>
      <c r="Q81" s="31">
        <v>31</v>
      </c>
      <c r="R81" s="32">
        <f t="shared" si="14"/>
        <v>-6.3699999999999974</v>
      </c>
      <c r="S81" s="32">
        <f t="shared" si="16"/>
        <v>42.56</v>
      </c>
      <c r="T81" s="30">
        <f t="shared" si="17"/>
        <v>36.585999999999999</v>
      </c>
      <c r="U81" s="34">
        <f t="shared" si="15"/>
        <v>-5.9740000000000038</v>
      </c>
      <c r="V81" s="91">
        <v>2</v>
      </c>
      <c r="W81" s="20"/>
    </row>
    <row r="82" spans="1:23" ht="17.25">
      <c r="A82" s="28">
        <v>77</v>
      </c>
      <c r="B82" s="28" t="s">
        <v>135</v>
      </c>
      <c r="C82" s="29">
        <v>26</v>
      </c>
      <c r="D82" s="30">
        <v>51.9</v>
      </c>
      <c r="E82" s="30">
        <v>47.99666666666667</v>
      </c>
      <c r="F82" s="31">
        <f t="shared" si="10"/>
        <v>-3.9033333333333289</v>
      </c>
      <c r="G82" s="30">
        <v>48.1</v>
      </c>
      <c r="H82" s="30">
        <v>38.380000000000003</v>
      </c>
      <c r="I82" s="32">
        <f t="shared" si="11"/>
        <v>-9.7199999999999989</v>
      </c>
      <c r="J82" s="30">
        <v>37.376666666666665</v>
      </c>
      <c r="K82" s="30">
        <v>28.913333333333338</v>
      </c>
      <c r="L82" s="32">
        <f t="shared" si="12"/>
        <v>-8.4633333333333276</v>
      </c>
      <c r="M82" s="30">
        <v>37.666666666666664</v>
      </c>
      <c r="N82" s="30">
        <v>36.616666666666667</v>
      </c>
      <c r="O82" s="32">
        <f t="shared" si="13"/>
        <v>-1.0499999999999972</v>
      </c>
      <c r="P82" s="30">
        <v>39.26</v>
      </c>
      <c r="Q82" s="30">
        <v>32.143333333333338</v>
      </c>
      <c r="R82" s="32">
        <f t="shared" si="14"/>
        <v>-7.11666666666666</v>
      </c>
      <c r="S82" s="32">
        <f t="shared" si="16"/>
        <v>42.86066666666666</v>
      </c>
      <c r="T82" s="30">
        <f t="shared" si="17"/>
        <v>36.81</v>
      </c>
      <c r="U82" s="34">
        <f t="shared" si="15"/>
        <v>-6.0506666666666575</v>
      </c>
      <c r="V82" s="91">
        <v>1</v>
      </c>
      <c r="W82" s="20"/>
    </row>
    <row r="83" spans="1:23" ht="17.25">
      <c r="A83" s="27">
        <v>78</v>
      </c>
      <c r="B83" s="28" t="s">
        <v>120</v>
      </c>
      <c r="C83" s="29">
        <v>15</v>
      </c>
      <c r="D83" s="30">
        <v>52.46</v>
      </c>
      <c r="E83" s="31">
        <v>50.53</v>
      </c>
      <c r="F83" s="31">
        <f t="shared" si="10"/>
        <v>-1.9299999999999997</v>
      </c>
      <c r="G83" s="30">
        <v>50.62</v>
      </c>
      <c r="H83" s="31">
        <v>42.53</v>
      </c>
      <c r="I83" s="32">
        <f t="shared" si="11"/>
        <v>-8.0899999999999963</v>
      </c>
      <c r="J83" s="30">
        <v>46.35</v>
      </c>
      <c r="K83" s="31">
        <v>29.5</v>
      </c>
      <c r="L83" s="32">
        <f t="shared" si="12"/>
        <v>-16.850000000000001</v>
      </c>
      <c r="M83" s="30">
        <v>44.23</v>
      </c>
      <c r="N83" s="31">
        <v>40</v>
      </c>
      <c r="O83" s="32">
        <f t="shared" si="13"/>
        <v>-4.2299999999999969</v>
      </c>
      <c r="P83" s="30">
        <v>36.619999999999997</v>
      </c>
      <c r="Q83" s="31">
        <v>34.799999999999997</v>
      </c>
      <c r="R83" s="32">
        <f t="shared" si="14"/>
        <v>-1.8200000000000003</v>
      </c>
      <c r="S83" s="32">
        <f t="shared" si="16"/>
        <v>46.055999999999997</v>
      </c>
      <c r="T83" s="30">
        <f t="shared" si="17"/>
        <v>39.472000000000001</v>
      </c>
      <c r="U83" s="34">
        <f t="shared" si="15"/>
        <v>-6.5839999999999961</v>
      </c>
      <c r="V83" s="91">
        <v>2</v>
      </c>
      <c r="W83" s="20"/>
    </row>
    <row r="84" spans="1:23" ht="17.25">
      <c r="A84" s="28">
        <v>79</v>
      </c>
      <c r="B84" s="28" t="s">
        <v>88</v>
      </c>
      <c r="C84" s="29">
        <v>6</v>
      </c>
      <c r="D84" s="30">
        <v>52.44</v>
      </c>
      <c r="E84" s="31">
        <v>42</v>
      </c>
      <c r="F84" s="31">
        <f t="shared" si="10"/>
        <v>-10.439999999999998</v>
      </c>
      <c r="G84" s="30">
        <v>47.11</v>
      </c>
      <c r="H84" s="31">
        <v>32.67</v>
      </c>
      <c r="I84" s="32">
        <f t="shared" si="11"/>
        <v>-14.439999999999998</v>
      </c>
      <c r="J84" s="30">
        <v>31.94</v>
      </c>
      <c r="K84" s="31">
        <v>27.08</v>
      </c>
      <c r="L84" s="32">
        <f t="shared" si="12"/>
        <v>-4.860000000000003</v>
      </c>
      <c r="M84" s="30">
        <v>46.67</v>
      </c>
      <c r="N84" s="31">
        <v>43.33</v>
      </c>
      <c r="O84" s="32">
        <f t="shared" si="13"/>
        <v>-3.3400000000000034</v>
      </c>
      <c r="P84" s="30">
        <v>45.17</v>
      </c>
      <c r="Q84" s="31">
        <v>44.58</v>
      </c>
      <c r="R84" s="32">
        <f t="shared" si="14"/>
        <v>-0.59000000000000341</v>
      </c>
      <c r="S84" s="32">
        <f t="shared" si="16"/>
        <v>44.666000000000011</v>
      </c>
      <c r="T84" s="30">
        <f t="shared" si="17"/>
        <v>37.931999999999995</v>
      </c>
      <c r="U84" s="34">
        <f t="shared" si="15"/>
        <v>-6.734000000000016</v>
      </c>
      <c r="V84" s="91">
        <v>0</v>
      </c>
      <c r="W84" s="20"/>
    </row>
    <row r="85" spans="1:23" ht="17.25">
      <c r="A85" s="27">
        <v>80</v>
      </c>
      <c r="B85" s="28" t="s">
        <v>136</v>
      </c>
      <c r="C85" s="29">
        <v>12</v>
      </c>
      <c r="D85" s="30">
        <v>60.46</v>
      </c>
      <c r="E85" s="30">
        <v>49</v>
      </c>
      <c r="F85" s="31">
        <f t="shared" si="10"/>
        <v>-11.46</v>
      </c>
      <c r="G85" s="30">
        <v>42.155000000000001</v>
      </c>
      <c r="H85" s="30">
        <v>36.5</v>
      </c>
      <c r="I85" s="32">
        <f t="shared" si="11"/>
        <v>-5.6550000000000011</v>
      </c>
      <c r="J85" s="30">
        <v>38.075000000000003</v>
      </c>
      <c r="K85" s="30">
        <v>27.189999999999998</v>
      </c>
      <c r="L85" s="32">
        <f t="shared" si="12"/>
        <v>-10.885000000000005</v>
      </c>
      <c r="M85" s="30">
        <v>31.344999999999999</v>
      </c>
      <c r="N85" s="30">
        <v>31.25</v>
      </c>
      <c r="O85" s="32">
        <f t="shared" si="13"/>
        <v>-9.4999999999998863E-2</v>
      </c>
      <c r="P85" s="30">
        <v>46.325000000000003</v>
      </c>
      <c r="Q85" s="30">
        <v>40.03</v>
      </c>
      <c r="R85" s="32">
        <f t="shared" si="14"/>
        <v>-6.2950000000000017</v>
      </c>
      <c r="S85" s="32">
        <f t="shared" si="16"/>
        <v>43.672000000000004</v>
      </c>
      <c r="T85" s="30">
        <f t="shared" si="17"/>
        <v>36.793999999999997</v>
      </c>
      <c r="U85" s="34">
        <f t="shared" si="15"/>
        <v>-6.8780000000000072</v>
      </c>
      <c r="V85" s="91">
        <v>2</v>
      </c>
      <c r="W85" s="20"/>
    </row>
    <row r="86" spans="1:23" ht="17.25">
      <c r="A86" s="28">
        <v>81</v>
      </c>
      <c r="B86" s="28" t="s">
        <v>71</v>
      </c>
      <c r="C86" s="29">
        <v>18</v>
      </c>
      <c r="D86" s="30">
        <v>48.53</v>
      </c>
      <c r="E86" s="31">
        <v>38.555</v>
      </c>
      <c r="F86" s="31">
        <f t="shared" si="10"/>
        <v>-9.9750000000000014</v>
      </c>
      <c r="G86" s="30">
        <v>46</v>
      </c>
      <c r="H86" s="31">
        <v>37.15392857142858</v>
      </c>
      <c r="I86" s="32">
        <f t="shared" si="11"/>
        <v>-8.8460714285714204</v>
      </c>
      <c r="J86" s="30">
        <v>37.67</v>
      </c>
      <c r="K86" s="31">
        <v>28.04</v>
      </c>
      <c r="L86" s="32">
        <f t="shared" si="12"/>
        <v>-9.6300000000000026</v>
      </c>
      <c r="M86" s="30">
        <v>37.67</v>
      </c>
      <c r="N86" s="31">
        <v>30.689999999999998</v>
      </c>
      <c r="O86" s="32">
        <f t="shared" si="13"/>
        <v>-6.980000000000004</v>
      </c>
      <c r="P86" s="30">
        <v>37.729999999999997</v>
      </c>
      <c r="Q86" s="31">
        <v>34.519999999999996</v>
      </c>
      <c r="R86" s="32">
        <f t="shared" si="14"/>
        <v>-3.2100000000000009</v>
      </c>
      <c r="S86" s="32">
        <f t="shared" si="16"/>
        <v>41.519999999999996</v>
      </c>
      <c r="T86" s="30">
        <f t="shared" si="17"/>
        <v>33.791785714285709</v>
      </c>
      <c r="U86" s="34">
        <f t="shared" si="15"/>
        <v>-7.7282142857142873</v>
      </c>
      <c r="V86" s="91">
        <v>1</v>
      </c>
      <c r="W86" s="20"/>
    </row>
    <row r="87" spans="1:23" ht="17.25">
      <c r="A87" s="27">
        <v>82</v>
      </c>
      <c r="B87" s="28" t="s">
        <v>82</v>
      </c>
      <c r="C87" s="29">
        <v>14</v>
      </c>
      <c r="D87" s="30">
        <v>53.14</v>
      </c>
      <c r="E87" s="31">
        <v>42.57</v>
      </c>
      <c r="F87" s="31">
        <f t="shared" si="10"/>
        <v>-10.57</v>
      </c>
      <c r="G87" s="30">
        <v>44.86</v>
      </c>
      <c r="H87" s="31">
        <v>35.43</v>
      </c>
      <c r="I87" s="32">
        <f t="shared" si="11"/>
        <v>-9.43</v>
      </c>
      <c r="J87" s="30">
        <v>35</v>
      </c>
      <c r="K87" s="31">
        <v>26.79</v>
      </c>
      <c r="L87" s="32">
        <f t="shared" si="12"/>
        <v>-8.2100000000000009</v>
      </c>
      <c r="M87" s="30">
        <v>40.71</v>
      </c>
      <c r="N87" s="31">
        <v>31.07</v>
      </c>
      <c r="O87" s="32">
        <f t="shared" si="13"/>
        <v>-9.64</v>
      </c>
      <c r="P87" s="30">
        <v>35.36</v>
      </c>
      <c r="Q87" s="31">
        <v>32.29</v>
      </c>
      <c r="R87" s="32">
        <f t="shared" si="14"/>
        <v>-3.0700000000000003</v>
      </c>
      <c r="S87" s="32">
        <f t="shared" si="16"/>
        <v>41.814</v>
      </c>
      <c r="T87" s="30">
        <f t="shared" si="17"/>
        <v>33.629999999999995</v>
      </c>
      <c r="U87" s="34">
        <f t="shared" si="15"/>
        <v>-8.1840000000000046</v>
      </c>
      <c r="V87" s="91">
        <v>8</v>
      </c>
      <c r="W87" s="20"/>
    </row>
    <row r="88" spans="1:23" ht="17.25">
      <c r="A88" s="28">
        <v>83</v>
      </c>
      <c r="B88" s="28" t="s">
        <v>105</v>
      </c>
      <c r="C88" s="29">
        <v>12</v>
      </c>
      <c r="D88" s="30">
        <v>39.78</v>
      </c>
      <c r="E88" s="31">
        <v>35.83</v>
      </c>
      <c r="F88" s="31">
        <f t="shared" si="10"/>
        <v>-3.9500000000000028</v>
      </c>
      <c r="G88" s="30">
        <v>48.67</v>
      </c>
      <c r="H88" s="31">
        <v>37.17</v>
      </c>
      <c r="I88" s="32">
        <f t="shared" si="11"/>
        <v>-11.5</v>
      </c>
      <c r="J88" s="30">
        <v>32.22</v>
      </c>
      <c r="K88" s="31">
        <v>27.29</v>
      </c>
      <c r="L88" s="32">
        <f t="shared" si="12"/>
        <v>-4.93</v>
      </c>
      <c r="M88" s="30">
        <v>37.78</v>
      </c>
      <c r="N88" s="31">
        <v>27.08</v>
      </c>
      <c r="O88" s="32">
        <f t="shared" si="13"/>
        <v>-10.700000000000003</v>
      </c>
      <c r="P88" s="30">
        <v>41</v>
      </c>
      <c r="Q88" s="31">
        <v>31</v>
      </c>
      <c r="R88" s="32">
        <f t="shared" si="14"/>
        <v>-10</v>
      </c>
      <c r="S88" s="32">
        <f t="shared" si="16"/>
        <v>39.89</v>
      </c>
      <c r="T88" s="30">
        <f t="shared" si="17"/>
        <v>31.673999999999999</v>
      </c>
      <c r="U88" s="34">
        <f t="shared" si="15"/>
        <v>-8.2160000000000011</v>
      </c>
      <c r="V88" s="91">
        <v>1</v>
      </c>
      <c r="W88" s="20"/>
    </row>
    <row r="89" spans="1:23" ht="17.25">
      <c r="A89" s="27">
        <v>84</v>
      </c>
      <c r="B89" s="28" t="s">
        <v>32</v>
      </c>
      <c r="C89" s="29">
        <v>14</v>
      </c>
      <c r="D89" s="30">
        <v>50.75</v>
      </c>
      <c r="E89" s="31">
        <v>41.86</v>
      </c>
      <c r="F89" s="31">
        <f t="shared" si="10"/>
        <v>-8.89</v>
      </c>
      <c r="G89" s="30">
        <v>46.25</v>
      </c>
      <c r="H89" s="31">
        <v>35.14</v>
      </c>
      <c r="I89" s="32">
        <f t="shared" si="11"/>
        <v>-11.11</v>
      </c>
      <c r="J89" s="30">
        <v>40.31</v>
      </c>
      <c r="K89" s="31">
        <v>29.11</v>
      </c>
      <c r="L89" s="32">
        <f t="shared" si="12"/>
        <v>-11.200000000000003</v>
      </c>
      <c r="M89" s="30">
        <v>48.75</v>
      </c>
      <c r="N89" s="31">
        <v>40.71</v>
      </c>
      <c r="O89" s="32">
        <f t="shared" si="13"/>
        <v>-8.0399999999999991</v>
      </c>
      <c r="P89" s="30">
        <v>44.38</v>
      </c>
      <c r="Q89" s="31">
        <v>32.14</v>
      </c>
      <c r="R89" s="32">
        <f t="shared" si="14"/>
        <v>-12.240000000000002</v>
      </c>
      <c r="S89" s="32">
        <f t="shared" si="16"/>
        <v>46.088000000000001</v>
      </c>
      <c r="T89" s="30">
        <f t="shared" si="17"/>
        <v>35.791999999999994</v>
      </c>
      <c r="U89" s="34">
        <f t="shared" si="15"/>
        <v>-10.296000000000006</v>
      </c>
      <c r="V89" s="91">
        <v>0</v>
      </c>
      <c r="W89" s="20"/>
    </row>
    <row r="90" spans="1:23" ht="17.25">
      <c r="A90" s="28">
        <v>85</v>
      </c>
      <c r="B90" s="28" t="s">
        <v>57</v>
      </c>
      <c r="C90" s="29">
        <v>9</v>
      </c>
      <c r="D90" s="30">
        <v>50.67</v>
      </c>
      <c r="E90" s="31">
        <v>35.56</v>
      </c>
      <c r="F90" s="31">
        <f t="shared" si="10"/>
        <v>-15.11</v>
      </c>
      <c r="G90" s="30">
        <v>46.22</v>
      </c>
      <c r="H90" s="31">
        <v>32</v>
      </c>
      <c r="I90" s="32">
        <f t="shared" si="11"/>
        <v>-14.219999999999999</v>
      </c>
      <c r="J90" s="30">
        <v>33.89</v>
      </c>
      <c r="K90" s="31">
        <v>31.39</v>
      </c>
      <c r="L90" s="32">
        <f t="shared" si="12"/>
        <v>-2.5</v>
      </c>
      <c r="M90" s="30">
        <v>42.22</v>
      </c>
      <c r="N90" s="31">
        <v>30.56</v>
      </c>
      <c r="O90" s="32">
        <f t="shared" si="13"/>
        <v>-11.66</v>
      </c>
      <c r="P90" s="30">
        <v>41</v>
      </c>
      <c r="Q90" s="31">
        <v>25.5</v>
      </c>
      <c r="R90" s="32">
        <f t="shared" si="14"/>
        <v>-15.5</v>
      </c>
      <c r="S90" s="32">
        <f t="shared" si="16"/>
        <v>42.8</v>
      </c>
      <c r="T90" s="30">
        <f t="shared" si="17"/>
        <v>31.001999999999999</v>
      </c>
      <c r="U90" s="34">
        <f t="shared" si="15"/>
        <v>-11.797999999999998</v>
      </c>
      <c r="V90" s="91">
        <v>1</v>
      </c>
      <c r="W90" s="20"/>
    </row>
    <row r="91" spans="1:23" ht="17.25">
      <c r="A91" s="27">
        <v>86</v>
      </c>
      <c r="B91" s="28" t="s">
        <v>89</v>
      </c>
      <c r="C91" s="29">
        <v>8</v>
      </c>
      <c r="D91" s="30">
        <v>0</v>
      </c>
      <c r="E91" s="30">
        <v>42.57</v>
      </c>
      <c r="F91" s="31">
        <f t="shared" si="10"/>
        <v>42.57</v>
      </c>
      <c r="G91" s="30">
        <v>0</v>
      </c>
      <c r="H91" s="30">
        <v>31</v>
      </c>
      <c r="I91" s="32">
        <f t="shared" si="11"/>
        <v>31</v>
      </c>
      <c r="J91" s="30">
        <v>0</v>
      </c>
      <c r="K91" s="30">
        <v>34.644999999999996</v>
      </c>
      <c r="L91" s="32">
        <f t="shared" si="12"/>
        <v>34.644999999999996</v>
      </c>
      <c r="M91" s="30">
        <v>0</v>
      </c>
      <c r="N91" s="30">
        <v>26.785</v>
      </c>
      <c r="O91" s="32">
        <f t="shared" si="13"/>
        <v>26.785</v>
      </c>
      <c r="P91" s="30">
        <v>0</v>
      </c>
      <c r="Q91" s="30">
        <v>31.785</v>
      </c>
      <c r="R91" s="32">
        <f t="shared" si="14"/>
        <v>31.785</v>
      </c>
      <c r="S91" s="32">
        <f t="shared" si="16"/>
        <v>0</v>
      </c>
      <c r="T91" s="30">
        <f t="shared" si="17"/>
        <v>33.356999999999999</v>
      </c>
      <c r="U91" s="34">
        <f t="shared" si="15"/>
        <v>33.356999999999999</v>
      </c>
      <c r="V91" s="91">
        <v>1</v>
      </c>
      <c r="W91" s="20"/>
    </row>
  </sheetData>
  <sortState ref="B6:U91">
    <sortCondition descending="1" ref="U6:U91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P4:R4"/>
    <mergeCell ref="S4:S5"/>
    <mergeCell ref="T4:T5"/>
    <mergeCell ref="U4:U5"/>
    <mergeCell ref="V4:V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W91"/>
  <sheetViews>
    <sheetView topLeftCell="A5" zoomScale="166" zoomScaleNormal="166" workbookViewId="0">
      <selection activeCell="T6" sqref="T6:T15"/>
    </sheetView>
  </sheetViews>
  <sheetFormatPr defaultRowHeight="14.25"/>
  <cols>
    <col min="1" max="1" width="2.75" style="43" customWidth="1"/>
    <col min="2" max="2" width="18.25" style="43" bestFit="1" customWidth="1"/>
    <col min="3" max="3" width="2.75" style="43" bestFit="1" customWidth="1"/>
    <col min="4" max="5" width="3.625" style="43" bestFit="1" customWidth="1"/>
    <col min="6" max="6" width="4" style="43" bestFit="1" customWidth="1"/>
    <col min="7" max="8" width="3.625" style="43" bestFit="1" customWidth="1"/>
    <col min="9" max="9" width="4" style="43" bestFit="1" customWidth="1"/>
    <col min="10" max="11" width="3.625" style="43" bestFit="1" customWidth="1"/>
    <col min="12" max="12" width="4" style="43" bestFit="1" customWidth="1"/>
    <col min="13" max="14" width="3.625" style="43" bestFit="1" customWidth="1"/>
    <col min="15" max="15" width="4" style="43" bestFit="1" customWidth="1"/>
    <col min="16" max="17" width="3.625" style="43" bestFit="1" customWidth="1"/>
    <col min="18" max="18" width="4" style="43" bestFit="1" customWidth="1"/>
    <col min="19" max="20" width="5" style="43" bestFit="1" customWidth="1"/>
    <col min="21" max="21" width="4" style="43" bestFit="1" customWidth="1"/>
    <col min="22" max="22" width="2.875" style="92" bestFit="1" customWidth="1"/>
  </cols>
  <sheetData>
    <row r="1" spans="1:23" ht="17.25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</row>
    <row r="2" spans="1:23" ht="17.25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</row>
    <row r="3" spans="1:23" ht="18" thickBot="1">
      <c r="A3" s="323" t="s">
        <v>166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</row>
    <row r="4" spans="1:23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8" t="s">
        <v>132</v>
      </c>
      <c r="T4" s="328" t="s">
        <v>131</v>
      </c>
      <c r="U4" s="324" t="s">
        <v>144</v>
      </c>
      <c r="V4" s="337" t="s">
        <v>145</v>
      </c>
    </row>
    <row r="5" spans="1:23" ht="26.45" customHeight="1" thickBot="1">
      <c r="A5" s="312"/>
      <c r="B5" s="312"/>
      <c r="C5" s="314"/>
      <c r="D5" s="50" t="s">
        <v>126</v>
      </c>
      <c r="E5" s="25" t="s">
        <v>129</v>
      </c>
      <c r="F5" s="46" t="s">
        <v>144</v>
      </c>
      <c r="G5" s="24" t="s">
        <v>126</v>
      </c>
      <c r="H5" s="25" t="s">
        <v>129</v>
      </c>
      <c r="I5" s="46" t="s">
        <v>144</v>
      </c>
      <c r="J5" s="24" t="s">
        <v>126</v>
      </c>
      <c r="K5" s="25" t="s">
        <v>129</v>
      </c>
      <c r="L5" s="46" t="s">
        <v>144</v>
      </c>
      <c r="M5" s="24" t="s">
        <v>126</v>
      </c>
      <c r="N5" s="25" t="s">
        <v>129</v>
      </c>
      <c r="O5" s="46" t="s">
        <v>144</v>
      </c>
      <c r="P5" s="24" t="s">
        <v>126</v>
      </c>
      <c r="Q5" s="25" t="s">
        <v>129</v>
      </c>
      <c r="R5" s="46" t="s">
        <v>144</v>
      </c>
      <c r="S5" s="332"/>
      <c r="T5" s="332"/>
      <c r="U5" s="333"/>
      <c r="V5" s="338"/>
    </row>
    <row r="6" spans="1:23" ht="17.25">
      <c r="A6" s="28">
        <v>1</v>
      </c>
      <c r="B6" s="28" t="s">
        <v>72</v>
      </c>
      <c r="C6" s="29">
        <v>9</v>
      </c>
      <c r="D6" s="30">
        <v>53.78</v>
      </c>
      <c r="E6" s="31">
        <v>57.56</v>
      </c>
      <c r="F6" s="31">
        <f t="shared" ref="F6:F48" si="0">E6-D6</f>
        <v>3.7800000000000011</v>
      </c>
      <c r="G6" s="30">
        <v>54.67</v>
      </c>
      <c r="H6" s="31">
        <v>49.11</v>
      </c>
      <c r="I6" s="32">
        <f t="shared" ref="I6:I48" si="1">H6-G6</f>
        <v>-5.5600000000000023</v>
      </c>
      <c r="J6" s="30">
        <v>57.22</v>
      </c>
      <c r="K6" s="31">
        <v>49.44</v>
      </c>
      <c r="L6" s="32">
        <f t="shared" ref="L6:L48" si="2">K6-J6</f>
        <v>-7.7800000000000011</v>
      </c>
      <c r="M6" s="30">
        <v>40.56</v>
      </c>
      <c r="N6" s="31">
        <v>63.89</v>
      </c>
      <c r="O6" s="32">
        <f t="shared" ref="O6:O48" si="3">N6-M6</f>
        <v>23.33</v>
      </c>
      <c r="P6" s="30">
        <v>50.44</v>
      </c>
      <c r="Q6" s="31">
        <v>57.22</v>
      </c>
      <c r="R6" s="32">
        <f t="shared" ref="R6:R48" si="4">Q6-P6</f>
        <v>6.7800000000000011</v>
      </c>
      <c r="S6" s="32">
        <f t="shared" ref="S6:S37" si="5">(D6+G6+J6+M6+P6)/5</f>
        <v>51.334000000000003</v>
      </c>
      <c r="T6" s="30">
        <f t="shared" ref="T6:T37" si="6">(E6+H6+K6+N6+Q6)/5</f>
        <v>55.444000000000003</v>
      </c>
      <c r="U6" s="34">
        <f t="shared" ref="U6:U48" si="7">T6-S6</f>
        <v>4.1099999999999994</v>
      </c>
      <c r="V6" s="91"/>
      <c r="W6" s="20"/>
    </row>
    <row r="7" spans="1:23" ht="17.25">
      <c r="A7" s="27">
        <v>2</v>
      </c>
      <c r="B7" s="28" t="s">
        <v>86</v>
      </c>
      <c r="C7" s="29">
        <v>4</v>
      </c>
      <c r="D7" s="30">
        <v>47.71</v>
      </c>
      <c r="E7" s="31">
        <v>58.5</v>
      </c>
      <c r="F7" s="31">
        <f t="shared" si="0"/>
        <v>10.79</v>
      </c>
      <c r="G7" s="30">
        <v>43.71</v>
      </c>
      <c r="H7" s="31">
        <v>46.5</v>
      </c>
      <c r="I7" s="32">
        <f t="shared" si="1"/>
        <v>2.7899999999999991</v>
      </c>
      <c r="J7" s="30">
        <v>38.21</v>
      </c>
      <c r="K7" s="31">
        <v>54.38</v>
      </c>
      <c r="L7" s="32">
        <f t="shared" si="2"/>
        <v>16.170000000000002</v>
      </c>
      <c r="M7" s="30">
        <v>30.71</v>
      </c>
      <c r="N7" s="31">
        <v>50</v>
      </c>
      <c r="O7" s="32">
        <f t="shared" si="3"/>
        <v>19.29</v>
      </c>
      <c r="P7" s="30">
        <v>40.64</v>
      </c>
      <c r="Q7" s="31">
        <v>56.38</v>
      </c>
      <c r="R7" s="32">
        <f t="shared" si="4"/>
        <v>15.740000000000002</v>
      </c>
      <c r="S7" s="32">
        <f t="shared" si="5"/>
        <v>40.196000000000005</v>
      </c>
      <c r="T7" s="30">
        <f t="shared" si="6"/>
        <v>53.152000000000001</v>
      </c>
      <c r="U7" s="34">
        <f t="shared" si="7"/>
        <v>12.955999999999996</v>
      </c>
      <c r="V7" s="91">
        <v>4</v>
      </c>
      <c r="W7" s="20"/>
    </row>
    <row r="8" spans="1:23" ht="17.25">
      <c r="A8" s="28">
        <v>3</v>
      </c>
      <c r="B8" s="28" t="s">
        <v>73</v>
      </c>
      <c r="C8" s="29">
        <v>8</v>
      </c>
      <c r="D8" s="30">
        <v>58</v>
      </c>
      <c r="E8" s="31">
        <v>55.75</v>
      </c>
      <c r="F8" s="31">
        <f t="shared" si="0"/>
        <v>-2.25</v>
      </c>
      <c r="G8" s="30">
        <v>41</v>
      </c>
      <c r="H8" s="31">
        <v>50.25</v>
      </c>
      <c r="I8" s="32">
        <f t="shared" si="1"/>
        <v>9.25</v>
      </c>
      <c r="J8" s="30">
        <v>28.75</v>
      </c>
      <c r="K8" s="31">
        <v>34.380000000000003</v>
      </c>
      <c r="L8" s="32">
        <f t="shared" si="2"/>
        <v>5.6300000000000026</v>
      </c>
      <c r="M8" s="30">
        <v>45</v>
      </c>
      <c r="N8" s="31">
        <v>71.88</v>
      </c>
      <c r="O8" s="32">
        <f t="shared" si="3"/>
        <v>26.879999999999995</v>
      </c>
      <c r="P8" s="30">
        <v>53</v>
      </c>
      <c r="Q8" s="31">
        <v>50.75</v>
      </c>
      <c r="R8" s="32">
        <f t="shared" si="4"/>
        <v>-2.25</v>
      </c>
      <c r="S8" s="32">
        <f t="shared" si="5"/>
        <v>45.15</v>
      </c>
      <c r="T8" s="30">
        <f t="shared" si="6"/>
        <v>52.601999999999997</v>
      </c>
      <c r="U8" s="34">
        <f t="shared" si="7"/>
        <v>7.4519999999999982</v>
      </c>
      <c r="V8" s="91">
        <v>8</v>
      </c>
      <c r="W8" s="20"/>
    </row>
    <row r="9" spans="1:23" ht="17.25">
      <c r="A9" s="27">
        <v>4</v>
      </c>
      <c r="B9" s="28" t="s">
        <v>108</v>
      </c>
      <c r="C9" s="29">
        <v>12</v>
      </c>
      <c r="D9" s="30">
        <v>52</v>
      </c>
      <c r="E9" s="31">
        <v>60.17</v>
      </c>
      <c r="F9" s="31">
        <f t="shared" si="0"/>
        <v>8.1700000000000017</v>
      </c>
      <c r="G9" s="30">
        <v>52.25</v>
      </c>
      <c r="H9" s="31">
        <v>51.5</v>
      </c>
      <c r="I9" s="32">
        <f t="shared" si="1"/>
        <v>-0.75</v>
      </c>
      <c r="J9" s="30">
        <v>49.69</v>
      </c>
      <c r="K9" s="31">
        <v>46.46</v>
      </c>
      <c r="L9" s="32">
        <f t="shared" si="2"/>
        <v>-3.2299999999999969</v>
      </c>
      <c r="M9" s="30">
        <v>43.13</v>
      </c>
      <c r="N9" s="31">
        <v>55.42</v>
      </c>
      <c r="O9" s="32">
        <f t="shared" si="3"/>
        <v>12.29</v>
      </c>
      <c r="P9" s="30">
        <v>45</v>
      </c>
      <c r="Q9" s="31">
        <v>49.33</v>
      </c>
      <c r="R9" s="32">
        <f t="shared" si="4"/>
        <v>4.3299999999999983</v>
      </c>
      <c r="S9" s="32">
        <f t="shared" si="5"/>
        <v>48.414000000000001</v>
      </c>
      <c r="T9" s="30">
        <f t="shared" si="6"/>
        <v>52.576000000000001</v>
      </c>
      <c r="U9" s="34">
        <f t="shared" si="7"/>
        <v>4.161999999999999</v>
      </c>
      <c r="V9" s="91">
        <v>5</v>
      </c>
      <c r="W9" s="20"/>
    </row>
    <row r="10" spans="1:23" s="17" customFormat="1" ht="24.6" customHeight="1">
      <c r="A10" s="28">
        <v>5</v>
      </c>
      <c r="B10" s="28" t="s">
        <v>101</v>
      </c>
      <c r="C10" s="29">
        <v>6</v>
      </c>
      <c r="D10" s="30">
        <v>56</v>
      </c>
      <c r="E10" s="31">
        <v>61.33</v>
      </c>
      <c r="F10" s="31">
        <f t="shared" si="0"/>
        <v>5.3299999999999983</v>
      </c>
      <c r="G10" s="30">
        <v>54</v>
      </c>
      <c r="H10" s="31">
        <v>43.67</v>
      </c>
      <c r="I10" s="32">
        <f t="shared" si="1"/>
        <v>-10.329999999999998</v>
      </c>
      <c r="J10" s="30">
        <v>60.5</v>
      </c>
      <c r="K10" s="31">
        <v>62.08</v>
      </c>
      <c r="L10" s="32">
        <f t="shared" si="2"/>
        <v>1.5799999999999983</v>
      </c>
      <c r="M10" s="30">
        <v>42</v>
      </c>
      <c r="N10" s="31">
        <v>60</v>
      </c>
      <c r="O10" s="32">
        <f t="shared" si="3"/>
        <v>18</v>
      </c>
      <c r="P10" s="30">
        <v>42.3</v>
      </c>
      <c r="Q10" s="31">
        <v>32.92</v>
      </c>
      <c r="R10" s="32">
        <f t="shared" si="4"/>
        <v>-9.3799999999999955</v>
      </c>
      <c r="S10" s="32">
        <f t="shared" si="5"/>
        <v>50.96</v>
      </c>
      <c r="T10" s="30">
        <f t="shared" si="6"/>
        <v>52</v>
      </c>
      <c r="U10" s="34">
        <f t="shared" si="7"/>
        <v>1.0399999999999991</v>
      </c>
      <c r="V10" s="91">
        <v>5</v>
      </c>
      <c r="W10" s="20"/>
    </row>
    <row r="11" spans="1:23" ht="17.25">
      <c r="A11" s="27">
        <v>6</v>
      </c>
      <c r="B11" s="28" t="s">
        <v>117</v>
      </c>
      <c r="C11" s="29">
        <v>215</v>
      </c>
      <c r="D11" s="30">
        <v>57.2</v>
      </c>
      <c r="E11" s="31">
        <v>54.05</v>
      </c>
      <c r="F11" s="31">
        <f t="shared" si="0"/>
        <v>-3.1500000000000057</v>
      </c>
      <c r="G11" s="30">
        <v>54.4</v>
      </c>
      <c r="H11" s="31">
        <v>45.15</v>
      </c>
      <c r="I11" s="32">
        <f t="shared" si="1"/>
        <v>-9.25</v>
      </c>
      <c r="J11" s="30">
        <v>53.55</v>
      </c>
      <c r="K11" s="31">
        <v>42.24</v>
      </c>
      <c r="L11" s="32">
        <f t="shared" si="2"/>
        <v>-11.309999999999995</v>
      </c>
      <c r="M11" s="30">
        <v>52.79</v>
      </c>
      <c r="N11" s="31">
        <v>65.81</v>
      </c>
      <c r="O11" s="32">
        <f t="shared" si="3"/>
        <v>13.020000000000003</v>
      </c>
      <c r="P11" s="30">
        <v>44.76</v>
      </c>
      <c r="Q11" s="31">
        <v>42.01</v>
      </c>
      <c r="R11" s="32">
        <f t="shared" si="4"/>
        <v>-2.75</v>
      </c>
      <c r="S11" s="32">
        <f t="shared" si="5"/>
        <v>52.54</v>
      </c>
      <c r="T11" s="30">
        <f t="shared" si="6"/>
        <v>49.851999999999997</v>
      </c>
      <c r="U11" s="34">
        <f t="shared" si="7"/>
        <v>-2.6880000000000024</v>
      </c>
      <c r="V11" s="91">
        <v>4</v>
      </c>
      <c r="W11" s="20"/>
    </row>
    <row r="12" spans="1:23" ht="17.25">
      <c r="A12" s="28">
        <v>7</v>
      </c>
      <c r="B12" s="28" t="s">
        <v>66</v>
      </c>
      <c r="C12" s="29">
        <v>4</v>
      </c>
      <c r="D12" s="30">
        <v>55.78</v>
      </c>
      <c r="E12" s="31">
        <v>50.5</v>
      </c>
      <c r="F12" s="31">
        <f t="shared" si="0"/>
        <v>-5.2800000000000011</v>
      </c>
      <c r="G12" s="30">
        <v>48</v>
      </c>
      <c r="H12" s="31">
        <v>44.5</v>
      </c>
      <c r="I12" s="32">
        <f t="shared" si="1"/>
        <v>-3.5</v>
      </c>
      <c r="J12" s="30">
        <v>53.89</v>
      </c>
      <c r="K12" s="31">
        <v>42.5</v>
      </c>
      <c r="L12" s="32">
        <f t="shared" si="2"/>
        <v>-11.39</v>
      </c>
      <c r="M12" s="30">
        <v>44.44</v>
      </c>
      <c r="N12" s="31">
        <v>67.5</v>
      </c>
      <c r="O12" s="32">
        <f t="shared" si="3"/>
        <v>23.060000000000002</v>
      </c>
      <c r="P12" s="30">
        <v>42.22</v>
      </c>
      <c r="Q12" s="31">
        <v>43.5</v>
      </c>
      <c r="R12" s="32">
        <f t="shared" si="4"/>
        <v>1.2800000000000011</v>
      </c>
      <c r="S12" s="32">
        <f t="shared" si="5"/>
        <v>48.866</v>
      </c>
      <c r="T12" s="30">
        <f t="shared" si="6"/>
        <v>49.7</v>
      </c>
      <c r="U12" s="34">
        <f t="shared" si="7"/>
        <v>0.83400000000000318</v>
      </c>
      <c r="V12" s="91">
        <v>2</v>
      </c>
      <c r="W12" s="20"/>
    </row>
    <row r="13" spans="1:23" ht="17.25">
      <c r="A13" s="27">
        <v>8</v>
      </c>
      <c r="B13" s="28" t="s">
        <v>22</v>
      </c>
      <c r="C13" s="29">
        <v>5</v>
      </c>
      <c r="D13" s="30">
        <v>54.75</v>
      </c>
      <c r="E13" s="31">
        <v>59.2</v>
      </c>
      <c r="F13" s="31">
        <f t="shared" si="0"/>
        <v>4.4500000000000028</v>
      </c>
      <c r="G13" s="30">
        <v>52.75</v>
      </c>
      <c r="H13" s="31">
        <v>49.6</v>
      </c>
      <c r="I13" s="32">
        <f t="shared" si="1"/>
        <v>-3.1499999999999986</v>
      </c>
      <c r="J13" s="30">
        <v>35.31</v>
      </c>
      <c r="K13" s="31">
        <v>33</v>
      </c>
      <c r="L13" s="32">
        <f t="shared" si="2"/>
        <v>-2.3100000000000023</v>
      </c>
      <c r="M13" s="30">
        <v>46.25</v>
      </c>
      <c r="N13" s="31">
        <v>52</v>
      </c>
      <c r="O13" s="32">
        <f t="shared" si="3"/>
        <v>5.75</v>
      </c>
      <c r="P13" s="30">
        <v>44.63</v>
      </c>
      <c r="Q13" s="31">
        <v>50.3</v>
      </c>
      <c r="R13" s="32">
        <f t="shared" si="4"/>
        <v>5.6699999999999946</v>
      </c>
      <c r="S13" s="32">
        <f t="shared" si="5"/>
        <v>46.738</v>
      </c>
      <c r="T13" s="30">
        <f t="shared" si="6"/>
        <v>48.820000000000007</v>
      </c>
      <c r="U13" s="34">
        <f t="shared" si="7"/>
        <v>2.0820000000000078</v>
      </c>
      <c r="V13" s="91">
        <v>4</v>
      </c>
      <c r="W13" s="20"/>
    </row>
    <row r="14" spans="1:23" ht="17.25">
      <c r="A14" s="28">
        <v>9</v>
      </c>
      <c r="B14" s="28" t="s">
        <v>60</v>
      </c>
      <c r="C14" s="29">
        <v>6</v>
      </c>
      <c r="D14" s="30">
        <v>43.29</v>
      </c>
      <c r="E14" s="31">
        <v>54.33</v>
      </c>
      <c r="F14" s="31">
        <f t="shared" si="0"/>
        <v>11.04</v>
      </c>
      <c r="G14" s="30">
        <v>47.88</v>
      </c>
      <c r="H14" s="31">
        <v>40</v>
      </c>
      <c r="I14" s="32">
        <f t="shared" si="1"/>
        <v>-7.8800000000000026</v>
      </c>
      <c r="J14" s="30">
        <v>42.21</v>
      </c>
      <c r="K14" s="31">
        <v>34.17</v>
      </c>
      <c r="L14" s="32">
        <f t="shared" si="2"/>
        <v>-8.0399999999999991</v>
      </c>
      <c r="M14" s="30">
        <v>37.65</v>
      </c>
      <c r="N14" s="31">
        <v>63.33</v>
      </c>
      <c r="O14" s="32">
        <f t="shared" si="3"/>
        <v>25.68</v>
      </c>
      <c r="P14" s="30">
        <v>44.09</v>
      </c>
      <c r="Q14" s="31">
        <v>46.83</v>
      </c>
      <c r="R14" s="32">
        <f t="shared" si="4"/>
        <v>2.7399999999999949</v>
      </c>
      <c r="S14" s="32">
        <f t="shared" si="5"/>
        <v>43.024000000000001</v>
      </c>
      <c r="T14" s="30">
        <f t="shared" si="6"/>
        <v>47.731999999999992</v>
      </c>
      <c r="U14" s="34">
        <f t="shared" si="7"/>
        <v>4.7079999999999913</v>
      </c>
      <c r="V14" s="91">
        <v>3</v>
      </c>
      <c r="W14" s="20"/>
    </row>
    <row r="15" spans="1:23" ht="17.25">
      <c r="A15" s="27">
        <v>10</v>
      </c>
      <c r="B15" s="28" t="s">
        <v>142</v>
      </c>
      <c r="C15" s="29">
        <v>23</v>
      </c>
      <c r="D15" s="30">
        <v>52.57</v>
      </c>
      <c r="E15" s="30">
        <v>58.85</v>
      </c>
      <c r="F15" s="31">
        <f t="shared" si="0"/>
        <v>6.2800000000000011</v>
      </c>
      <c r="G15" s="30">
        <v>49.046666666666674</v>
      </c>
      <c r="H15" s="30">
        <v>44.70333333333334</v>
      </c>
      <c r="I15" s="32">
        <f t="shared" si="1"/>
        <v>-4.3433333333333337</v>
      </c>
      <c r="J15" s="30">
        <v>50.336666666666666</v>
      </c>
      <c r="K15" s="30">
        <v>45.973333333333336</v>
      </c>
      <c r="L15" s="32">
        <f t="shared" si="2"/>
        <v>-4.3633333333333297</v>
      </c>
      <c r="M15" s="30">
        <v>46.623333333333335</v>
      </c>
      <c r="N15" s="30">
        <v>44.629999999999995</v>
      </c>
      <c r="O15" s="32">
        <f t="shared" si="3"/>
        <v>-1.9933333333333394</v>
      </c>
      <c r="P15" s="30">
        <v>42.276666666666664</v>
      </c>
      <c r="Q15" s="30">
        <v>44.5</v>
      </c>
      <c r="R15" s="32">
        <f t="shared" si="4"/>
        <v>2.2233333333333363</v>
      </c>
      <c r="S15" s="32">
        <f t="shared" si="5"/>
        <v>48.170666666666669</v>
      </c>
      <c r="T15" s="30">
        <f t="shared" si="6"/>
        <v>47.731333333333332</v>
      </c>
      <c r="U15" s="34">
        <f t="shared" si="7"/>
        <v>-0.43933333333333735</v>
      </c>
      <c r="V15" s="91">
        <v>8</v>
      </c>
      <c r="W15" s="20"/>
    </row>
    <row r="16" spans="1:23" ht="17.25">
      <c r="A16" s="28">
        <v>11</v>
      </c>
      <c r="B16" s="28" t="s">
        <v>28</v>
      </c>
      <c r="C16" s="29">
        <v>6</v>
      </c>
      <c r="D16" s="30">
        <v>50</v>
      </c>
      <c r="E16" s="31">
        <v>50.33</v>
      </c>
      <c r="F16" s="31">
        <f t="shared" si="0"/>
        <v>0.32999999999999829</v>
      </c>
      <c r="G16" s="30">
        <v>46.8</v>
      </c>
      <c r="H16" s="31">
        <v>41.33</v>
      </c>
      <c r="I16" s="32">
        <f t="shared" si="1"/>
        <v>-5.4699999999999989</v>
      </c>
      <c r="J16" s="30">
        <v>48</v>
      </c>
      <c r="K16" s="31">
        <v>42.5</v>
      </c>
      <c r="L16" s="32">
        <f t="shared" si="2"/>
        <v>-5.5</v>
      </c>
      <c r="M16" s="30">
        <v>37</v>
      </c>
      <c r="N16" s="31">
        <v>55.83</v>
      </c>
      <c r="O16" s="32">
        <f t="shared" si="3"/>
        <v>18.829999999999998</v>
      </c>
      <c r="P16" s="30">
        <v>34.200000000000003</v>
      </c>
      <c r="Q16" s="31">
        <v>42.33</v>
      </c>
      <c r="R16" s="32">
        <f t="shared" si="4"/>
        <v>8.1299999999999955</v>
      </c>
      <c r="S16" s="32">
        <f t="shared" si="5"/>
        <v>43.2</v>
      </c>
      <c r="T16" s="30">
        <f t="shared" si="6"/>
        <v>46.463999999999999</v>
      </c>
      <c r="U16" s="34">
        <f t="shared" si="7"/>
        <v>3.2639999999999958</v>
      </c>
      <c r="V16" s="91">
        <v>4</v>
      </c>
      <c r="W16" s="20"/>
    </row>
    <row r="17" spans="1:23" ht="17.25">
      <c r="A17" s="27">
        <v>12</v>
      </c>
      <c r="B17" s="28" t="s">
        <v>76</v>
      </c>
      <c r="C17" s="29">
        <v>7</v>
      </c>
      <c r="D17" s="30">
        <v>50</v>
      </c>
      <c r="E17" s="31">
        <v>48.57</v>
      </c>
      <c r="F17" s="31">
        <f t="shared" si="0"/>
        <v>-1.4299999999999997</v>
      </c>
      <c r="G17" s="30">
        <v>46</v>
      </c>
      <c r="H17" s="31">
        <v>45.14</v>
      </c>
      <c r="I17" s="32">
        <f t="shared" si="1"/>
        <v>-0.85999999999999943</v>
      </c>
      <c r="J17" s="30">
        <v>41.88</v>
      </c>
      <c r="K17" s="31">
        <v>47.86</v>
      </c>
      <c r="L17" s="32">
        <f t="shared" si="2"/>
        <v>5.9799999999999969</v>
      </c>
      <c r="M17" s="30">
        <v>36.880000000000003</v>
      </c>
      <c r="N17" s="31">
        <v>57.86</v>
      </c>
      <c r="O17" s="32">
        <f t="shared" si="3"/>
        <v>20.979999999999997</v>
      </c>
      <c r="P17" s="30">
        <v>35</v>
      </c>
      <c r="Q17" s="31">
        <v>32.86</v>
      </c>
      <c r="R17" s="32">
        <f t="shared" si="4"/>
        <v>-2.1400000000000006</v>
      </c>
      <c r="S17" s="32">
        <f t="shared" si="5"/>
        <v>41.951999999999998</v>
      </c>
      <c r="T17" s="30">
        <f t="shared" si="6"/>
        <v>46.458000000000006</v>
      </c>
      <c r="U17" s="34">
        <f t="shared" si="7"/>
        <v>4.5060000000000073</v>
      </c>
      <c r="V17" s="91">
        <v>5</v>
      </c>
      <c r="W17" s="20"/>
    </row>
    <row r="18" spans="1:23" ht="17.25">
      <c r="A18" s="28">
        <v>13</v>
      </c>
      <c r="B18" s="28" t="s">
        <v>50</v>
      </c>
      <c r="C18" s="29">
        <v>9</v>
      </c>
      <c r="D18" s="30">
        <v>42.55</v>
      </c>
      <c r="E18" s="31">
        <v>52.22</v>
      </c>
      <c r="F18" s="31">
        <f t="shared" si="0"/>
        <v>9.6700000000000017</v>
      </c>
      <c r="G18" s="30">
        <v>40</v>
      </c>
      <c r="H18" s="31">
        <v>46.22</v>
      </c>
      <c r="I18" s="32">
        <f t="shared" si="1"/>
        <v>6.2199999999999989</v>
      </c>
      <c r="J18" s="30">
        <v>28.18</v>
      </c>
      <c r="K18" s="31">
        <v>31.94</v>
      </c>
      <c r="L18" s="32">
        <f t="shared" si="2"/>
        <v>3.7600000000000016</v>
      </c>
      <c r="M18" s="30">
        <v>32.270000000000003</v>
      </c>
      <c r="N18" s="31">
        <v>53.89</v>
      </c>
      <c r="O18" s="32">
        <f t="shared" si="3"/>
        <v>21.619999999999997</v>
      </c>
      <c r="P18" s="30">
        <v>33.18</v>
      </c>
      <c r="Q18" s="31">
        <v>47.44</v>
      </c>
      <c r="R18" s="32">
        <f t="shared" si="4"/>
        <v>14.259999999999998</v>
      </c>
      <c r="S18" s="32">
        <f t="shared" si="5"/>
        <v>35.236000000000004</v>
      </c>
      <c r="T18" s="30">
        <f t="shared" si="6"/>
        <v>46.341999999999999</v>
      </c>
      <c r="U18" s="34">
        <f t="shared" si="7"/>
        <v>11.105999999999995</v>
      </c>
      <c r="V18" s="91">
        <v>4</v>
      </c>
      <c r="W18" s="20"/>
    </row>
    <row r="19" spans="1:23" ht="17.25">
      <c r="A19" s="27">
        <v>14</v>
      </c>
      <c r="B19" s="28" t="s">
        <v>70</v>
      </c>
      <c r="C19" s="29">
        <v>6</v>
      </c>
      <c r="D19" s="30">
        <v>58</v>
      </c>
      <c r="E19" s="31">
        <v>56.67</v>
      </c>
      <c r="F19" s="31">
        <f t="shared" si="0"/>
        <v>-1.3299999999999983</v>
      </c>
      <c r="G19" s="30">
        <v>50</v>
      </c>
      <c r="H19" s="31">
        <v>40.67</v>
      </c>
      <c r="I19" s="32">
        <f t="shared" si="1"/>
        <v>-9.3299999999999983</v>
      </c>
      <c r="J19" s="30">
        <v>51.25</v>
      </c>
      <c r="K19" s="31">
        <v>36.25</v>
      </c>
      <c r="L19" s="32">
        <f t="shared" si="2"/>
        <v>-15</v>
      </c>
      <c r="M19" s="30">
        <v>37.5</v>
      </c>
      <c r="N19" s="31">
        <v>54.17</v>
      </c>
      <c r="O19" s="32">
        <f t="shared" si="3"/>
        <v>16.670000000000002</v>
      </c>
      <c r="P19" s="30">
        <v>47.25</v>
      </c>
      <c r="Q19" s="31">
        <v>42.67</v>
      </c>
      <c r="R19" s="32">
        <f t="shared" si="4"/>
        <v>-4.5799999999999983</v>
      </c>
      <c r="S19" s="32">
        <f t="shared" si="5"/>
        <v>48.8</v>
      </c>
      <c r="T19" s="30">
        <f t="shared" si="6"/>
        <v>46.085999999999999</v>
      </c>
      <c r="U19" s="34">
        <f t="shared" si="7"/>
        <v>-2.7139999999999986</v>
      </c>
      <c r="V19" s="91">
        <v>5</v>
      </c>
      <c r="W19" s="20"/>
    </row>
    <row r="20" spans="1:23" ht="17.25">
      <c r="A20" s="28">
        <v>15</v>
      </c>
      <c r="B20" s="28" t="s">
        <v>87</v>
      </c>
      <c r="C20" s="29">
        <v>16</v>
      </c>
      <c r="D20" s="30">
        <v>49.88</v>
      </c>
      <c r="E20" s="31">
        <v>49.25</v>
      </c>
      <c r="F20" s="31">
        <f t="shared" si="0"/>
        <v>-0.63000000000000256</v>
      </c>
      <c r="G20" s="30">
        <v>50.94</v>
      </c>
      <c r="H20" s="31">
        <v>44.13</v>
      </c>
      <c r="I20" s="32">
        <f t="shared" si="1"/>
        <v>-6.8099999999999952</v>
      </c>
      <c r="J20" s="30">
        <v>33.090000000000003</v>
      </c>
      <c r="K20" s="31">
        <v>33.130000000000003</v>
      </c>
      <c r="L20" s="32">
        <f t="shared" si="2"/>
        <v>3.9999999999999147E-2</v>
      </c>
      <c r="M20" s="30">
        <v>38.53</v>
      </c>
      <c r="N20" s="31">
        <v>59.38</v>
      </c>
      <c r="O20" s="32">
        <f t="shared" si="3"/>
        <v>20.85</v>
      </c>
      <c r="P20" s="30">
        <v>40.47</v>
      </c>
      <c r="Q20" s="31">
        <v>40.94</v>
      </c>
      <c r="R20" s="32">
        <f t="shared" si="4"/>
        <v>0.46999999999999886</v>
      </c>
      <c r="S20" s="32">
        <f t="shared" si="5"/>
        <v>42.582000000000001</v>
      </c>
      <c r="T20" s="30">
        <f t="shared" si="6"/>
        <v>45.366</v>
      </c>
      <c r="U20" s="34">
        <f t="shared" si="7"/>
        <v>2.7839999999999989</v>
      </c>
      <c r="V20" s="91">
        <v>4</v>
      </c>
      <c r="W20" s="20"/>
    </row>
    <row r="21" spans="1:23" ht="17.25">
      <c r="A21" s="27">
        <v>16</v>
      </c>
      <c r="B21" s="28" t="s">
        <v>31</v>
      </c>
      <c r="C21" s="29">
        <v>22</v>
      </c>
      <c r="D21" s="30">
        <v>54.86</v>
      </c>
      <c r="E21" s="31">
        <v>52.45</v>
      </c>
      <c r="F21" s="31">
        <f t="shared" si="0"/>
        <v>-2.4099999999999966</v>
      </c>
      <c r="G21" s="30">
        <v>46.29</v>
      </c>
      <c r="H21" s="31">
        <v>39.729999999999997</v>
      </c>
      <c r="I21" s="32">
        <f t="shared" si="1"/>
        <v>-6.5600000000000023</v>
      </c>
      <c r="J21" s="30">
        <v>41.07</v>
      </c>
      <c r="K21" s="31">
        <v>33.409999999999997</v>
      </c>
      <c r="L21" s="32">
        <f t="shared" si="2"/>
        <v>-7.6600000000000037</v>
      </c>
      <c r="M21" s="30">
        <v>41.79</v>
      </c>
      <c r="N21" s="31">
        <v>62.95</v>
      </c>
      <c r="O21" s="32">
        <f t="shared" si="3"/>
        <v>21.160000000000004</v>
      </c>
      <c r="P21" s="30">
        <v>39</v>
      </c>
      <c r="Q21" s="31">
        <v>36.700000000000003</v>
      </c>
      <c r="R21" s="32">
        <f t="shared" si="4"/>
        <v>-2.2999999999999972</v>
      </c>
      <c r="S21" s="32">
        <f t="shared" si="5"/>
        <v>44.601999999999997</v>
      </c>
      <c r="T21" s="30">
        <f t="shared" si="6"/>
        <v>45.048000000000002</v>
      </c>
      <c r="U21" s="34">
        <f t="shared" si="7"/>
        <v>0.44600000000000506</v>
      </c>
      <c r="V21" s="91">
        <v>3</v>
      </c>
      <c r="W21" s="20"/>
    </row>
    <row r="22" spans="1:23" ht="17.25">
      <c r="A22" s="28">
        <v>17</v>
      </c>
      <c r="B22" s="28" t="s">
        <v>63</v>
      </c>
      <c r="C22" s="29">
        <v>8</v>
      </c>
      <c r="D22" s="30">
        <v>47.71</v>
      </c>
      <c r="E22" s="31">
        <v>54</v>
      </c>
      <c r="F22" s="31">
        <f t="shared" si="0"/>
        <v>6.2899999999999991</v>
      </c>
      <c r="G22" s="30">
        <v>48.57</v>
      </c>
      <c r="H22" s="31">
        <v>40.5</v>
      </c>
      <c r="I22" s="32">
        <f t="shared" si="1"/>
        <v>-8.07</v>
      </c>
      <c r="J22" s="30">
        <v>43.21</v>
      </c>
      <c r="K22" s="31">
        <v>34.69</v>
      </c>
      <c r="L22" s="32">
        <f t="shared" si="2"/>
        <v>-8.5200000000000031</v>
      </c>
      <c r="M22" s="30">
        <v>35.71</v>
      </c>
      <c r="N22" s="31">
        <v>43.75</v>
      </c>
      <c r="O22" s="32">
        <f t="shared" si="3"/>
        <v>8.0399999999999991</v>
      </c>
      <c r="P22" s="30">
        <v>44.07</v>
      </c>
      <c r="Q22" s="31">
        <v>49.13</v>
      </c>
      <c r="R22" s="32">
        <f t="shared" si="4"/>
        <v>5.0600000000000023</v>
      </c>
      <c r="S22" s="32">
        <f t="shared" si="5"/>
        <v>43.853999999999999</v>
      </c>
      <c r="T22" s="30">
        <f t="shared" si="6"/>
        <v>44.414000000000001</v>
      </c>
      <c r="U22" s="34">
        <f t="shared" si="7"/>
        <v>0.56000000000000227</v>
      </c>
      <c r="V22" s="91">
        <v>4</v>
      </c>
      <c r="W22" s="20"/>
    </row>
    <row r="23" spans="1:23" ht="17.25">
      <c r="A23" s="27">
        <v>18</v>
      </c>
      <c r="B23" s="28" t="s">
        <v>95</v>
      </c>
      <c r="C23" s="29">
        <v>12</v>
      </c>
      <c r="D23" s="30">
        <v>53.14</v>
      </c>
      <c r="E23" s="31">
        <v>49.67</v>
      </c>
      <c r="F23" s="31">
        <f t="shared" si="0"/>
        <v>-3.4699999999999989</v>
      </c>
      <c r="G23" s="30">
        <v>54</v>
      </c>
      <c r="H23" s="31">
        <v>45.17</v>
      </c>
      <c r="I23" s="32">
        <f t="shared" si="1"/>
        <v>-8.8299999999999983</v>
      </c>
      <c r="J23" s="30">
        <v>42.14</v>
      </c>
      <c r="K23" s="31">
        <v>35.83</v>
      </c>
      <c r="L23" s="32">
        <f t="shared" si="2"/>
        <v>-6.3100000000000023</v>
      </c>
      <c r="M23" s="30">
        <v>35.71</v>
      </c>
      <c r="N23" s="31">
        <v>50.42</v>
      </c>
      <c r="O23" s="32">
        <f t="shared" si="3"/>
        <v>14.71</v>
      </c>
      <c r="P23" s="30">
        <v>53.71</v>
      </c>
      <c r="Q23" s="31">
        <v>40.83</v>
      </c>
      <c r="R23" s="32">
        <f t="shared" si="4"/>
        <v>-12.880000000000003</v>
      </c>
      <c r="S23" s="32">
        <f t="shared" si="5"/>
        <v>47.74</v>
      </c>
      <c r="T23" s="30">
        <f t="shared" si="6"/>
        <v>44.384</v>
      </c>
      <c r="U23" s="34">
        <f t="shared" si="7"/>
        <v>-3.3560000000000016</v>
      </c>
      <c r="V23" s="91">
        <v>4</v>
      </c>
      <c r="W23" s="20"/>
    </row>
    <row r="24" spans="1:23" ht="17.25">
      <c r="A24" s="28">
        <v>19</v>
      </c>
      <c r="B24" s="28" t="s">
        <v>74</v>
      </c>
      <c r="C24" s="29">
        <v>17</v>
      </c>
      <c r="D24" s="30">
        <v>44.78</v>
      </c>
      <c r="E24" s="31">
        <v>52.12</v>
      </c>
      <c r="F24" s="31">
        <f t="shared" si="0"/>
        <v>7.3399999999999963</v>
      </c>
      <c r="G24" s="30">
        <v>38</v>
      </c>
      <c r="H24" s="31">
        <v>40</v>
      </c>
      <c r="I24" s="32">
        <f t="shared" si="1"/>
        <v>2</v>
      </c>
      <c r="J24" s="30">
        <v>35.97</v>
      </c>
      <c r="K24" s="31">
        <v>32.79</v>
      </c>
      <c r="L24" s="32">
        <f t="shared" si="2"/>
        <v>-3.1799999999999997</v>
      </c>
      <c r="M24" s="30">
        <v>33.33</v>
      </c>
      <c r="N24" s="31">
        <v>52.94</v>
      </c>
      <c r="O24" s="32">
        <f t="shared" si="3"/>
        <v>19.61</v>
      </c>
      <c r="P24" s="30">
        <v>33.19</v>
      </c>
      <c r="Q24" s="31">
        <v>42.94</v>
      </c>
      <c r="R24" s="32">
        <f t="shared" si="4"/>
        <v>9.75</v>
      </c>
      <c r="S24" s="32">
        <f t="shared" si="5"/>
        <v>37.053999999999995</v>
      </c>
      <c r="T24" s="30">
        <f t="shared" si="6"/>
        <v>44.158000000000001</v>
      </c>
      <c r="U24" s="34">
        <f t="shared" si="7"/>
        <v>7.1040000000000063</v>
      </c>
      <c r="V24" s="91">
        <v>7</v>
      </c>
      <c r="W24" s="20"/>
    </row>
    <row r="25" spans="1:23" ht="17.25">
      <c r="A25" s="27">
        <v>20</v>
      </c>
      <c r="B25" s="28" t="s">
        <v>38</v>
      </c>
      <c r="C25" s="29">
        <v>18</v>
      </c>
      <c r="D25" s="30">
        <v>47.57</v>
      </c>
      <c r="E25" s="31">
        <v>50.56</v>
      </c>
      <c r="F25" s="31">
        <f t="shared" si="0"/>
        <v>2.990000000000002</v>
      </c>
      <c r="G25" s="30">
        <v>45</v>
      </c>
      <c r="H25" s="31">
        <v>38.78</v>
      </c>
      <c r="I25" s="32">
        <f t="shared" si="1"/>
        <v>-6.2199999999999989</v>
      </c>
      <c r="J25" s="30">
        <v>43.93</v>
      </c>
      <c r="K25" s="31">
        <v>34.44</v>
      </c>
      <c r="L25" s="32">
        <f t="shared" si="2"/>
        <v>-9.490000000000002</v>
      </c>
      <c r="M25" s="30">
        <v>49.29</v>
      </c>
      <c r="N25" s="31">
        <v>59.72</v>
      </c>
      <c r="O25" s="32">
        <f t="shared" si="3"/>
        <v>10.43</v>
      </c>
      <c r="P25" s="30">
        <v>34.61</v>
      </c>
      <c r="Q25" s="31">
        <v>36.75</v>
      </c>
      <c r="R25" s="32">
        <f t="shared" si="4"/>
        <v>2.1400000000000006</v>
      </c>
      <c r="S25" s="32">
        <f t="shared" si="5"/>
        <v>44.08</v>
      </c>
      <c r="T25" s="30">
        <f t="shared" si="6"/>
        <v>44.05</v>
      </c>
      <c r="U25" s="34">
        <f t="shared" si="7"/>
        <v>-3.0000000000001137E-2</v>
      </c>
      <c r="V25" s="91">
        <v>3</v>
      </c>
      <c r="W25" s="20"/>
    </row>
    <row r="26" spans="1:23" ht="17.25">
      <c r="A26" s="28">
        <v>21</v>
      </c>
      <c r="B26" s="28" t="s">
        <v>137</v>
      </c>
      <c r="C26" s="29">
        <v>5</v>
      </c>
      <c r="D26" s="30">
        <v>52.1</v>
      </c>
      <c r="E26" s="30">
        <v>48</v>
      </c>
      <c r="F26" s="31">
        <f t="shared" si="0"/>
        <v>-4.1000000000000014</v>
      </c>
      <c r="G26" s="30">
        <v>42.05</v>
      </c>
      <c r="H26" s="30">
        <v>37.5</v>
      </c>
      <c r="I26" s="32">
        <f t="shared" si="1"/>
        <v>-4.5499999999999972</v>
      </c>
      <c r="J26" s="30">
        <v>36.875</v>
      </c>
      <c r="K26" s="30">
        <v>27.5</v>
      </c>
      <c r="L26" s="32">
        <f t="shared" si="2"/>
        <v>-9.375</v>
      </c>
      <c r="M26" s="30">
        <v>38.875</v>
      </c>
      <c r="N26" s="30">
        <v>55.625</v>
      </c>
      <c r="O26" s="32">
        <f t="shared" si="3"/>
        <v>16.75</v>
      </c>
      <c r="P26" s="30">
        <v>45.05</v>
      </c>
      <c r="Q26" s="30">
        <v>48.25</v>
      </c>
      <c r="R26" s="32">
        <f t="shared" si="4"/>
        <v>3.2000000000000028</v>
      </c>
      <c r="S26" s="32">
        <f t="shared" si="5"/>
        <v>42.989999999999995</v>
      </c>
      <c r="T26" s="30">
        <f t="shared" si="6"/>
        <v>43.375</v>
      </c>
      <c r="U26" s="34">
        <f t="shared" si="7"/>
        <v>0.38500000000000512</v>
      </c>
      <c r="V26" s="91">
        <v>3</v>
      </c>
      <c r="W26" s="20"/>
    </row>
    <row r="27" spans="1:23" ht="17.25">
      <c r="A27" s="27">
        <v>22</v>
      </c>
      <c r="B27" s="28" t="s">
        <v>61</v>
      </c>
      <c r="C27" s="29">
        <v>9</v>
      </c>
      <c r="D27" s="30">
        <v>53.2</v>
      </c>
      <c r="E27" s="31">
        <v>52.67</v>
      </c>
      <c r="F27" s="31">
        <f t="shared" si="0"/>
        <v>-0.53000000000000114</v>
      </c>
      <c r="G27" s="30">
        <v>59.2</v>
      </c>
      <c r="H27" s="31">
        <v>39.11</v>
      </c>
      <c r="I27" s="32">
        <f t="shared" si="1"/>
        <v>-20.090000000000003</v>
      </c>
      <c r="J27" s="30">
        <v>37.5</v>
      </c>
      <c r="K27" s="31">
        <v>34.72</v>
      </c>
      <c r="L27" s="32">
        <f t="shared" si="2"/>
        <v>-2.7800000000000011</v>
      </c>
      <c r="M27" s="30">
        <v>42</v>
      </c>
      <c r="N27" s="31">
        <v>42.78</v>
      </c>
      <c r="O27" s="32">
        <f t="shared" si="3"/>
        <v>0.78000000000000114</v>
      </c>
      <c r="P27" s="30">
        <v>47.5</v>
      </c>
      <c r="Q27" s="31">
        <v>44.67</v>
      </c>
      <c r="R27" s="32">
        <f t="shared" si="4"/>
        <v>-2.8299999999999983</v>
      </c>
      <c r="S27" s="32">
        <f t="shared" si="5"/>
        <v>47.88</v>
      </c>
      <c r="T27" s="30">
        <f t="shared" si="6"/>
        <v>42.79</v>
      </c>
      <c r="U27" s="34">
        <f t="shared" si="7"/>
        <v>-5.0900000000000034</v>
      </c>
      <c r="V27" s="91">
        <v>1</v>
      </c>
      <c r="W27" s="20"/>
    </row>
    <row r="28" spans="1:23" ht="17.25">
      <c r="A28" s="28">
        <v>23</v>
      </c>
      <c r="B28" s="28" t="s">
        <v>138</v>
      </c>
      <c r="C28" s="29">
        <v>20</v>
      </c>
      <c r="D28" s="30">
        <v>53.5</v>
      </c>
      <c r="E28" s="30">
        <v>46.120000000000005</v>
      </c>
      <c r="F28" s="31">
        <f t="shared" si="0"/>
        <v>-7.3799999999999955</v>
      </c>
      <c r="G28" s="30">
        <v>45.5</v>
      </c>
      <c r="H28" s="30">
        <v>40.482500000000002</v>
      </c>
      <c r="I28" s="32">
        <f t="shared" si="1"/>
        <v>-5.0174999999999983</v>
      </c>
      <c r="J28" s="30">
        <v>42.707499999999996</v>
      </c>
      <c r="K28" s="30">
        <v>36.375</v>
      </c>
      <c r="L28" s="32">
        <f t="shared" si="2"/>
        <v>-6.332499999999996</v>
      </c>
      <c r="M28" s="30">
        <v>37.917500000000004</v>
      </c>
      <c r="N28" s="30">
        <v>51.594999999999999</v>
      </c>
      <c r="O28" s="32">
        <f t="shared" si="3"/>
        <v>13.677499999999995</v>
      </c>
      <c r="P28" s="30">
        <v>41.4375</v>
      </c>
      <c r="Q28" s="30">
        <v>38.47</v>
      </c>
      <c r="R28" s="32">
        <f t="shared" si="4"/>
        <v>-2.9675000000000011</v>
      </c>
      <c r="S28" s="32">
        <f t="shared" si="5"/>
        <v>44.212499999999999</v>
      </c>
      <c r="T28" s="30">
        <f t="shared" si="6"/>
        <v>42.608499999999999</v>
      </c>
      <c r="U28" s="34">
        <f t="shared" si="7"/>
        <v>-1.6039999999999992</v>
      </c>
      <c r="V28" s="91">
        <v>2</v>
      </c>
      <c r="W28" s="20"/>
    </row>
    <row r="29" spans="1:23" ht="17.25">
      <c r="A29" s="27">
        <v>24</v>
      </c>
      <c r="B29" s="28" t="s">
        <v>116</v>
      </c>
      <c r="C29" s="29">
        <v>13</v>
      </c>
      <c r="D29" s="30">
        <v>41.67</v>
      </c>
      <c r="E29" s="31">
        <v>47.08</v>
      </c>
      <c r="F29" s="31">
        <f t="shared" si="0"/>
        <v>5.4099999999999966</v>
      </c>
      <c r="G29" s="30">
        <v>34.5</v>
      </c>
      <c r="H29" s="31">
        <v>38.46</v>
      </c>
      <c r="I29" s="32">
        <f t="shared" si="1"/>
        <v>3.9600000000000009</v>
      </c>
      <c r="J29" s="30">
        <v>32.29</v>
      </c>
      <c r="K29" s="31">
        <v>37.5</v>
      </c>
      <c r="L29" s="32">
        <f t="shared" si="2"/>
        <v>5.2100000000000009</v>
      </c>
      <c r="M29" s="30">
        <v>25.83</v>
      </c>
      <c r="N29" s="31">
        <v>46.15</v>
      </c>
      <c r="O29" s="32">
        <f t="shared" si="3"/>
        <v>20.32</v>
      </c>
      <c r="P29" s="30">
        <v>35.29</v>
      </c>
      <c r="Q29" s="31">
        <v>43.81</v>
      </c>
      <c r="R29" s="32">
        <f t="shared" si="4"/>
        <v>8.5200000000000031</v>
      </c>
      <c r="S29" s="32">
        <f t="shared" si="5"/>
        <v>33.916000000000004</v>
      </c>
      <c r="T29" s="30">
        <f t="shared" si="6"/>
        <v>42.6</v>
      </c>
      <c r="U29" s="34">
        <f t="shared" si="7"/>
        <v>8.6839999999999975</v>
      </c>
      <c r="V29" s="91">
        <v>7</v>
      </c>
      <c r="W29" s="20"/>
    </row>
    <row r="30" spans="1:23" ht="17.25">
      <c r="A30" s="28">
        <v>25</v>
      </c>
      <c r="B30" s="28" t="s">
        <v>109</v>
      </c>
      <c r="C30" s="29">
        <v>5</v>
      </c>
      <c r="D30" s="30">
        <v>42</v>
      </c>
      <c r="E30" s="31">
        <v>48.4</v>
      </c>
      <c r="F30" s="31">
        <f t="shared" si="0"/>
        <v>6.3999999999999986</v>
      </c>
      <c r="G30" s="30">
        <v>33</v>
      </c>
      <c r="H30" s="31">
        <v>47.2</v>
      </c>
      <c r="I30" s="32">
        <f t="shared" si="1"/>
        <v>14.200000000000003</v>
      </c>
      <c r="J30" s="30">
        <v>37.5</v>
      </c>
      <c r="K30" s="31">
        <v>23</v>
      </c>
      <c r="L30" s="32">
        <f t="shared" si="2"/>
        <v>-14.5</v>
      </c>
      <c r="M30" s="30">
        <v>31.25</v>
      </c>
      <c r="N30" s="31">
        <v>55</v>
      </c>
      <c r="O30" s="32">
        <f t="shared" si="3"/>
        <v>23.75</v>
      </c>
      <c r="P30" s="30">
        <v>23.5</v>
      </c>
      <c r="Q30" s="31">
        <v>39.1</v>
      </c>
      <c r="R30" s="32">
        <f t="shared" si="4"/>
        <v>15.600000000000001</v>
      </c>
      <c r="S30" s="32">
        <f t="shared" si="5"/>
        <v>33.450000000000003</v>
      </c>
      <c r="T30" s="30">
        <f t="shared" si="6"/>
        <v>42.54</v>
      </c>
      <c r="U30" s="34">
        <f t="shared" si="7"/>
        <v>9.0899999999999963</v>
      </c>
      <c r="V30" s="91">
        <v>1</v>
      </c>
      <c r="W30" s="20"/>
    </row>
    <row r="31" spans="1:23" ht="17.25">
      <c r="A31" s="27">
        <v>26</v>
      </c>
      <c r="B31" s="28" t="s">
        <v>34</v>
      </c>
      <c r="C31" s="29">
        <v>10</v>
      </c>
      <c r="D31" s="30">
        <v>53</v>
      </c>
      <c r="E31" s="31">
        <v>49.8</v>
      </c>
      <c r="F31" s="31">
        <f t="shared" si="0"/>
        <v>-3.2000000000000028</v>
      </c>
      <c r="G31" s="30">
        <v>49.4</v>
      </c>
      <c r="H31" s="31">
        <v>37.6</v>
      </c>
      <c r="I31" s="32">
        <f t="shared" si="1"/>
        <v>-11.799999999999997</v>
      </c>
      <c r="J31" s="30">
        <v>44</v>
      </c>
      <c r="K31" s="31">
        <v>36.75</v>
      </c>
      <c r="L31" s="32">
        <f t="shared" si="2"/>
        <v>-7.25</v>
      </c>
      <c r="M31" s="30">
        <v>34</v>
      </c>
      <c r="N31" s="31">
        <v>45.5</v>
      </c>
      <c r="O31" s="32">
        <f t="shared" si="3"/>
        <v>11.5</v>
      </c>
      <c r="P31" s="30">
        <v>39.75</v>
      </c>
      <c r="Q31" s="31">
        <v>40.25</v>
      </c>
      <c r="R31" s="32">
        <f t="shared" si="4"/>
        <v>0.5</v>
      </c>
      <c r="S31" s="32">
        <f t="shared" si="5"/>
        <v>44.03</v>
      </c>
      <c r="T31" s="30">
        <f t="shared" si="6"/>
        <v>41.980000000000004</v>
      </c>
      <c r="U31" s="34">
        <f t="shared" si="7"/>
        <v>-2.0499999999999972</v>
      </c>
      <c r="V31" s="91">
        <v>8</v>
      </c>
      <c r="W31" s="20"/>
    </row>
    <row r="32" spans="1:23" ht="17.25">
      <c r="A32" s="28">
        <v>27</v>
      </c>
      <c r="B32" s="28" t="s">
        <v>33</v>
      </c>
      <c r="C32" s="29">
        <v>4</v>
      </c>
      <c r="D32" s="30">
        <v>49.6</v>
      </c>
      <c r="E32" s="31">
        <v>50.5</v>
      </c>
      <c r="F32" s="31">
        <f t="shared" si="0"/>
        <v>0.89999999999999858</v>
      </c>
      <c r="G32" s="30">
        <v>44.8</v>
      </c>
      <c r="H32" s="31">
        <v>43</v>
      </c>
      <c r="I32" s="32">
        <f t="shared" si="1"/>
        <v>-1.7999999999999972</v>
      </c>
      <c r="J32" s="30">
        <v>43</v>
      </c>
      <c r="K32" s="31">
        <v>31.25</v>
      </c>
      <c r="L32" s="32">
        <f t="shared" si="2"/>
        <v>-11.75</v>
      </c>
      <c r="M32" s="30">
        <v>30</v>
      </c>
      <c r="N32" s="31">
        <v>43.75</v>
      </c>
      <c r="O32" s="32">
        <f t="shared" si="3"/>
        <v>13.75</v>
      </c>
      <c r="P32" s="30">
        <v>32.200000000000003</v>
      </c>
      <c r="Q32" s="31">
        <v>41.13</v>
      </c>
      <c r="R32" s="32">
        <f t="shared" si="4"/>
        <v>8.93</v>
      </c>
      <c r="S32" s="32">
        <f t="shared" si="5"/>
        <v>39.92</v>
      </c>
      <c r="T32" s="30">
        <f t="shared" si="6"/>
        <v>41.926000000000002</v>
      </c>
      <c r="U32" s="34">
        <f t="shared" si="7"/>
        <v>2.0060000000000002</v>
      </c>
      <c r="V32" s="91">
        <v>4</v>
      </c>
      <c r="W32" s="20"/>
    </row>
    <row r="33" spans="1:23" ht="17.25">
      <c r="A33" s="27">
        <v>28</v>
      </c>
      <c r="B33" s="28" t="s">
        <v>18</v>
      </c>
      <c r="C33" s="29">
        <v>12</v>
      </c>
      <c r="D33" s="30">
        <v>53.08</v>
      </c>
      <c r="E33" s="31">
        <v>49.67</v>
      </c>
      <c r="F33" s="31">
        <f t="shared" si="0"/>
        <v>-3.4099999999999966</v>
      </c>
      <c r="G33" s="30">
        <v>50</v>
      </c>
      <c r="H33" s="31">
        <v>43</v>
      </c>
      <c r="I33" s="32">
        <f t="shared" si="1"/>
        <v>-7</v>
      </c>
      <c r="J33" s="30">
        <v>33.46</v>
      </c>
      <c r="K33" s="31">
        <v>36.46</v>
      </c>
      <c r="L33" s="32">
        <f t="shared" si="2"/>
        <v>3</v>
      </c>
      <c r="M33" s="30">
        <v>38.85</v>
      </c>
      <c r="N33" s="31">
        <v>42.92</v>
      </c>
      <c r="O33" s="32">
        <f t="shared" si="3"/>
        <v>4.07</v>
      </c>
      <c r="P33" s="30">
        <v>39.92</v>
      </c>
      <c r="Q33" s="31">
        <v>36.630000000000003</v>
      </c>
      <c r="R33" s="32">
        <f t="shared" si="4"/>
        <v>-3.2899999999999991</v>
      </c>
      <c r="S33" s="32">
        <f t="shared" si="5"/>
        <v>43.061999999999998</v>
      </c>
      <c r="T33" s="30">
        <f t="shared" si="6"/>
        <v>41.736000000000004</v>
      </c>
      <c r="U33" s="34">
        <f t="shared" si="7"/>
        <v>-1.3259999999999934</v>
      </c>
      <c r="V33" s="91">
        <v>4</v>
      </c>
      <c r="W33" s="20"/>
    </row>
    <row r="34" spans="1:23" ht="17.25">
      <c r="A34" s="28">
        <v>29</v>
      </c>
      <c r="B34" s="28" t="s">
        <v>53</v>
      </c>
      <c r="C34" s="29">
        <v>12</v>
      </c>
      <c r="D34" s="30">
        <v>39.33</v>
      </c>
      <c r="E34" s="31">
        <v>50.83</v>
      </c>
      <c r="F34" s="31">
        <f t="shared" si="0"/>
        <v>11.5</v>
      </c>
      <c r="G34" s="30">
        <v>36.33</v>
      </c>
      <c r="H34" s="31">
        <v>47.17</v>
      </c>
      <c r="I34" s="32">
        <f t="shared" si="1"/>
        <v>10.840000000000003</v>
      </c>
      <c r="J34" s="30">
        <v>27.5</v>
      </c>
      <c r="K34" s="31">
        <v>28.96</v>
      </c>
      <c r="L34" s="32">
        <f t="shared" si="2"/>
        <v>1.4600000000000009</v>
      </c>
      <c r="M34" s="30">
        <v>22.5</v>
      </c>
      <c r="N34" s="31">
        <v>36.67</v>
      </c>
      <c r="O34" s="32">
        <f t="shared" si="3"/>
        <v>14.170000000000002</v>
      </c>
      <c r="P34" s="30">
        <v>35.75</v>
      </c>
      <c r="Q34" s="31">
        <v>42.96</v>
      </c>
      <c r="R34" s="32">
        <f t="shared" si="4"/>
        <v>7.2100000000000009</v>
      </c>
      <c r="S34" s="32">
        <f t="shared" si="5"/>
        <v>32.281999999999996</v>
      </c>
      <c r="T34" s="30">
        <f t="shared" si="6"/>
        <v>41.317999999999998</v>
      </c>
      <c r="U34" s="34">
        <f t="shared" si="7"/>
        <v>9.0360000000000014</v>
      </c>
      <c r="V34" s="91">
        <v>8</v>
      </c>
      <c r="W34" s="20"/>
    </row>
    <row r="35" spans="1:23" ht="17.25">
      <c r="A35" s="27">
        <v>30</v>
      </c>
      <c r="B35" s="28" t="s">
        <v>79</v>
      </c>
      <c r="C35" s="29">
        <v>4</v>
      </c>
      <c r="D35" s="30">
        <v>44</v>
      </c>
      <c r="E35" s="31">
        <v>45.5</v>
      </c>
      <c r="F35" s="31">
        <f t="shared" si="0"/>
        <v>1.5</v>
      </c>
      <c r="G35" s="30">
        <v>38</v>
      </c>
      <c r="H35" s="31">
        <v>38</v>
      </c>
      <c r="I35" s="32">
        <f t="shared" si="1"/>
        <v>0</v>
      </c>
      <c r="J35" s="30">
        <v>35</v>
      </c>
      <c r="K35" s="31">
        <v>27.5</v>
      </c>
      <c r="L35" s="32">
        <f t="shared" si="2"/>
        <v>-7.5</v>
      </c>
      <c r="M35" s="30">
        <v>37.5</v>
      </c>
      <c r="N35" s="31">
        <v>51.25</v>
      </c>
      <c r="O35" s="32">
        <f t="shared" si="3"/>
        <v>13.75</v>
      </c>
      <c r="P35" s="30">
        <v>44.5</v>
      </c>
      <c r="Q35" s="31">
        <v>43.13</v>
      </c>
      <c r="R35" s="32">
        <f t="shared" si="4"/>
        <v>-1.3699999999999974</v>
      </c>
      <c r="S35" s="32">
        <f t="shared" si="5"/>
        <v>39.799999999999997</v>
      </c>
      <c r="T35" s="30">
        <f t="shared" si="6"/>
        <v>41.076000000000001</v>
      </c>
      <c r="U35" s="34">
        <f t="shared" si="7"/>
        <v>1.2760000000000034</v>
      </c>
      <c r="V35" s="91">
        <v>3</v>
      </c>
      <c r="W35" s="20"/>
    </row>
    <row r="36" spans="1:23" ht="17.25">
      <c r="A36" s="28">
        <v>31</v>
      </c>
      <c r="B36" s="28" t="s">
        <v>16</v>
      </c>
      <c r="C36" s="29">
        <v>16</v>
      </c>
      <c r="D36" s="30">
        <v>41.45</v>
      </c>
      <c r="E36" s="31">
        <v>51.5</v>
      </c>
      <c r="F36" s="31">
        <f t="shared" si="0"/>
        <v>10.049999999999997</v>
      </c>
      <c r="G36" s="30">
        <v>40</v>
      </c>
      <c r="H36" s="31">
        <v>39.380000000000003</v>
      </c>
      <c r="I36" s="32">
        <f t="shared" si="1"/>
        <v>-0.61999999999999744</v>
      </c>
      <c r="J36" s="30">
        <v>39.32</v>
      </c>
      <c r="K36" s="31">
        <v>31.41</v>
      </c>
      <c r="L36" s="32">
        <f t="shared" si="2"/>
        <v>-7.91</v>
      </c>
      <c r="M36" s="30">
        <v>32.729999999999997</v>
      </c>
      <c r="N36" s="31">
        <v>40</v>
      </c>
      <c r="O36" s="32">
        <f t="shared" si="3"/>
        <v>7.2700000000000031</v>
      </c>
      <c r="P36" s="30">
        <v>35.64</v>
      </c>
      <c r="Q36" s="31">
        <v>40.28</v>
      </c>
      <c r="R36" s="32">
        <f t="shared" si="4"/>
        <v>4.6400000000000006</v>
      </c>
      <c r="S36" s="32">
        <f t="shared" si="5"/>
        <v>37.827999999999996</v>
      </c>
      <c r="T36" s="30">
        <f t="shared" si="6"/>
        <v>40.513999999999996</v>
      </c>
      <c r="U36" s="34">
        <f t="shared" si="7"/>
        <v>2.6859999999999999</v>
      </c>
      <c r="V36" s="91">
        <v>6</v>
      </c>
      <c r="W36" s="20"/>
    </row>
    <row r="37" spans="1:23" ht="17.25">
      <c r="A37" s="27">
        <v>32</v>
      </c>
      <c r="B37" s="28" t="s">
        <v>93</v>
      </c>
      <c r="C37" s="29">
        <v>10</v>
      </c>
      <c r="D37" s="30">
        <v>41.67</v>
      </c>
      <c r="E37" s="31">
        <v>41.8</v>
      </c>
      <c r="F37" s="31">
        <f t="shared" si="0"/>
        <v>0.12999999999999545</v>
      </c>
      <c r="G37" s="30">
        <v>42.33</v>
      </c>
      <c r="H37" s="31">
        <v>41.2</v>
      </c>
      <c r="I37" s="32">
        <f t="shared" si="1"/>
        <v>-1.1299999999999955</v>
      </c>
      <c r="J37" s="30">
        <v>30.83</v>
      </c>
      <c r="K37" s="31">
        <v>30.25</v>
      </c>
      <c r="L37" s="32">
        <f t="shared" si="2"/>
        <v>-0.57999999999999829</v>
      </c>
      <c r="M37" s="30">
        <v>41.67</v>
      </c>
      <c r="N37" s="31">
        <v>48</v>
      </c>
      <c r="O37" s="32">
        <f t="shared" si="3"/>
        <v>6.3299999999999983</v>
      </c>
      <c r="P37" s="30">
        <v>37.75</v>
      </c>
      <c r="Q37" s="31">
        <v>41</v>
      </c>
      <c r="R37" s="32">
        <f t="shared" si="4"/>
        <v>3.25</v>
      </c>
      <c r="S37" s="32">
        <f t="shared" si="5"/>
        <v>38.85</v>
      </c>
      <c r="T37" s="30">
        <f t="shared" si="6"/>
        <v>40.450000000000003</v>
      </c>
      <c r="U37" s="34">
        <f t="shared" si="7"/>
        <v>1.6000000000000014</v>
      </c>
      <c r="V37" s="91">
        <v>5</v>
      </c>
      <c r="W37" s="20"/>
    </row>
    <row r="38" spans="1:23" ht="17.25">
      <c r="A38" s="28">
        <v>33</v>
      </c>
      <c r="B38" s="28" t="s">
        <v>51</v>
      </c>
      <c r="C38" s="29">
        <v>9</v>
      </c>
      <c r="D38" s="30">
        <v>46</v>
      </c>
      <c r="E38" s="31">
        <v>55.78</v>
      </c>
      <c r="F38" s="31">
        <f t="shared" si="0"/>
        <v>9.7800000000000011</v>
      </c>
      <c r="G38" s="30">
        <v>38.799999999999997</v>
      </c>
      <c r="H38" s="31">
        <v>38</v>
      </c>
      <c r="I38" s="32">
        <f t="shared" si="1"/>
        <v>-0.79999999999999716</v>
      </c>
      <c r="J38" s="30">
        <v>32</v>
      </c>
      <c r="K38" s="31">
        <v>28.61</v>
      </c>
      <c r="L38" s="32">
        <f t="shared" si="2"/>
        <v>-3.3900000000000006</v>
      </c>
      <c r="M38" s="30">
        <v>33</v>
      </c>
      <c r="N38" s="31">
        <v>41.11</v>
      </c>
      <c r="O38" s="32">
        <f t="shared" si="3"/>
        <v>8.11</v>
      </c>
      <c r="P38" s="30">
        <v>31.8</v>
      </c>
      <c r="Q38" s="31">
        <v>38.39</v>
      </c>
      <c r="R38" s="32">
        <f t="shared" si="4"/>
        <v>6.59</v>
      </c>
      <c r="S38" s="32">
        <f t="shared" ref="S38:S69" si="8">(D38+G38+J38+M38+P38)/5</f>
        <v>36.320000000000007</v>
      </c>
      <c r="T38" s="30">
        <f t="shared" ref="T38:T69" si="9">(E38+H38+K38+N38+Q38)/5</f>
        <v>40.378</v>
      </c>
      <c r="U38" s="34">
        <f t="shared" si="7"/>
        <v>4.0579999999999927</v>
      </c>
      <c r="V38" s="91">
        <v>4</v>
      </c>
      <c r="W38" s="20"/>
    </row>
    <row r="39" spans="1:23" ht="17.25">
      <c r="A39" s="27">
        <v>34</v>
      </c>
      <c r="B39" s="28" t="s">
        <v>17</v>
      </c>
      <c r="C39" s="29">
        <v>13</v>
      </c>
      <c r="D39" s="30">
        <v>47.05</v>
      </c>
      <c r="E39" s="31">
        <v>53.23</v>
      </c>
      <c r="F39" s="31">
        <f t="shared" si="0"/>
        <v>6.18</v>
      </c>
      <c r="G39" s="30">
        <v>44.29</v>
      </c>
      <c r="H39" s="31">
        <v>40</v>
      </c>
      <c r="I39" s="32">
        <f t="shared" si="1"/>
        <v>-4.2899999999999991</v>
      </c>
      <c r="J39" s="30">
        <v>30</v>
      </c>
      <c r="K39" s="31">
        <v>29.62</v>
      </c>
      <c r="L39" s="32">
        <f t="shared" si="2"/>
        <v>-0.37999999999999901</v>
      </c>
      <c r="M39" s="30">
        <v>30.24</v>
      </c>
      <c r="N39" s="31">
        <v>40.380000000000003</v>
      </c>
      <c r="O39" s="32">
        <f t="shared" si="3"/>
        <v>10.140000000000004</v>
      </c>
      <c r="P39" s="30">
        <v>35.29</v>
      </c>
      <c r="Q39" s="31">
        <v>37.96</v>
      </c>
      <c r="R39" s="32">
        <f t="shared" si="4"/>
        <v>2.6700000000000017</v>
      </c>
      <c r="S39" s="32">
        <f t="shared" si="8"/>
        <v>37.374000000000002</v>
      </c>
      <c r="T39" s="30">
        <f t="shared" si="9"/>
        <v>40.238</v>
      </c>
      <c r="U39" s="34">
        <f t="shared" si="7"/>
        <v>2.8639999999999972</v>
      </c>
      <c r="V39" s="91">
        <v>1</v>
      </c>
      <c r="W39" s="20"/>
    </row>
    <row r="40" spans="1:23" ht="17.25">
      <c r="A40" s="28">
        <v>35</v>
      </c>
      <c r="B40" s="28" t="s">
        <v>80</v>
      </c>
      <c r="C40" s="29">
        <v>6</v>
      </c>
      <c r="D40" s="30">
        <v>54.5</v>
      </c>
      <c r="E40" s="31">
        <v>51.33</v>
      </c>
      <c r="F40" s="31">
        <f t="shared" si="0"/>
        <v>-3.1700000000000017</v>
      </c>
      <c r="G40" s="30">
        <v>44.5</v>
      </c>
      <c r="H40" s="31">
        <v>38.67</v>
      </c>
      <c r="I40" s="32">
        <f t="shared" si="1"/>
        <v>-5.8299999999999983</v>
      </c>
      <c r="J40" s="30">
        <v>43.13</v>
      </c>
      <c r="K40" s="31">
        <v>27.92</v>
      </c>
      <c r="L40" s="32">
        <f t="shared" si="2"/>
        <v>-15.21</v>
      </c>
      <c r="M40" s="30">
        <v>36.25</v>
      </c>
      <c r="N40" s="31">
        <v>40</v>
      </c>
      <c r="O40" s="32">
        <f t="shared" si="3"/>
        <v>3.75</v>
      </c>
      <c r="P40" s="30">
        <v>43.63</v>
      </c>
      <c r="Q40" s="31">
        <v>42.92</v>
      </c>
      <c r="R40" s="32">
        <f t="shared" si="4"/>
        <v>-0.71000000000000085</v>
      </c>
      <c r="S40" s="32">
        <f t="shared" si="8"/>
        <v>44.402000000000001</v>
      </c>
      <c r="T40" s="30">
        <f t="shared" si="9"/>
        <v>40.168000000000006</v>
      </c>
      <c r="U40" s="34">
        <f t="shared" si="7"/>
        <v>-4.2339999999999947</v>
      </c>
      <c r="V40" s="91">
        <v>6</v>
      </c>
      <c r="W40" s="20"/>
    </row>
    <row r="41" spans="1:23" ht="17.25">
      <c r="A41" s="27">
        <v>36</v>
      </c>
      <c r="B41" s="28" t="s">
        <v>119</v>
      </c>
      <c r="C41" s="29">
        <v>27</v>
      </c>
      <c r="D41" s="30">
        <v>44</v>
      </c>
      <c r="E41" s="31">
        <v>45.04</v>
      </c>
      <c r="F41" s="31">
        <f t="shared" si="0"/>
        <v>1.0399999999999991</v>
      </c>
      <c r="G41" s="30">
        <v>44.86</v>
      </c>
      <c r="H41" s="31">
        <v>39.630000000000003</v>
      </c>
      <c r="I41" s="32">
        <f t="shared" si="1"/>
        <v>-5.2299999999999969</v>
      </c>
      <c r="J41" s="30">
        <v>37.86</v>
      </c>
      <c r="K41" s="31">
        <v>29.26</v>
      </c>
      <c r="L41" s="32">
        <f t="shared" si="2"/>
        <v>-8.5999999999999979</v>
      </c>
      <c r="M41" s="30">
        <v>37.86</v>
      </c>
      <c r="N41" s="31">
        <v>45</v>
      </c>
      <c r="O41" s="32">
        <f t="shared" si="3"/>
        <v>7.1400000000000006</v>
      </c>
      <c r="P41" s="30">
        <v>41.75</v>
      </c>
      <c r="Q41" s="31">
        <v>41.17</v>
      </c>
      <c r="R41" s="32">
        <f t="shared" si="4"/>
        <v>-0.57999999999999829</v>
      </c>
      <c r="S41" s="32">
        <f t="shared" si="8"/>
        <v>41.265999999999998</v>
      </c>
      <c r="T41" s="30">
        <f t="shared" si="9"/>
        <v>40.020000000000003</v>
      </c>
      <c r="U41" s="34">
        <f t="shared" si="7"/>
        <v>-1.2459999999999951</v>
      </c>
      <c r="V41" s="91">
        <v>2</v>
      </c>
      <c r="W41" s="20"/>
    </row>
    <row r="42" spans="1:23" ht="17.25">
      <c r="A42" s="28">
        <v>37</v>
      </c>
      <c r="B42" s="28" t="s">
        <v>188</v>
      </c>
      <c r="C42" s="29">
        <v>10</v>
      </c>
      <c r="D42" s="30">
        <v>42.5</v>
      </c>
      <c r="E42" s="31">
        <v>47.8</v>
      </c>
      <c r="F42" s="31">
        <f t="shared" si="0"/>
        <v>5.2999999999999972</v>
      </c>
      <c r="G42" s="30">
        <v>41</v>
      </c>
      <c r="H42" s="31">
        <v>37</v>
      </c>
      <c r="I42" s="32">
        <f t="shared" si="1"/>
        <v>-4</v>
      </c>
      <c r="J42" s="30">
        <v>38.130000000000003</v>
      </c>
      <c r="K42" s="31">
        <v>33</v>
      </c>
      <c r="L42" s="32">
        <f t="shared" si="2"/>
        <v>-5.1300000000000026</v>
      </c>
      <c r="M42" s="30">
        <v>38.75</v>
      </c>
      <c r="N42" s="31">
        <v>42.5</v>
      </c>
      <c r="O42" s="32">
        <f t="shared" si="3"/>
        <v>3.75</v>
      </c>
      <c r="P42" s="30">
        <v>40.380000000000003</v>
      </c>
      <c r="Q42" s="31">
        <v>39.5</v>
      </c>
      <c r="R42" s="32">
        <f t="shared" si="4"/>
        <v>-0.88000000000000256</v>
      </c>
      <c r="S42" s="32">
        <f t="shared" si="8"/>
        <v>40.152000000000001</v>
      </c>
      <c r="T42" s="30">
        <f t="shared" si="9"/>
        <v>39.96</v>
      </c>
      <c r="U42" s="34">
        <f t="shared" si="7"/>
        <v>-0.19200000000000017</v>
      </c>
      <c r="V42" s="91">
        <v>7</v>
      </c>
      <c r="W42" s="20"/>
    </row>
    <row r="43" spans="1:23" ht="17.25">
      <c r="A43" s="27">
        <v>38</v>
      </c>
      <c r="B43" s="28" t="s">
        <v>39</v>
      </c>
      <c r="C43" s="29">
        <v>10</v>
      </c>
      <c r="D43" s="30">
        <v>44</v>
      </c>
      <c r="E43" s="31">
        <v>45.8</v>
      </c>
      <c r="F43" s="31">
        <f t="shared" si="0"/>
        <v>1.7999999999999972</v>
      </c>
      <c r="G43" s="30">
        <v>47.08</v>
      </c>
      <c r="H43" s="31">
        <v>38.4</v>
      </c>
      <c r="I43" s="32">
        <f t="shared" si="1"/>
        <v>-8.68</v>
      </c>
      <c r="J43" s="30">
        <v>45.58</v>
      </c>
      <c r="K43" s="31">
        <v>34</v>
      </c>
      <c r="L43" s="32">
        <f t="shared" si="2"/>
        <v>-11.579999999999998</v>
      </c>
      <c r="M43" s="30">
        <v>31.92</v>
      </c>
      <c r="N43" s="31">
        <v>38</v>
      </c>
      <c r="O43" s="32">
        <f t="shared" si="3"/>
        <v>6.0799999999999983</v>
      </c>
      <c r="P43" s="30">
        <v>42.69</v>
      </c>
      <c r="Q43" s="31">
        <v>43.45</v>
      </c>
      <c r="R43" s="32">
        <f t="shared" si="4"/>
        <v>0.76000000000000512</v>
      </c>
      <c r="S43" s="32">
        <f t="shared" si="8"/>
        <v>42.253999999999998</v>
      </c>
      <c r="T43" s="30">
        <f t="shared" si="9"/>
        <v>39.929999999999993</v>
      </c>
      <c r="U43" s="34">
        <f t="shared" si="7"/>
        <v>-2.3240000000000052</v>
      </c>
      <c r="V43" s="91">
        <v>2</v>
      </c>
      <c r="W43" s="20"/>
    </row>
    <row r="44" spans="1:23" ht="17.25">
      <c r="A44" s="28">
        <v>39</v>
      </c>
      <c r="B44" s="28" t="s">
        <v>104</v>
      </c>
      <c r="C44" s="29">
        <v>8</v>
      </c>
      <c r="D44" s="30">
        <v>55.67</v>
      </c>
      <c r="E44" s="31">
        <v>52.75</v>
      </c>
      <c r="F44" s="31">
        <f t="shared" si="0"/>
        <v>-2.9200000000000017</v>
      </c>
      <c r="G44" s="30">
        <v>51.33</v>
      </c>
      <c r="H44" s="31">
        <v>43.5</v>
      </c>
      <c r="I44" s="32">
        <f t="shared" si="1"/>
        <v>-7.8299999999999983</v>
      </c>
      <c r="J44" s="30">
        <v>38.33</v>
      </c>
      <c r="K44" s="31">
        <v>28.44</v>
      </c>
      <c r="L44" s="32">
        <f t="shared" si="2"/>
        <v>-9.889999999999997</v>
      </c>
      <c r="M44" s="30">
        <v>34.17</v>
      </c>
      <c r="N44" s="31">
        <v>40.630000000000003</v>
      </c>
      <c r="O44" s="32">
        <f t="shared" si="3"/>
        <v>6.4600000000000009</v>
      </c>
      <c r="P44" s="30">
        <v>39.58</v>
      </c>
      <c r="Q44" s="31">
        <v>34.130000000000003</v>
      </c>
      <c r="R44" s="32">
        <f t="shared" si="4"/>
        <v>-5.4499999999999957</v>
      </c>
      <c r="S44" s="32">
        <f t="shared" si="8"/>
        <v>43.815999999999995</v>
      </c>
      <c r="T44" s="30">
        <f t="shared" si="9"/>
        <v>39.89</v>
      </c>
      <c r="U44" s="34">
        <f t="shared" si="7"/>
        <v>-3.9259999999999948</v>
      </c>
      <c r="V44" s="91">
        <v>2</v>
      </c>
      <c r="W44" s="20"/>
    </row>
    <row r="45" spans="1:23" ht="17.25">
      <c r="A45" s="27">
        <v>40</v>
      </c>
      <c r="B45" s="28" t="s">
        <v>102</v>
      </c>
      <c r="C45" s="29">
        <v>19</v>
      </c>
      <c r="D45" s="30">
        <v>50.36</v>
      </c>
      <c r="E45" s="31">
        <v>46</v>
      </c>
      <c r="F45" s="31">
        <f t="shared" si="0"/>
        <v>-4.3599999999999994</v>
      </c>
      <c r="G45" s="30">
        <v>47.64</v>
      </c>
      <c r="H45" s="31">
        <v>39.159999999999997</v>
      </c>
      <c r="I45" s="32">
        <f t="shared" si="1"/>
        <v>-8.480000000000004</v>
      </c>
      <c r="J45" s="30">
        <v>41.82</v>
      </c>
      <c r="K45" s="31">
        <v>35</v>
      </c>
      <c r="L45" s="32">
        <f t="shared" si="2"/>
        <v>-6.82</v>
      </c>
      <c r="M45" s="30">
        <v>35.68</v>
      </c>
      <c r="N45" s="31">
        <v>39.47</v>
      </c>
      <c r="O45" s="32">
        <f t="shared" si="3"/>
        <v>3.7899999999999991</v>
      </c>
      <c r="P45" s="30">
        <v>36.729999999999997</v>
      </c>
      <c r="Q45" s="31">
        <v>39.47</v>
      </c>
      <c r="R45" s="32">
        <f t="shared" si="4"/>
        <v>2.740000000000002</v>
      </c>
      <c r="S45" s="32">
        <f t="shared" si="8"/>
        <v>42.445999999999998</v>
      </c>
      <c r="T45" s="30">
        <f t="shared" si="9"/>
        <v>39.82</v>
      </c>
      <c r="U45" s="34">
        <f t="shared" si="7"/>
        <v>-2.6259999999999977</v>
      </c>
      <c r="V45" s="91">
        <v>5</v>
      </c>
      <c r="W45" s="20"/>
    </row>
    <row r="46" spans="1:23" ht="17.25">
      <c r="A46" s="28">
        <v>41</v>
      </c>
      <c r="B46" s="28" t="s">
        <v>47</v>
      </c>
      <c r="C46" s="29">
        <v>30</v>
      </c>
      <c r="D46" s="30">
        <v>46</v>
      </c>
      <c r="E46" s="31">
        <v>43</v>
      </c>
      <c r="F46" s="31">
        <f t="shared" si="0"/>
        <v>-3</v>
      </c>
      <c r="G46" s="30">
        <v>46.5</v>
      </c>
      <c r="H46" s="31">
        <v>37.67</v>
      </c>
      <c r="I46" s="32">
        <f t="shared" si="1"/>
        <v>-8.8299999999999983</v>
      </c>
      <c r="J46" s="30">
        <v>37.29</v>
      </c>
      <c r="K46" s="31">
        <v>31.08</v>
      </c>
      <c r="L46" s="32">
        <f t="shared" si="2"/>
        <v>-6.2100000000000009</v>
      </c>
      <c r="M46" s="30">
        <v>37.08</v>
      </c>
      <c r="N46" s="31">
        <v>43.33</v>
      </c>
      <c r="O46" s="32">
        <f t="shared" si="3"/>
        <v>6.25</v>
      </c>
      <c r="P46" s="30">
        <v>44.47</v>
      </c>
      <c r="Q46" s="31">
        <v>43.98</v>
      </c>
      <c r="R46" s="32">
        <f t="shared" si="4"/>
        <v>-0.49000000000000199</v>
      </c>
      <c r="S46" s="32">
        <f t="shared" si="8"/>
        <v>42.268000000000001</v>
      </c>
      <c r="T46" s="30">
        <f t="shared" si="9"/>
        <v>39.811999999999998</v>
      </c>
      <c r="U46" s="34">
        <f t="shared" si="7"/>
        <v>-2.4560000000000031</v>
      </c>
      <c r="V46" s="91">
        <v>4</v>
      </c>
      <c r="W46" s="20"/>
    </row>
    <row r="47" spans="1:23" ht="17.25">
      <c r="A47" s="27">
        <v>42</v>
      </c>
      <c r="B47" s="28" t="s">
        <v>111</v>
      </c>
      <c r="C47" s="29">
        <v>14</v>
      </c>
      <c r="D47" s="30">
        <v>41.17</v>
      </c>
      <c r="E47" s="31">
        <v>45.86</v>
      </c>
      <c r="F47" s="31">
        <f t="shared" si="0"/>
        <v>4.6899999999999977</v>
      </c>
      <c r="G47" s="30">
        <v>40.5</v>
      </c>
      <c r="H47" s="31">
        <v>38</v>
      </c>
      <c r="I47" s="32">
        <f t="shared" si="1"/>
        <v>-2.5</v>
      </c>
      <c r="J47" s="30">
        <v>23.54</v>
      </c>
      <c r="K47" s="31">
        <v>31.07</v>
      </c>
      <c r="L47" s="32">
        <f t="shared" si="2"/>
        <v>7.5300000000000011</v>
      </c>
      <c r="M47" s="30">
        <v>23.33</v>
      </c>
      <c r="N47" s="31">
        <v>40</v>
      </c>
      <c r="O47" s="32">
        <f t="shared" si="3"/>
        <v>16.670000000000002</v>
      </c>
      <c r="P47" s="30">
        <v>33.54</v>
      </c>
      <c r="Q47" s="31">
        <v>43.89</v>
      </c>
      <c r="R47" s="32">
        <f t="shared" si="4"/>
        <v>10.350000000000001</v>
      </c>
      <c r="S47" s="32">
        <f t="shared" si="8"/>
        <v>32.416000000000004</v>
      </c>
      <c r="T47" s="30">
        <f t="shared" si="9"/>
        <v>39.763999999999996</v>
      </c>
      <c r="U47" s="34">
        <f t="shared" si="7"/>
        <v>7.3479999999999919</v>
      </c>
      <c r="V47" s="91">
        <v>1</v>
      </c>
      <c r="W47" s="20"/>
    </row>
    <row r="48" spans="1:23" ht="17.25">
      <c r="A48" s="28">
        <v>43</v>
      </c>
      <c r="B48" s="28" t="s">
        <v>115</v>
      </c>
      <c r="C48" s="29">
        <v>9</v>
      </c>
      <c r="D48" s="30">
        <v>43.09</v>
      </c>
      <c r="E48" s="31">
        <v>43.33</v>
      </c>
      <c r="F48" s="31">
        <f t="shared" si="0"/>
        <v>0.23999999999999488</v>
      </c>
      <c r="G48" s="30">
        <v>37.090000000000003</v>
      </c>
      <c r="H48" s="31">
        <v>43.11</v>
      </c>
      <c r="I48" s="32">
        <f t="shared" si="1"/>
        <v>6.019999999999996</v>
      </c>
      <c r="J48" s="30">
        <v>30.23</v>
      </c>
      <c r="K48" s="31">
        <v>26.67</v>
      </c>
      <c r="L48" s="32">
        <f t="shared" si="2"/>
        <v>-3.5599999999999987</v>
      </c>
      <c r="M48" s="30">
        <v>32.270000000000003</v>
      </c>
      <c r="N48" s="31">
        <v>46.67</v>
      </c>
      <c r="O48" s="32">
        <f t="shared" si="3"/>
        <v>14.399999999999999</v>
      </c>
      <c r="P48" s="30">
        <v>36.549999999999997</v>
      </c>
      <c r="Q48" s="31">
        <v>38.83</v>
      </c>
      <c r="R48" s="32">
        <f t="shared" si="4"/>
        <v>2.2800000000000011</v>
      </c>
      <c r="S48" s="32">
        <f t="shared" si="8"/>
        <v>35.846000000000004</v>
      </c>
      <c r="T48" s="30">
        <f t="shared" si="9"/>
        <v>39.722000000000001</v>
      </c>
      <c r="U48" s="34">
        <f t="shared" si="7"/>
        <v>3.8759999999999977</v>
      </c>
      <c r="V48" s="91">
        <v>3</v>
      </c>
      <c r="W48" s="20"/>
    </row>
    <row r="49" spans="1:23" ht="17.25">
      <c r="A49" s="27">
        <v>44</v>
      </c>
      <c r="B49" s="28" t="s">
        <v>187</v>
      </c>
      <c r="C49" s="29">
        <v>41</v>
      </c>
      <c r="D49" s="30">
        <v>48.344999999999999</v>
      </c>
      <c r="E49" s="30">
        <v>44.725000000000001</v>
      </c>
      <c r="F49" s="31">
        <v>-3.6199999999999974</v>
      </c>
      <c r="G49" s="30">
        <v>46.325000000000003</v>
      </c>
      <c r="H49" s="30">
        <v>41.225000000000001</v>
      </c>
      <c r="I49" s="32">
        <v>-5.1000000000000014</v>
      </c>
      <c r="J49" s="30">
        <v>35.6</v>
      </c>
      <c r="K49" s="30">
        <v>36.47</v>
      </c>
      <c r="L49" s="32">
        <v>0.86999999999999744</v>
      </c>
      <c r="M49" s="30">
        <v>40.195</v>
      </c>
      <c r="N49" s="30">
        <v>41.064999999999998</v>
      </c>
      <c r="O49" s="32">
        <v>0.86999999999999744</v>
      </c>
      <c r="P49" s="30">
        <v>40.295000000000002</v>
      </c>
      <c r="Q49" s="30">
        <v>34.79</v>
      </c>
      <c r="R49" s="32">
        <v>-5.5050000000000026</v>
      </c>
      <c r="S49" s="32">
        <f t="shared" si="8"/>
        <v>42.152000000000001</v>
      </c>
      <c r="T49" s="30">
        <f t="shared" si="9"/>
        <v>39.655000000000001</v>
      </c>
      <c r="U49" s="34">
        <v>-1.2449999999999974</v>
      </c>
      <c r="V49" s="91">
        <v>7</v>
      </c>
      <c r="W49" s="20"/>
    </row>
    <row r="50" spans="1:23" ht="17.25">
      <c r="A50" s="28">
        <v>45</v>
      </c>
      <c r="B50" s="28" t="s">
        <v>48</v>
      </c>
      <c r="C50" s="29">
        <v>13</v>
      </c>
      <c r="D50" s="30">
        <v>47.5</v>
      </c>
      <c r="E50" s="31">
        <v>47.85</v>
      </c>
      <c r="F50" s="31">
        <f t="shared" ref="F50:F91" si="10">E50-D50</f>
        <v>0.35000000000000142</v>
      </c>
      <c r="G50" s="30">
        <v>41.63</v>
      </c>
      <c r="H50" s="31">
        <v>33.229999999999997</v>
      </c>
      <c r="I50" s="32">
        <f t="shared" ref="I50:I91" si="11">H50-G50</f>
        <v>-8.4000000000000057</v>
      </c>
      <c r="J50" s="30">
        <v>41.56</v>
      </c>
      <c r="K50" s="31">
        <v>32.31</v>
      </c>
      <c r="L50" s="32">
        <f t="shared" ref="L50:L91" si="12">K50-J50</f>
        <v>-9.25</v>
      </c>
      <c r="M50" s="30">
        <v>45.63</v>
      </c>
      <c r="N50" s="31">
        <v>48.46</v>
      </c>
      <c r="O50" s="32">
        <f t="shared" ref="O50:O91" si="13">N50-M50</f>
        <v>2.8299999999999983</v>
      </c>
      <c r="P50" s="30">
        <v>38.22</v>
      </c>
      <c r="Q50" s="31">
        <v>36.04</v>
      </c>
      <c r="R50" s="32">
        <f t="shared" ref="R50:R91" si="14">Q50-P50</f>
        <v>-2.1799999999999997</v>
      </c>
      <c r="S50" s="32">
        <f t="shared" si="8"/>
        <v>42.908000000000001</v>
      </c>
      <c r="T50" s="30">
        <f t="shared" si="9"/>
        <v>39.577999999999996</v>
      </c>
      <c r="U50" s="34">
        <f t="shared" ref="U50:U91" si="15">T50-S50</f>
        <v>-3.3300000000000054</v>
      </c>
      <c r="V50" s="91">
        <v>5</v>
      </c>
      <c r="W50" s="20"/>
    </row>
    <row r="51" spans="1:23" ht="17.25">
      <c r="A51" s="27">
        <v>46</v>
      </c>
      <c r="B51" s="28" t="s">
        <v>120</v>
      </c>
      <c r="C51" s="29">
        <v>15</v>
      </c>
      <c r="D51" s="30">
        <v>52.46</v>
      </c>
      <c r="E51" s="31">
        <v>50.53</v>
      </c>
      <c r="F51" s="31">
        <f t="shared" si="10"/>
        <v>-1.9299999999999997</v>
      </c>
      <c r="G51" s="30">
        <v>50.62</v>
      </c>
      <c r="H51" s="31">
        <v>42.53</v>
      </c>
      <c r="I51" s="32">
        <f t="shared" si="11"/>
        <v>-8.0899999999999963</v>
      </c>
      <c r="J51" s="30">
        <v>46.35</v>
      </c>
      <c r="K51" s="31">
        <v>29.5</v>
      </c>
      <c r="L51" s="32">
        <f t="shared" si="12"/>
        <v>-16.850000000000001</v>
      </c>
      <c r="M51" s="30">
        <v>44.23</v>
      </c>
      <c r="N51" s="31">
        <v>40</v>
      </c>
      <c r="O51" s="32">
        <f t="shared" si="13"/>
        <v>-4.2299999999999969</v>
      </c>
      <c r="P51" s="30">
        <v>36.619999999999997</v>
      </c>
      <c r="Q51" s="31">
        <v>34.799999999999997</v>
      </c>
      <c r="R51" s="32">
        <f t="shared" si="14"/>
        <v>-1.8200000000000003</v>
      </c>
      <c r="S51" s="32">
        <f t="shared" si="8"/>
        <v>46.055999999999997</v>
      </c>
      <c r="T51" s="30">
        <f t="shared" si="9"/>
        <v>39.472000000000001</v>
      </c>
      <c r="U51" s="34">
        <f t="shared" si="15"/>
        <v>-6.5839999999999961</v>
      </c>
      <c r="V51" s="91">
        <v>3</v>
      </c>
      <c r="W51" s="20"/>
    </row>
    <row r="52" spans="1:23" ht="17.25">
      <c r="A52" s="28">
        <v>47</v>
      </c>
      <c r="B52" s="28" t="s">
        <v>56</v>
      </c>
      <c r="C52" s="29">
        <v>8</v>
      </c>
      <c r="D52" s="30">
        <v>51.33</v>
      </c>
      <c r="E52" s="31">
        <v>51.25</v>
      </c>
      <c r="F52" s="31">
        <f t="shared" si="10"/>
        <v>-7.9999999999998295E-2</v>
      </c>
      <c r="G52" s="30">
        <v>52.27</v>
      </c>
      <c r="H52" s="31">
        <v>37.5</v>
      </c>
      <c r="I52" s="32">
        <f t="shared" si="11"/>
        <v>-14.770000000000003</v>
      </c>
      <c r="J52" s="30">
        <v>36.67</v>
      </c>
      <c r="K52" s="31">
        <v>29.38</v>
      </c>
      <c r="L52" s="32">
        <f t="shared" si="12"/>
        <v>-7.2900000000000027</v>
      </c>
      <c r="M52" s="30">
        <v>37.33</v>
      </c>
      <c r="N52" s="31">
        <v>45.63</v>
      </c>
      <c r="O52" s="32">
        <f t="shared" si="13"/>
        <v>8.3000000000000043</v>
      </c>
      <c r="P52" s="30">
        <v>42.57</v>
      </c>
      <c r="Q52" s="31">
        <v>33.56</v>
      </c>
      <c r="R52" s="32">
        <f t="shared" si="14"/>
        <v>-9.009999999999998</v>
      </c>
      <c r="S52" s="32">
        <f t="shared" si="8"/>
        <v>44.033999999999992</v>
      </c>
      <c r="T52" s="30">
        <f t="shared" si="9"/>
        <v>39.463999999999999</v>
      </c>
      <c r="U52" s="34">
        <f t="shared" si="15"/>
        <v>-4.5699999999999932</v>
      </c>
      <c r="V52" s="91">
        <v>6</v>
      </c>
      <c r="W52" s="20"/>
    </row>
    <row r="53" spans="1:23" ht="17.25">
      <c r="A53" s="27">
        <v>48</v>
      </c>
      <c r="B53" s="28" t="s">
        <v>84</v>
      </c>
      <c r="C53" s="29">
        <v>6</v>
      </c>
      <c r="D53" s="30">
        <v>45.14</v>
      </c>
      <c r="E53" s="31">
        <v>47.67</v>
      </c>
      <c r="F53" s="31">
        <f t="shared" si="10"/>
        <v>2.5300000000000011</v>
      </c>
      <c r="G53" s="30">
        <v>37.71</v>
      </c>
      <c r="H53" s="31">
        <v>40</v>
      </c>
      <c r="I53" s="32">
        <f t="shared" si="11"/>
        <v>2.2899999999999991</v>
      </c>
      <c r="J53" s="30">
        <v>35.71</v>
      </c>
      <c r="K53" s="31">
        <v>30.83</v>
      </c>
      <c r="L53" s="32">
        <f t="shared" si="12"/>
        <v>-4.8800000000000026</v>
      </c>
      <c r="M53" s="30">
        <v>32.86</v>
      </c>
      <c r="N53" s="31">
        <v>40.83</v>
      </c>
      <c r="O53" s="32">
        <f t="shared" si="13"/>
        <v>7.9699999999999989</v>
      </c>
      <c r="P53" s="30">
        <v>38.07</v>
      </c>
      <c r="Q53" s="31">
        <v>36.17</v>
      </c>
      <c r="R53" s="32">
        <f t="shared" si="14"/>
        <v>-1.8999999999999986</v>
      </c>
      <c r="S53" s="32">
        <f t="shared" si="8"/>
        <v>37.898000000000003</v>
      </c>
      <c r="T53" s="30">
        <f t="shared" si="9"/>
        <v>39.1</v>
      </c>
      <c r="U53" s="34">
        <f t="shared" si="15"/>
        <v>1.2019999999999982</v>
      </c>
      <c r="V53" s="91">
        <v>5</v>
      </c>
      <c r="W53" s="20"/>
    </row>
    <row r="54" spans="1:23" ht="17.25">
      <c r="A54" s="28">
        <v>49</v>
      </c>
      <c r="B54" s="28" t="s">
        <v>107</v>
      </c>
      <c r="C54" s="29">
        <v>12</v>
      </c>
      <c r="D54" s="30">
        <v>45.43</v>
      </c>
      <c r="E54" s="31">
        <v>49.67</v>
      </c>
      <c r="F54" s="31">
        <f t="shared" si="10"/>
        <v>4.240000000000002</v>
      </c>
      <c r="G54" s="30">
        <v>43.14</v>
      </c>
      <c r="H54" s="31">
        <v>41.17</v>
      </c>
      <c r="I54" s="32">
        <f t="shared" si="11"/>
        <v>-1.9699999999999989</v>
      </c>
      <c r="J54" s="30">
        <v>34.29</v>
      </c>
      <c r="K54" s="31">
        <v>25.21</v>
      </c>
      <c r="L54" s="32">
        <f t="shared" si="12"/>
        <v>-9.0799999999999983</v>
      </c>
      <c r="M54" s="30">
        <v>36.43</v>
      </c>
      <c r="N54" s="31">
        <v>34.17</v>
      </c>
      <c r="O54" s="32">
        <f t="shared" si="13"/>
        <v>-2.259999999999998</v>
      </c>
      <c r="P54" s="30">
        <v>41.43</v>
      </c>
      <c r="Q54" s="31">
        <v>42.83</v>
      </c>
      <c r="R54" s="32">
        <f t="shared" si="14"/>
        <v>1.3999999999999986</v>
      </c>
      <c r="S54" s="32">
        <f t="shared" si="8"/>
        <v>40.143999999999998</v>
      </c>
      <c r="T54" s="30">
        <f t="shared" si="9"/>
        <v>38.61</v>
      </c>
      <c r="U54" s="34">
        <f t="shared" si="15"/>
        <v>-1.5339999999999989</v>
      </c>
      <c r="V54" s="91">
        <v>4</v>
      </c>
      <c r="W54" s="20"/>
    </row>
    <row r="55" spans="1:23" ht="17.25">
      <c r="A55" s="27">
        <v>50</v>
      </c>
      <c r="B55" s="28" t="s">
        <v>139</v>
      </c>
      <c r="C55" s="29">
        <v>17</v>
      </c>
      <c r="D55" s="30">
        <v>46.795000000000009</v>
      </c>
      <c r="E55" s="30">
        <v>44.876666666666665</v>
      </c>
      <c r="F55" s="31">
        <f t="shared" si="10"/>
        <v>-1.9183333333333437</v>
      </c>
      <c r="G55" s="30">
        <v>44.04666666666666</v>
      </c>
      <c r="H55" s="30">
        <v>36.765000000000001</v>
      </c>
      <c r="I55" s="32">
        <f t="shared" si="11"/>
        <v>-7.2816666666666592</v>
      </c>
      <c r="J55" s="30">
        <v>39.571666666666665</v>
      </c>
      <c r="K55" s="30">
        <v>30.716666666666665</v>
      </c>
      <c r="L55" s="32">
        <f t="shared" si="12"/>
        <v>-8.8550000000000004</v>
      </c>
      <c r="M55" s="30">
        <v>38.104999999999997</v>
      </c>
      <c r="N55" s="30">
        <v>44.151666666666664</v>
      </c>
      <c r="O55" s="32">
        <f t="shared" si="13"/>
        <v>6.0466666666666669</v>
      </c>
      <c r="P55" s="30">
        <v>38.291666666666664</v>
      </c>
      <c r="Q55" s="30">
        <v>35.541666666666664</v>
      </c>
      <c r="R55" s="32">
        <f t="shared" si="14"/>
        <v>-2.75</v>
      </c>
      <c r="S55" s="32">
        <f t="shared" si="8"/>
        <v>41.361999999999995</v>
      </c>
      <c r="T55" s="30">
        <f t="shared" si="9"/>
        <v>38.410333333333327</v>
      </c>
      <c r="U55" s="34">
        <f t="shared" si="15"/>
        <v>-2.951666666666668</v>
      </c>
      <c r="V55" s="91">
        <v>6</v>
      </c>
      <c r="W55" s="20"/>
    </row>
    <row r="56" spans="1:23" ht="17.25">
      <c r="A56" s="28">
        <v>51</v>
      </c>
      <c r="B56" s="28" t="s">
        <v>140</v>
      </c>
      <c r="C56" s="29">
        <v>19</v>
      </c>
      <c r="D56" s="30">
        <v>44.833333333333336</v>
      </c>
      <c r="E56" s="30">
        <v>43.176666666666669</v>
      </c>
      <c r="F56" s="31">
        <f t="shared" si="10"/>
        <v>-1.6566666666666663</v>
      </c>
      <c r="G56" s="30">
        <v>40.9</v>
      </c>
      <c r="H56" s="30">
        <v>38.033333333333331</v>
      </c>
      <c r="I56" s="32">
        <f t="shared" si="11"/>
        <v>-2.8666666666666671</v>
      </c>
      <c r="J56" s="30">
        <v>34.626666666666665</v>
      </c>
      <c r="K56" s="30">
        <v>30.156666666666666</v>
      </c>
      <c r="L56" s="32">
        <f t="shared" si="12"/>
        <v>-4.4699999999999989</v>
      </c>
      <c r="M56" s="30">
        <v>32.083333333333336</v>
      </c>
      <c r="N56" s="30">
        <v>48.52</v>
      </c>
      <c r="O56" s="32">
        <f t="shared" si="13"/>
        <v>16.436666666666667</v>
      </c>
      <c r="P56" s="30">
        <v>36.609999999999992</v>
      </c>
      <c r="Q56" s="30">
        <v>31.78</v>
      </c>
      <c r="R56" s="32">
        <f t="shared" si="14"/>
        <v>-4.8299999999999912</v>
      </c>
      <c r="S56" s="32">
        <f t="shared" si="8"/>
        <v>37.810666666666663</v>
      </c>
      <c r="T56" s="30">
        <f t="shared" si="9"/>
        <v>38.333333333333336</v>
      </c>
      <c r="U56" s="34">
        <f t="shared" si="15"/>
        <v>0.52266666666667305</v>
      </c>
      <c r="V56" s="91">
        <v>3</v>
      </c>
      <c r="W56" s="20"/>
    </row>
    <row r="57" spans="1:23" ht="17.25">
      <c r="A57" s="27">
        <v>52</v>
      </c>
      <c r="B57" s="28" t="s">
        <v>83</v>
      </c>
      <c r="C57" s="29">
        <v>12</v>
      </c>
      <c r="D57" s="30">
        <v>45.63</v>
      </c>
      <c r="E57" s="31">
        <v>42</v>
      </c>
      <c r="F57" s="31">
        <f t="shared" si="10"/>
        <v>-3.6300000000000026</v>
      </c>
      <c r="G57" s="30">
        <v>40</v>
      </c>
      <c r="H57" s="31">
        <v>36.33</v>
      </c>
      <c r="I57" s="32">
        <f t="shared" si="11"/>
        <v>-3.6700000000000017</v>
      </c>
      <c r="J57" s="30">
        <v>34.06</v>
      </c>
      <c r="K57" s="31">
        <v>32.29</v>
      </c>
      <c r="L57" s="32">
        <f t="shared" si="12"/>
        <v>-1.7700000000000031</v>
      </c>
      <c r="M57" s="30">
        <v>30.31</v>
      </c>
      <c r="N57" s="31">
        <v>47.92</v>
      </c>
      <c r="O57" s="32">
        <f t="shared" si="13"/>
        <v>17.610000000000003</v>
      </c>
      <c r="P57" s="30">
        <v>32.630000000000003</v>
      </c>
      <c r="Q57" s="31">
        <v>32.880000000000003</v>
      </c>
      <c r="R57" s="32">
        <f t="shared" si="14"/>
        <v>0.25</v>
      </c>
      <c r="S57" s="32">
        <f t="shared" si="8"/>
        <v>36.525999999999996</v>
      </c>
      <c r="T57" s="30">
        <f t="shared" si="9"/>
        <v>38.284000000000006</v>
      </c>
      <c r="U57" s="34">
        <f t="shared" si="15"/>
        <v>1.7580000000000098</v>
      </c>
      <c r="V57" s="91">
        <v>2</v>
      </c>
      <c r="W57" s="20"/>
    </row>
    <row r="58" spans="1:23" ht="17.25">
      <c r="A58" s="28">
        <v>53</v>
      </c>
      <c r="B58" s="28" t="s">
        <v>88</v>
      </c>
      <c r="C58" s="29">
        <v>6</v>
      </c>
      <c r="D58" s="30">
        <v>52.44</v>
      </c>
      <c r="E58" s="31">
        <v>42</v>
      </c>
      <c r="F58" s="31">
        <f t="shared" si="10"/>
        <v>-10.439999999999998</v>
      </c>
      <c r="G58" s="30">
        <v>47.11</v>
      </c>
      <c r="H58" s="31">
        <v>32.67</v>
      </c>
      <c r="I58" s="32">
        <f t="shared" si="11"/>
        <v>-14.439999999999998</v>
      </c>
      <c r="J58" s="30">
        <v>31.94</v>
      </c>
      <c r="K58" s="31">
        <v>27.08</v>
      </c>
      <c r="L58" s="32">
        <f t="shared" si="12"/>
        <v>-4.860000000000003</v>
      </c>
      <c r="M58" s="30">
        <v>46.67</v>
      </c>
      <c r="N58" s="31">
        <v>43.33</v>
      </c>
      <c r="O58" s="32">
        <f t="shared" si="13"/>
        <v>-3.3400000000000034</v>
      </c>
      <c r="P58" s="30">
        <v>45.17</v>
      </c>
      <c r="Q58" s="31">
        <v>44.58</v>
      </c>
      <c r="R58" s="32">
        <f t="shared" si="14"/>
        <v>-0.59000000000000341</v>
      </c>
      <c r="S58" s="32">
        <f t="shared" si="8"/>
        <v>44.666000000000011</v>
      </c>
      <c r="T58" s="30">
        <f t="shared" si="9"/>
        <v>37.931999999999995</v>
      </c>
      <c r="U58" s="34">
        <f t="shared" si="15"/>
        <v>-6.734000000000016</v>
      </c>
      <c r="V58" s="91">
        <v>6</v>
      </c>
      <c r="W58" s="20"/>
    </row>
    <row r="59" spans="1:23" ht="17.25">
      <c r="A59" s="27">
        <v>54</v>
      </c>
      <c r="B59" s="28" t="s">
        <v>114</v>
      </c>
      <c r="C59" s="29">
        <v>10</v>
      </c>
      <c r="D59" s="30">
        <v>44.27</v>
      </c>
      <c r="E59" s="31">
        <v>50.2</v>
      </c>
      <c r="F59" s="31">
        <f t="shared" si="10"/>
        <v>5.93</v>
      </c>
      <c r="G59" s="30">
        <v>45.33</v>
      </c>
      <c r="H59" s="31">
        <v>42.4</v>
      </c>
      <c r="I59" s="32">
        <f t="shared" si="11"/>
        <v>-2.9299999999999997</v>
      </c>
      <c r="J59" s="30">
        <v>29.17</v>
      </c>
      <c r="K59" s="31">
        <v>36.25</v>
      </c>
      <c r="L59" s="32">
        <f t="shared" si="12"/>
        <v>7.0799999999999983</v>
      </c>
      <c r="M59" s="30">
        <v>35</v>
      </c>
      <c r="N59" s="31">
        <v>15.94</v>
      </c>
      <c r="O59" s="32">
        <f t="shared" si="13"/>
        <v>-19.060000000000002</v>
      </c>
      <c r="P59" s="30">
        <v>37.97</v>
      </c>
      <c r="Q59" s="31">
        <v>44.8</v>
      </c>
      <c r="R59" s="32">
        <f t="shared" si="14"/>
        <v>6.8299999999999983</v>
      </c>
      <c r="S59" s="32">
        <f t="shared" si="8"/>
        <v>38.347999999999999</v>
      </c>
      <c r="T59" s="30">
        <f t="shared" si="9"/>
        <v>37.917999999999992</v>
      </c>
      <c r="U59" s="34">
        <f t="shared" si="15"/>
        <v>-0.43000000000000682</v>
      </c>
      <c r="V59" s="91">
        <v>3</v>
      </c>
      <c r="W59" s="20"/>
    </row>
    <row r="60" spans="1:23" ht="17.25">
      <c r="A60" s="28">
        <v>55</v>
      </c>
      <c r="B60" s="28" t="s">
        <v>85</v>
      </c>
      <c r="C60" s="29">
        <v>21</v>
      </c>
      <c r="D60" s="30">
        <v>47.18</v>
      </c>
      <c r="E60" s="31">
        <v>46.1</v>
      </c>
      <c r="F60" s="31">
        <f t="shared" si="10"/>
        <v>-1.0799999999999983</v>
      </c>
      <c r="G60" s="30">
        <v>44.82</v>
      </c>
      <c r="H60" s="31">
        <v>36.86</v>
      </c>
      <c r="I60" s="32">
        <f t="shared" si="11"/>
        <v>-7.9600000000000009</v>
      </c>
      <c r="J60" s="30">
        <v>40.15</v>
      </c>
      <c r="K60" s="31">
        <v>31.67</v>
      </c>
      <c r="L60" s="32">
        <f t="shared" si="12"/>
        <v>-8.4799999999999969</v>
      </c>
      <c r="M60" s="30">
        <v>37.65</v>
      </c>
      <c r="N60" s="31">
        <v>38.57</v>
      </c>
      <c r="O60" s="32">
        <f t="shared" si="13"/>
        <v>0.92000000000000171</v>
      </c>
      <c r="P60" s="30">
        <v>42.62</v>
      </c>
      <c r="Q60" s="31">
        <v>33.549999999999997</v>
      </c>
      <c r="R60" s="32">
        <f t="shared" si="14"/>
        <v>-9.07</v>
      </c>
      <c r="S60" s="32">
        <f t="shared" si="8"/>
        <v>42.484000000000002</v>
      </c>
      <c r="T60" s="30">
        <f t="shared" si="9"/>
        <v>37.35</v>
      </c>
      <c r="U60" s="34">
        <f t="shared" si="15"/>
        <v>-5.1340000000000003</v>
      </c>
      <c r="V60" s="91">
        <v>2</v>
      </c>
      <c r="W60" s="20"/>
    </row>
    <row r="61" spans="1:23" ht="17.25">
      <c r="A61" s="27">
        <v>56</v>
      </c>
      <c r="B61" s="28" t="s">
        <v>113</v>
      </c>
      <c r="C61" s="29">
        <v>8</v>
      </c>
      <c r="D61" s="30">
        <v>53.8</v>
      </c>
      <c r="E61" s="31">
        <v>43.25</v>
      </c>
      <c r="F61" s="31">
        <f t="shared" si="10"/>
        <v>-10.549999999999997</v>
      </c>
      <c r="G61" s="30">
        <v>48.8</v>
      </c>
      <c r="H61" s="31">
        <v>39.5</v>
      </c>
      <c r="I61" s="32">
        <f t="shared" si="11"/>
        <v>-9.2999999999999972</v>
      </c>
      <c r="J61" s="30">
        <v>40.25</v>
      </c>
      <c r="K61" s="31">
        <v>30.63</v>
      </c>
      <c r="L61" s="32">
        <f t="shared" si="12"/>
        <v>-9.620000000000001</v>
      </c>
      <c r="M61" s="30">
        <v>32</v>
      </c>
      <c r="N61" s="31">
        <v>40</v>
      </c>
      <c r="O61" s="32">
        <f t="shared" si="13"/>
        <v>8</v>
      </c>
      <c r="P61" s="30">
        <v>40.950000000000003</v>
      </c>
      <c r="Q61" s="31">
        <v>33.25</v>
      </c>
      <c r="R61" s="32">
        <f t="shared" si="14"/>
        <v>-7.7000000000000028</v>
      </c>
      <c r="S61" s="32">
        <f t="shared" si="8"/>
        <v>43.160000000000004</v>
      </c>
      <c r="T61" s="30">
        <f t="shared" si="9"/>
        <v>37.326000000000001</v>
      </c>
      <c r="U61" s="34">
        <f t="shared" si="15"/>
        <v>-5.8340000000000032</v>
      </c>
      <c r="V61" s="91">
        <v>5</v>
      </c>
      <c r="W61" s="20"/>
    </row>
    <row r="62" spans="1:23" ht="17.25">
      <c r="A62" s="28">
        <v>57</v>
      </c>
      <c r="B62" s="28" t="s">
        <v>37</v>
      </c>
      <c r="C62" s="29">
        <v>13</v>
      </c>
      <c r="D62" s="30">
        <v>43.33</v>
      </c>
      <c r="E62" s="31">
        <v>48.15</v>
      </c>
      <c r="F62" s="31">
        <f t="shared" si="10"/>
        <v>4.82</v>
      </c>
      <c r="G62" s="30">
        <v>39</v>
      </c>
      <c r="H62" s="31">
        <v>38.31</v>
      </c>
      <c r="I62" s="32">
        <f t="shared" si="11"/>
        <v>-0.68999999999999773</v>
      </c>
      <c r="J62" s="30">
        <v>30.42</v>
      </c>
      <c r="K62" s="31">
        <v>26.54</v>
      </c>
      <c r="L62" s="32">
        <f t="shared" si="12"/>
        <v>-3.8800000000000026</v>
      </c>
      <c r="M62" s="30">
        <v>33.75</v>
      </c>
      <c r="N62" s="31">
        <v>37.31</v>
      </c>
      <c r="O62" s="32">
        <f t="shared" si="13"/>
        <v>3.5600000000000023</v>
      </c>
      <c r="P62" s="30">
        <v>29.88</v>
      </c>
      <c r="Q62" s="31">
        <v>35.54</v>
      </c>
      <c r="R62" s="32">
        <f t="shared" si="14"/>
        <v>5.66</v>
      </c>
      <c r="S62" s="32">
        <f t="shared" si="8"/>
        <v>35.275999999999996</v>
      </c>
      <c r="T62" s="30">
        <f t="shared" si="9"/>
        <v>37.17</v>
      </c>
      <c r="U62" s="34">
        <f t="shared" si="15"/>
        <v>1.8940000000000055</v>
      </c>
      <c r="V62" s="91">
        <v>5</v>
      </c>
      <c r="W62" s="20"/>
    </row>
    <row r="63" spans="1:23" ht="17.25">
      <c r="A63" s="27">
        <v>58</v>
      </c>
      <c r="B63" s="28" t="s">
        <v>64</v>
      </c>
      <c r="C63" s="29">
        <v>20</v>
      </c>
      <c r="D63" s="30">
        <v>46.71</v>
      </c>
      <c r="E63" s="31">
        <v>43.9</v>
      </c>
      <c r="F63" s="31">
        <f t="shared" si="10"/>
        <v>-2.8100000000000023</v>
      </c>
      <c r="G63" s="30">
        <v>45</v>
      </c>
      <c r="H63" s="31">
        <v>33.1</v>
      </c>
      <c r="I63" s="32">
        <f t="shared" si="11"/>
        <v>-11.899999999999999</v>
      </c>
      <c r="J63" s="30">
        <v>37.32</v>
      </c>
      <c r="K63" s="31">
        <v>33.880000000000003</v>
      </c>
      <c r="L63" s="32">
        <f t="shared" si="12"/>
        <v>-3.4399999999999977</v>
      </c>
      <c r="M63" s="30">
        <v>37.5</v>
      </c>
      <c r="N63" s="31">
        <v>37.5</v>
      </c>
      <c r="O63" s="32">
        <f t="shared" si="13"/>
        <v>0</v>
      </c>
      <c r="P63" s="30">
        <v>37.61</v>
      </c>
      <c r="Q63" s="31">
        <v>36.53</v>
      </c>
      <c r="R63" s="32">
        <f t="shared" si="14"/>
        <v>-1.0799999999999983</v>
      </c>
      <c r="S63" s="32">
        <f t="shared" si="8"/>
        <v>40.827999999999996</v>
      </c>
      <c r="T63" s="30">
        <f t="shared" si="9"/>
        <v>36.981999999999999</v>
      </c>
      <c r="U63" s="34">
        <f t="shared" si="15"/>
        <v>-3.8459999999999965</v>
      </c>
      <c r="V63" s="91">
        <v>5</v>
      </c>
      <c r="W63" s="20"/>
    </row>
    <row r="64" spans="1:23" ht="17.25">
      <c r="A64" s="28">
        <v>59</v>
      </c>
      <c r="B64" s="28" t="s">
        <v>52</v>
      </c>
      <c r="C64" s="29">
        <v>5</v>
      </c>
      <c r="D64" s="30">
        <v>39.11</v>
      </c>
      <c r="E64" s="31">
        <v>38.799999999999997</v>
      </c>
      <c r="F64" s="31">
        <f t="shared" si="10"/>
        <v>-0.31000000000000227</v>
      </c>
      <c r="G64" s="30">
        <v>43.33</v>
      </c>
      <c r="H64" s="31">
        <v>32.799999999999997</v>
      </c>
      <c r="I64" s="32">
        <f t="shared" si="11"/>
        <v>-10.530000000000001</v>
      </c>
      <c r="J64" s="30">
        <v>40.83</v>
      </c>
      <c r="K64" s="31">
        <v>38</v>
      </c>
      <c r="L64" s="32">
        <f t="shared" si="12"/>
        <v>-2.8299999999999983</v>
      </c>
      <c r="M64" s="30">
        <v>38.33</v>
      </c>
      <c r="N64" s="31">
        <v>38</v>
      </c>
      <c r="O64" s="32">
        <f t="shared" si="13"/>
        <v>-0.32999999999999829</v>
      </c>
      <c r="P64" s="30">
        <v>33.78</v>
      </c>
      <c r="Q64" s="31">
        <v>36.799999999999997</v>
      </c>
      <c r="R64" s="32">
        <f t="shared" si="14"/>
        <v>3.019999999999996</v>
      </c>
      <c r="S64" s="32">
        <f t="shared" si="8"/>
        <v>39.076000000000001</v>
      </c>
      <c r="T64" s="30">
        <f t="shared" si="9"/>
        <v>36.879999999999995</v>
      </c>
      <c r="U64" s="34">
        <f t="shared" si="15"/>
        <v>-2.1960000000000051</v>
      </c>
      <c r="V64" s="91">
        <v>2</v>
      </c>
      <c r="W64" s="20"/>
    </row>
    <row r="65" spans="1:23" ht="17.25">
      <c r="A65" s="27">
        <v>60</v>
      </c>
      <c r="B65" s="28" t="s">
        <v>91</v>
      </c>
      <c r="C65" s="29">
        <v>4</v>
      </c>
      <c r="D65" s="30">
        <v>46</v>
      </c>
      <c r="E65" s="31">
        <v>50.5</v>
      </c>
      <c r="F65" s="31">
        <f t="shared" si="10"/>
        <v>4.5</v>
      </c>
      <c r="G65" s="30">
        <v>43.2</v>
      </c>
      <c r="H65" s="31">
        <v>33</v>
      </c>
      <c r="I65" s="32">
        <f t="shared" si="11"/>
        <v>-10.200000000000003</v>
      </c>
      <c r="J65" s="30">
        <v>38.5</v>
      </c>
      <c r="K65" s="31">
        <v>26.88</v>
      </c>
      <c r="L65" s="32">
        <f t="shared" si="12"/>
        <v>-11.620000000000001</v>
      </c>
      <c r="M65" s="30">
        <v>32</v>
      </c>
      <c r="N65" s="31">
        <v>35</v>
      </c>
      <c r="O65" s="32">
        <f t="shared" si="13"/>
        <v>3</v>
      </c>
      <c r="P65" s="30">
        <v>35.75</v>
      </c>
      <c r="Q65" s="31">
        <v>39</v>
      </c>
      <c r="R65" s="32">
        <f t="shared" si="14"/>
        <v>3.25</v>
      </c>
      <c r="S65" s="32">
        <f t="shared" si="8"/>
        <v>39.089999999999996</v>
      </c>
      <c r="T65" s="30">
        <f t="shared" si="9"/>
        <v>36.875999999999998</v>
      </c>
      <c r="U65" s="34">
        <f t="shared" si="15"/>
        <v>-2.2139999999999986</v>
      </c>
      <c r="V65" s="91">
        <v>2</v>
      </c>
      <c r="W65" s="20"/>
    </row>
    <row r="66" spans="1:23" ht="17.25">
      <c r="A66" s="28">
        <v>61</v>
      </c>
      <c r="B66" s="28" t="s">
        <v>135</v>
      </c>
      <c r="C66" s="29">
        <v>26</v>
      </c>
      <c r="D66" s="30">
        <v>51.9</v>
      </c>
      <c r="E66" s="30">
        <v>47.99666666666667</v>
      </c>
      <c r="F66" s="31">
        <f t="shared" si="10"/>
        <v>-3.9033333333333289</v>
      </c>
      <c r="G66" s="30">
        <v>48.1</v>
      </c>
      <c r="H66" s="30">
        <v>38.380000000000003</v>
      </c>
      <c r="I66" s="32">
        <f t="shared" si="11"/>
        <v>-9.7199999999999989</v>
      </c>
      <c r="J66" s="30">
        <v>37.376666666666665</v>
      </c>
      <c r="K66" s="30">
        <v>28.913333333333338</v>
      </c>
      <c r="L66" s="32">
        <f t="shared" si="12"/>
        <v>-8.4633333333333276</v>
      </c>
      <c r="M66" s="30">
        <v>37.666666666666664</v>
      </c>
      <c r="N66" s="30">
        <v>36.616666666666667</v>
      </c>
      <c r="O66" s="32">
        <f t="shared" si="13"/>
        <v>-1.0499999999999972</v>
      </c>
      <c r="P66" s="30">
        <v>39.26</v>
      </c>
      <c r="Q66" s="30">
        <v>32.143333333333338</v>
      </c>
      <c r="R66" s="32">
        <f t="shared" si="14"/>
        <v>-7.11666666666666</v>
      </c>
      <c r="S66" s="32">
        <f t="shared" si="8"/>
        <v>42.86066666666666</v>
      </c>
      <c r="T66" s="30">
        <f t="shared" si="9"/>
        <v>36.81</v>
      </c>
      <c r="U66" s="34">
        <f t="shared" si="15"/>
        <v>-6.0506666666666575</v>
      </c>
      <c r="V66" s="91">
        <v>1</v>
      </c>
      <c r="W66" s="20"/>
    </row>
    <row r="67" spans="1:23" ht="17.25">
      <c r="A67" s="27">
        <v>62</v>
      </c>
      <c r="B67" s="28" t="s">
        <v>136</v>
      </c>
      <c r="C67" s="29">
        <v>12</v>
      </c>
      <c r="D67" s="30">
        <v>60.46</v>
      </c>
      <c r="E67" s="30">
        <v>49</v>
      </c>
      <c r="F67" s="31">
        <f t="shared" si="10"/>
        <v>-11.46</v>
      </c>
      <c r="G67" s="30">
        <v>42.155000000000001</v>
      </c>
      <c r="H67" s="30">
        <v>36.5</v>
      </c>
      <c r="I67" s="32">
        <f t="shared" si="11"/>
        <v>-5.6550000000000011</v>
      </c>
      <c r="J67" s="30">
        <v>38.075000000000003</v>
      </c>
      <c r="K67" s="30">
        <v>27.189999999999998</v>
      </c>
      <c r="L67" s="32">
        <f t="shared" si="12"/>
        <v>-10.885000000000005</v>
      </c>
      <c r="M67" s="30">
        <v>31.344999999999999</v>
      </c>
      <c r="N67" s="30">
        <v>31.25</v>
      </c>
      <c r="O67" s="32">
        <f t="shared" si="13"/>
        <v>-9.4999999999998863E-2</v>
      </c>
      <c r="P67" s="30">
        <v>46.325000000000003</v>
      </c>
      <c r="Q67" s="30">
        <v>40.03</v>
      </c>
      <c r="R67" s="32">
        <f t="shared" si="14"/>
        <v>-6.2950000000000017</v>
      </c>
      <c r="S67" s="32">
        <f t="shared" si="8"/>
        <v>43.672000000000004</v>
      </c>
      <c r="T67" s="30">
        <f t="shared" si="9"/>
        <v>36.793999999999997</v>
      </c>
      <c r="U67" s="34">
        <f t="shared" si="15"/>
        <v>-6.8780000000000072</v>
      </c>
      <c r="V67" s="91">
        <v>3</v>
      </c>
      <c r="W67" s="20"/>
    </row>
    <row r="68" spans="1:23" ht="17.25">
      <c r="A68" s="28">
        <v>63</v>
      </c>
      <c r="B68" s="28" t="s">
        <v>112</v>
      </c>
      <c r="C68" s="29">
        <v>15</v>
      </c>
      <c r="D68" s="30">
        <v>48.67</v>
      </c>
      <c r="E68" s="31">
        <v>43.73</v>
      </c>
      <c r="F68" s="31">
        <f t="shared" si="10"/>
        <v>-4.9400000000000048</v>
      </c>
      <c r="G68" s="30">
        <v>47.78</v>
      </c>
      <c r="H68" s="31">
        <v>37.869999999999997</v>
      </c>
      <c r="I68" s="32">
        <f t="shared" si="11"/>
        <v>-9.9100000000000037</v>
      </c>
      <c r="J68" s="30">
        <v>39.909999999999997</v>
      </c>
      <c r="K68" s="31">
        <v>30.33</v>
      </c>
      <c r="L68" s="32">
        <f t="shared" si="12"/>
        <v>-9.5799999999999983</v>
      </c>
      <c r="M68" s="30">
        <v>39.07</v>
      </c>
      <c r="N68" s="31">
        <v>40</v>
      </c>
      <c r="O68" s="32">
        <f t="shared" si="13"/>
        <v>0.92999999999999972</v>
      </c>
      <c r="P68" s="30">
        <v>37.369999999999997</v>
      </c>
      <c r="Q68" s="31">
        <v>31</v>
      </c>
      <c r="R68" s="32">
        <f t="shared" si="14"/>
        <v>-6.3699999999999974</v>
      </c>
      <c r="S68" s="32">
        <f t="shared" si="8"/>
        <v>42.56</v>
      </c>
      <c r="T68" s="30">
        <f t="shared" si="9"/>
        <v>36.585999999999999</v>
      </c>
      <c r="U68" s="34">
        <f t="shared" si="15"/>
        <v>-5.9740000000000038</v>
      </c>
      <c r="V68" s="91">
        <v>2</v>
      </c>
      <c r="W68" s="20"/>
    </row>
    <row r="69" spans="1:23" ht="17.25">
      <c r="A69" s="27">
        <v>64</v>
      </c>
      <c r="B69" s="28" t="s">
        <v>77</v>
      </c>
      <c r="C69" s="29">
        <v>12</v>
      </c>
      <c r="D69" s="30">
        <v>46.5</v>
      </c>
      <c r="E69" s="31">
        <v>48.17</v>
      </c>
      <c r="F69" s="31">
        <f t="shared" si="10"/>
        <v>1.6700000000000017</v>
      </c>
      <c r="G69" s="30">
        <v>42.5</v>
      </c>
      <c r="H69" s="31">
        <v>34.5</v>
      </c>
      <c r="I69" s="32">
        <f t="shared" si="11"/>
        <v>-8</v>
      </c>
      <c r="J69" s="30">
        <v>37.92</v>
      </c>
      <c r="K69" s="31">
        <v>30.42</v>
      </c>
      <c r="L69" s="32">
        <f t="shared" si="12"/>
        <v>-7.5</v>
      </c>
      <c r="M69" s="30">
        <v>34.58</v>
      </c>
      <c r="N69" s="31">
        <v>37.5</v>
      </c>
      <c r="O69" s="32">
        <f t="shared" si="13"/>
        <v>2.9200000000000017</v>
      </c>
      <c r="P69" s="30">
        <v>41</v>
      </c>
      <c r="Q69" s="31">
        <v>31.83</v>
      </c>
      <c r="R69" s="32">
        <f t="shared" si="14"/>
        <v>-9.1700000000000017</v>
      </c>
      <c r="S69" s="32">
        <f t="shared" si="8"/>
        <v>40.5</v>
      </c>
      <c r="T69" s="30">
        <f t="shared" si="9"/>
        <v>36.484000000000002</v>
      </c>
      <c r="U69" s="34">
        <f t="shared" si="15"/>
        <v>-4.0159999999999982</v>
      </c>
      <c r="V69" s="91">
        <v>2</v>
      </c>
      <c r="W69" s="20"/>
    </row>
    <row r="70" spans="1:23" ht="17.25">
      <c r="A70" s="28">
        <v>65</v>
      </c>
      <c r="B70" s="28" t="s">
        <v>23</v>
      </c>
      <c r="C70" s="29">
        <v>11</v>
      </c>
      <c r="D70" s="30">
        <v>42.4</v>
      </c>
      <c r="E70" s="31">
        <v>46.55</v>
      </c>
      <c r="F70" s="31">
        <f t="shared" si="10"/>
        <v>4.1499999999999986</v>
      </c>
      <c r="G70" s="30">
        <v>44.8</v>
      </c>
      <c r="H70" s="31">
        <v>36.549999999999997</v>
      </c>
      <c r="I70" s="32">
        <f t="shared" si="11"/>
        <v>-8.25</v>
      </c>
      <c r="J70" s="30">
        <v>26.5</v>
      </c>
      <c r="K70" s="31">
        <v>27.27</v>
      </c>
      <c r="L70" s="32">
        <f t="shared" si="12"/>
        <v>0.76999999999999957</v>
      </c>
      <c r="M70" s="30">
        <v>35</v>
      </c>
      <c r="N70" s="31">
        <v>41.36</v>
      </c>
      <c r="O70" s="32">
        <f t="shared" si="13"/>
        <v>6.3599999999999994</v>
      </c>
      <c r="P70" s="30">
        <v>37.200000000000003</v>
      </c>
      <c r="Q70" s="31">
        <v>30.5</v>
      </c>
      <c r="R70" s="32">
        <f t="shared" si="14"/>
        <v>-6.7000000000000028</v>
      </c>
      <c r="S70" s="32">
        <f t="shared" ref="S70:S91" si="16">(D70+G70+J70+M70+P70)/5</f>
        <v>37.179999999999993</v>
      </c>
      <c r="T70" s="30">
        <f t="shared" ref="T70:T91" si="17">(E70+H70+K70+N70+Q70)/5</f>
        <v>36.445999999999998</v>
      </c>
      <c r="U70" s="34">
        <f t="shared" si="15"/>
        <v>-0.73399999999999466</v>
      </c>
      <c r="V70" s="91">
        <v>1</v>
      </c>
      <c r="W70" s="20"/>
    </row>
    <row r="71" spans="1:23" ht="17.25">
      <c r="A71" s="27">
        <v>66</v>
      </c>
      <c r="B71" s="28" t="s">
        <v>20</v>
      </c>
      <c r="C71" s="29">
        <v>23</v>
      </c>
      <c r="D71" s="30">
        <v>42.13</v>
      </c>
      <c r="E71" s="31">
        <v>42.52</v>
      </c>
      <c r="F71" s="31">
        <f t="shared" si="10"/>
        <v>0.39000000000000057</v>
      </c>
      <c r="G71" s="30">
        <v>39.880000000000003</v>
      </c>
      <c r="H71" s="31">
        <v>34.96</v>
      </c>
      <c r="I71" s="32">
        <f t="shared" si="11"/>
        <v>-4.9200000000000017</v>
      </c>
      <c r="J71" s="30">
        <v>37.270000000000003</v>
      </c>
      <c r="K71" s="31">
        <v>33.590000000000003</v>
      </c>
      <c r="L71" s="32">
        <f t="shared" si="12"/>
        <v>-3.6799999999999997</v>
      </c>
      <c r="M71" s="30">
        <v>29.53</v>
      </c>
      <c r="N71" s="31">
        <v>36.74</v>
      </c>
      <c r="O71" s="32">
        <f t="shared" si="13"/>
        <v>7.2100000000000009</v>
      </c>
      <c r="P71" s="30">
        <v>35.159999999999997</v>
      </c>
      <c r="Q71" s="31">
        <v>34.299999999999997</v>
      </c>
      <c r="R71" s="32">
        <f t="shared" si="14"/>
        <v>-0.85999999999999943</v>
      </c>
      <c r="S71" s="32">
        <f t="shared" si="16"/>
        <v>36.793999999999997</v>
      </c>
      <c r="T71" s="30">
        <f t="shared" si="17"/>
        <v>36.422000000000004</v>
      </c>
      <c r="U71" s="34">
        <f t="shared" si="15"/>
        <v>-0.37199999999999278</v>
      </c>
      <c r="V71" s="91">
        <v>0</v>
      </c>
      <c r="W71" s="20"/>
    </row>
    <row r="72" spans="1:23" ht="17.25">
      <c r="A72" s="28">
        <v>67</v>
      </c>
      <c r="B72" s="28" t="s">
        <v>94</v>
      </c>
      <c r="C72" s="29">
        <v>5</v>
      </c>
      <c r="D72" s="30">
        <v>43.75</v>
      </c>
      <c r="E72" s="31">
        <v>40</v>
      </c>
      <c r="F72" s="31">
        <f t="shared" si="10"/>
        <v>-3.75</v>
      </c>
      <c r="G72" s="30">
        <v>43</v>
      </c>
      <c r="H72" s="31">
        <v>33.6</v>
      </c>
      <c r="I72" s="32">
        <f t="shared" si="11"/>
        <v>-9.3999999999999986</v>
      </c>
      <c r="J72" s="30">
        <v>34.380000000000003</v>
      </c>
      <c r="K72" s="31">
        <v>28</v>
      </c>
      <c r="L72" s="32">
        <f t="shared" si="12"/>
        <v>-6.3800000000000026</v>
      </c>
      <c r="M72" s="30">
        <v>43.75</v>
      </c>
      <c r="N72" s="31">
        <v>52</v>
      </c>
      <c r="O72" s="32">
        <f t="shared" si="13"/>
        <v>8.25</v>
      </c>
      <c r="P72" s="30">
        <v>37</v>
      </c>
      <c r="Q72" s="31">
        <v>28.4</v>
      </c>
      <c r="R72" s="32">
        <f t="shared" si="14"/>
        <v>-8.6000000000000014</v>
      </c>
      <c r="S72" s="32">
        <f t="shared" si="16"/>
        <v>40.375999999999998</v>
      </c>
      <c r="T72" s="30">
        <f t="shared" si="17"/>
        <v>36.4</v>
      </c>
      <c r="U72" s="34">
        <f t="shared" si="15"/>
        <v>-3.9759999999999991</v>
      </c>
      <c r="V72" s="91">
        <v>2</v>
      </c>
      <c r="W72" s="20"/>
    </row>
    <row r="73" spans="1:23" ht="17.25">
      <c r="A73" s="27">
        <v>68</v>
      </c>
      <c r="B73" s="28" t="s">
        <v>141</v>
      </c>
      <c r="C73" s="29">
        <v>38</v>
      </c>
      <c r="D73" s="30">
        <v>42.835000000000001</v>
      </c>
      <c r="E73" s="30">
        <v>46.564999999999998</v>
      </c>
      <c r="F73" s="31">
        <f t="shared" si="10"/>
        <v>3.7299999999999969</v>
      </c>
      <c r="G73" s="30">
        <v>40.78</v>
      </c>
      <c r="H73" s="30">
        <v>32.284999999999997</v>
      </c>
      <c r="I73" s="32">
        <f t="shared" si="11"/>
        <v>-8.4950000000000045</v>
      </c>
      <c r="J73" s="30">
        <v>33.405000000000001</v>
      </c>
      <c r="K73" s="30">
        <v>24.045000000000002</v>
      </c>
      <c r="L73" s="32">
        <f t="shared" si="12"/>
        <v>-9.36</v>
      </c>
      <c r="M73" s="30">
        <v>23.75</v>
      </c>
      <c r="N73" s="30">
        <v>36.835000000000001</v>
      </c>
      <c r="O73" s="32">
        <f t="shared" si="13"/>
        <v>13.085000000000001</v>
      </c>
      <c r="P73" s="30">
        <v>36.375</v>
      </c>
      <c r="Q73" s="30">
        <v>39.965000000000003</v>
      </c>
      <c r="R73" s="32">
        <f t="shared" si="14"/>
        <v>3.5900000000000034</v>
      </c>
      <c r="S73" s="32">
        <f t="shared" si="16"/>
        <v>35.429000000000002</v>
      </c>
      <c r="T73" s="30">
        <f t="shared" si="17"/>
        <v>35.939</v>
      </c>
      <c r="U73" s="34">
        <f t="shared" si="15"/>
        <v>0.50999999999999801</v>
      </c>
      <c r="V73" s="91">
        <v>1</v>
      </c>
      <c r="W73" s="20"/>
    </row>
    <row r="74" spans="1:23" ht="17.25">
      <c r="A74" s="28">
        <v>69</v>
      </c>
      <c r="B74" s="28" t="s">
        <v>32</v>
      </c>
      <c r="C74" s="29">
        <v>14</v>
      </c>
      <c r="D74" s="30">
        <v>50.75</v>
      </c>
      <c r="E74" s="31">
        <v>41.86</v>
      </c>
      <c r="F74" s="31">
        <f t="shared" si="10"/>
        <v>-8.89</v>
      </c>
      <c r="G74" s="30">
        <v>46.25</v>
      </c>
      <c r="H74" s="31">
        <v>35.14</v>
      </c>
      <c r="I74" s="32">
        <f t="shared" si="11"/>
        <v>-11.11</v>
      </c>
      <c r="J74" s="30">
        <v>40.31</v>
      </c>
      <c r="K74" s="31">
        <v>29.11</v>
      </c>
      <c r="L74" s="32">
        <f t="shared" si="12"/>
        <v>-11.200000000000003</v>
      </c>
      <c r="M74" s="30">
        <v>48.75</v>
      </c>
      <c r="N74" s="31">
        <v>40.71</v>
      </c>
      <c r="O74" s="32">
        <f t="shared" si="13"/>
        <v>-8.0399999999999991</v>
      </c>
      <c r="P74" s="30">
        <v>44.38</v>
      </c>
      <c r="Q74" s="31">
        <v>32.14</v>
      </c>
      <c r="R74" s="32">
        <f t="shared" si="14"/>
        <v>-12.240000000000002</v>
      </c>
      <c r="S74" s="32">
        <f t="shared" si="16"/>
        <v>46.088000000000001</v>
      </c>
      <c r="T74" s="30">
        <f t="shared" si="17"/>
        <v>35.791999999999994</v>
      </c>
      <c r="U74" s="34">
        <f t="shared" si="15"/>
        <v>-10.296000000000006</v>
      </c>
      <c r="V74" s="91">
        <v>0</v>
      </c>
      <c r="W74" s="20"/>
    </row>
    <row r="75" spans="1:23" ht="17.25">
      <c r="A75" s="27">
        <v>70</v>
      </c>
      <c r="B75" s="28" t="s">
        <v>96</v>
      </c>
      <c r="C75" s="29">
        <v>1</v>
      </c>
      <c r="D75" s="30">
        <v>44</v>
      </c>
      <c r="E75" s="31">
        <v>44</v>
      </c>
      <c r="F75" s="31">
        <f t="shared" si="10"/>
        <v>0</v>
      </c>
      <c r="G75" s="30">
        <v>39</v>
      </c>
      <c r="H75" s="31">
        <v>32</v>
      </c>
      <c r="I75" s="32">
        <f t="shared" si="11"/>
        <v>-7</v>
      </c>
      <c r="J75" s="30">
        <v>28.13</v>
      </c>
      <c r="K75" s="31">
        <v>20</v>
      </c>
      <c r="L75" s="32">
        <f t="shared" si="12"/>
        <v>-8.129999999999999</v>
      </c>
      <c r="M75" s="30">
        <v>40</v>
      </c>
      <c r="N75" s="31">
        <v>40</v>
      </c>
      <c r="O75" s="32">
        <f t="shared" si="13"/>
        <v>0</v>
      </c>
      <c r="P75" s="30">
        <v>28.13</v>
      </c>
      <c r="Q75" s="31">
        <v>41</v>
      </c>
      <c r="R75" s="32">
        <f t="shared" si="14"/>
        <v>12.870000000000001</v>
      </c>
      <c r="S75" s="32">
        <f t="shared" si="16"/>
        <v>35.851999999999997</v>
      </c>
      <c r="T75" s="30">
        <f t="shared" si="17"/>
        <v>35.4</v>
      </c>
      <c r="U75" s="34">
        <f t="shared" si="15"/>
        <v>-0.45199999999999818</v>
      </c>
      <c r="V75" s="91">
        <v>4</v>
      </c>
      <c r="W75" s="20"/>
    </row>
    <row r="76" spans="1:23" ht="17.25">
      <c r="A76" s="28">
        <v>71</v>
      </c>
      <c r="B76" s="28" t="s">
        <v>75</v>
      </c>
      <c r="C76" s="29">
        <v>8</v>
      </c>
      <c r="D76" s="30">
        <v>43.5</v>
      </c>
      <c r="E76" s="31">
        <v>44.25</v>
      </c>
      <c r="F76" s="31">
        <f t="shared" si="10"/>
        <v>0.75</v>
      </c>
      <c r="G76" s="30">
        <v>37.83</v>
      </c>
      <c r="H76" s="31">
        <v>35.75</v>
      </c>
      <c r="I76" s="32">
        <f t="shared" si="11"/>
        <v>-2.0799999999999983</v>
      </c>
      <c r="J76" s="30">
        <v>45.83</v>
      </c>
      <c r="K76" s="31">
        <v>35.94</v>
      </c>
      <c r="L76" s="32">
        <f t="shared" si="12"/>
        <v>-9.89</v>
      </c>
      <c r="M76" s="30">
        <v>36.25</v>
      </c>
      <c r="N76" s="31">
        <v>29.38</v>
      </c>
      <c r="O76" s="32">
        <f t="shared" si="13"/>
        <v>-6.870000000000001</v>
      </c>
      <c r="P76" s="30">
        <v>34.130000000000003</v>
      </c>
      <c r="Q76" s="31">
        <v>29.31</v>
      </c>
      <c r="R76" s="32">
        <f t="shared" si="14"/>
        <v>-4.8200000000000038</v>
      </c>
      <c r="S76" s="32">
        <f t="shared" si="16"/>
        <v>39.507999999999996</v>
      </c>
      <c r="T76" s="30">
        <f t="shared" si="17"/>
        <v>34.926000000000002</v>
      </c>
      <c r="U76" s="34">
        <f t="shared" si="15"/>
        <v>-4.5819999999999936</v>
      </c>
      <c r="V76" s="91">
        <v>2</v>
      </c>
      <c r="W76" s="20"/>
    </row>
    <row r="77" spans="1:23" ht="17.25">
      <c r="A77" s="27">
        <v>72</v>
      </c>
      <c r="B77" s="28" t="s">
        <v>69</v>
      </c>
      <c r="C77" s="29">
        <v>14</v>
      </c>
      <c r="D77" s="30">
        <v>41.6</v>
      </c>
      <c r="E77" s="31">
        <v>43.43</v>
      </c>
      <c r="F77" s="31">
        <f t="shared" si="10"/>
        <v>1.8299999999999983</v>
      </c>
      <c r="G77" s="30">
        <v>42.6</v>
      </c>
      <c r="H77" s="31">
        <v>39.14</v>
      </c>
      <c r="I77" s="32">
        <f t="shared" si="11"/>
        <v>-3.4600000000000009</v>
      </c>
      <c r="J77" s="30">
        <v>30.38</v>
      </c>
      <c r="K77" s="31">
        <v>26.79</v>
      </c>
      <c r="L77" s="32">
        <f t="shared" si="12"/>
        <v>-3.59</v>
      </c>
      <c r="M77" s="30">
        <v>31</v>
      </c>
      <c r="N77" s="31">
        <v>33.57</v>
      </c>
      <c r="O77" s="32">
        <f t="shared" si="13"/>
        <v>2.5700000000000003</v>
      </c>
      <c r="P77" s="30">
        <v>33.5</v>
      </c>
      <c r="Q77" s="31">
        <v>30.89</v>
      </c>
      <c r="R77" s="32">
        <f t="shared" si="14"/>
        <v>-2.6099999999999994</v>
      </c>
      <c r="S77" s="32">
        <f t="shared" si="16"/>
        <v>35.815999999999995</v>
      </c>
      <c r="T77" s="30">
        <f t="shared" si="17"/>
        <v>34.763999999999996</v>
      </c>
      <c r="U77" s="34">
        <f t="shared" si="15"/>
        <v>-1.0519999999999996</v>
      </c>
      <c r="V77" s="91">
        <v>1</v>
      </c>
      <c r="W77" s="20"/>
    </row>
    <row r="78" spans="1:23" ht="17.25">
      <c r="A78" s="28">
        <v>73</v>
      </c>
      <c r="B78" s="28" t="s">
        <v>58</v>
      </c>
      <c r="C78" s="29">
        <v>5</v>
      </c>
      <c r="D78" s="30">
        <v>51.2</v>
      </c>
      <c r="E78" s="31">
        <v>40.799999999999997</v>
      </c>
      <c r="F78" s="31">
        <f t="shared" si="10"/>
        <v>-10.400000000000006</v>
      </c>
      <c r="G78" s="30">
        <v>34.4</v>
      </c>
      <c r="H78" s="31">
        <v>29.6</v>
      </c>
      <c r="I78" s="32">
        <f t="shared" si="11"/>
        <v>-4.7999999999999972</v>
      </c>
      <c r="J78" s="30">
        <v>34</v>
      </c>
      <c r="K78" s="31">
        <v>33</v>
      </c>
      <c r="L78" s="32">
        <f t="shared" si="12"/>
        <v>-1</v>
      </c>
      <c r="M78" s="30">
        <v>32</v>
      </c>
      <c r="N78" s="31">
        <v>33</v>
      </c>
      <c r="O78" s="32">
        <f t="shared" si="13"/>
        <v>1</v>
      </c>
      <c r="P78" s="30">
        <v>32.299999999999997</v>
      </c>
      <c r="Q78" s="31">
        <v>36.1</v>
      </c>
      <c r="R78" s="32">
        <f t="shared" si="14"/>
        <v>3.8000000000000043</v>
      </c>
      <c r="S78" s="32">
        <f t="shared" si="16"/>
        <v>36.779999999999994</v>
      </c>
      <c r="T78" s="30">
        <f t="shared" si="17"/>
        <v>34.5</v>
      </c>
      <c r="U78" s="34">
        <f t="shared" si="15"/>
        <v>-2.279999999999994</v>
      </c>
      <c r="V78" s="91">
        <v>2</v>
      </c>
      <c r="W78" s="20"/>
    </row>
    <row r="79" spans="1:23" ht="17.25">
      <c r="A79" s="27">
        <v>74</v>
      </c>
      <c r="B79" s="28" t="s">
        <v>24</v>
      </c>
      <c r="C79" s="29">
        <v>19</v>
      </c>
      <c r="D79" s="30">
        <v>44.26</v>
      </c>
      <c r="E79" s="31">
        <v>40.53</v>
      </c>
      <c r="F79" s="31">
        <f t="shared" si="10"/>
        <v>-3.7299999999999969</v>
      </c>
      <c r="G79" s="30">
        <v>41.13</v>
      </c>
      <c r="H79" s="31">
        <v>35.26</v>
      </c>
      <c r="I79" s="32">
        <f t="shared" si="11"/>
        <v>-5.8700000000000045</v>
      </c>
      <c r="J79" s="30">
        <v>36.74</v>
      </c>
      <c r="K79" s="31">
        <v>29.74</v>
      </c>
      <c r="L79" s="32">
        <f t="shared" si="12"/>
        <v>-7.0000000000000036</v>
      </c>
      <c r="M79" s="30">
        <v>34.130000000000003</v>
      </c>
      <c r="N79" s="31">
        <v>30.53</v>
      </c>
      <c r="O79" s="32">
        <f t="shared" si="13"/>
        <v>-3.6000000000000014</v>
      </c>
      <c r="P79" s="30">
        <v>34.54</v>
      </c>
      <c r="Q79" s="31">
        <v>33.659999999999997</v>
      </c>
      <c r="R79" s="32">
        <f t="shared" si="14"/>
        <v>-0.88000000000000256</v>
      </c>
      <c r="S79" s="32">
        <f t="shared" si="16"/>
        <v>38.159999999999997</v>
      </c>
      <c r="T79" s="30">
        <f t="shared" si="17"/>
        <v>33.944000000000003</v>
      </c>
      <c r="U79" s="34">
        <f t="shared" si="15"/>
        <v>-4.215999999999994</v>
      </c>
      <c r="V79" s="91">
        <v>3</v>
      </c>
      <c r="W79" s="20"/>
    </row>
    <row r="80" spans="1:23" ht="17.25">
      <c r="A80" s="28">
        <v>75</v>
      </c>
      <c r="B80" s="28" t="s">
        <v>71</v>
      </c>
      <c r="C80" s="29">
        <v>18</v>
      </c>
      <c r="D80" s="30">
        <v>48.53</v>
      </c>
      <c r="E80" s="31">
        <v>38.555</v>
      </c>
      <c r="F80" s="31">
        <f t="shared" si="10"/>
        <v>-9.9750000000000014</v>
      </c>
      <c r="G80" s="30">
        <v>46</v>
      </c>
      <c r="H80" s="31">
        <v>37.15392857142858</v>
      </c>
      <c r="I80" s="32">
        <f t="shared" si="11"/>
        <v>-8.8460714285714204</v>
      </c>
      <c r="J80" s="30">
        <v>37.67</v>
      </c>
      <c r="K80" s="31">
        <v>28.04</v>
      </c>
      <c r="L80" s="32">
        <f t="shared" si="12"/>
        <v>-9.6300000000000026</v>
      </c>
      <c r="M80" s="30">
        <v>37.67</v>
      </c>
      <c r="N80" s="31">
        <v>30.689999999999998</v>
      </c>
      <c r="O80" s="32">
        <f t="shared" si="13"/>
        <v>-6.980000000000004</v>
      </c>
      <c r="P80" s="30">
        <v>37.729999999999997</v>
      </c>
      <c r="Q80" s="31">
        <v>34.519999999999996</v>
      </c>
      <c r="R80" s="32">
        <f t="shared" si="14"/>
        <v>-3.2100000000000009</v>
      </c>
      <c r="S80" s="32">
        <f t="shared" si="16"/>
        <v>41.519999999999996</v>
      </c>
      <c r="T80" s="30">
        <f t="shared" si="17"/>
        <v>33.791785714285709</v>
      </c>
      <c r="U80" s="34">
        <f t="shared" si="15"/>
        <v>-7.7282142857142873</v>
      </c>
      <c r="V80" s="91">
        <v>3</v>
      </c>
      <c r="W80" s="20"/>
    </row>
    <row r="81" spans="1:23" ht="17.25">
      <c r="A81" s="27">
        <v>76</v>
      </c>
      <c r="B81" s="28" t="s">
        <v>82</v>
      </c>
      <c r="C81" s="29">
        <v>14</v>
      </c>
      <c r="D81" s="30">
        <v>53.14</v>
      </c>
      <c r="E81" s="31">
        <v>42.57</v>
      </c>
      <c r="F81" s="31">
        <f t="shared" si="10"/>
        <v>-10.57</v>
      </c>
      <c r="G81" s="30">
        <v>44.86</v>
      </c>
      <c r="H81" s="31">
        <v>35.43</v>
      </c>
      <c r="I81" s="32">
        <f t="shared" si="11"/>
        <v>-9.43</v>
      </c>
      <c r="J81" s="30">
        <v>35</v>
      </c>
      <c r="K81" s="31">
        <v>26.79</v>
      </c>
      <c r="L81" s="32">
        <f t="shared" si="12"/>
        <v>-8.2100000000000009</v>
      </c>
      <c r="M81" s="30">
        <v>40.71</v>
      </c>
      <c r="N81" s="31">
        <v>31.07</v>
      </c>
      <c r="O81" s="32">
        <f t="shared" si="13"/>
        <v>-9.64</v>
      </c>
      <c r="P81" s="30">
        <v>35.36</v>
      </c>
      <c r="Q81" s="31">
        <v>32.29</v>
      </c>
      <c r="R81" s="32">
        <f t="shared" si="14"/>
        <v>-3.0700000000000003</v>
      </c>
      <c r="S81" s="32">
        <f t="shared" si="16"/>
        <v>41.814</v>
      </c>
      <c r="T81" s="30">
        <f t="shared" si="17"/>
        <v>33.629999999999995</v>
      </c>
      <c r="U81" s="34">
        <f t="shared" si="15"/>
        <v>-8.1840000000000046</v>
      </c>
      <c r="V81" s="91">
        <v>2</v>
      </c>
      <c r="W81" s="20"/>
    </row>
    <row r="82" spans="1:23" ht="17.25">
      <c r="A82" s="28">
        <v>77</v>
      </c>
      <c r="B82" s="28" t="s">
        <v>89</v>
      </c>
      <c r="C82" s="29">
        <v>8</v>
      </c>
      <c r="D82" s="30">
        <v>0</v>
      </c>
      <c r="E82" s="30">
        <v>42.57</v>
      </c>
      <c r="F82" s="31">
        <f t="shared" si="10"/>
        <v>42.57</v>
      </c>
      <c r="G82" s="30">
        <v>0</v>
      </c>
      <c r="H82" s="30">
        <v>31</v>
      </c>
      <c r="I82" s="32">
        <f t="shared" si="11"/>
        <v>31</v>
      </c>
      <c r="J82" s="30">
        <v>0</v>
      </c>
      <c r="K82" s="30">
        <v>34.644999999999996</v>
      </c>
      <c r="L82" s="32">
        <f t="shared" si="12"/>
        <v>34.644999999999996</v>
      </c>
      <c r="M82" s="30">
        <v>0</v>
      </c>
      <c r="N82" s="30">
        <v>26.785</v>
      </c>
      <c r="O82" s="32">
        <f t="shared" si="13"/>
        <v>26.785</v>
      </c>
      <c r="P82" s="30">
        <v>0</v>
      </c>
      <c r="Q82" s="30">
        <v>31.785</v>
      </c>
      <c r="R82" s="32">
        <f t="shared" si="14"/>
        <v>31.785</v>
      </c>
      <c r="S82" s="32">
        <f t="shared" si="16"/>
        <v>0</v>
      </c>
      <c r="T82" s="30">
        <f t="shared" si="17"/>
        <v>33.356999999999999</v>
      </c>
      <c r="U82" s="34">
        <f t="shared" si="15"/>
        <v>33.356999999999999</v>
      </c>
      <c r="V82" s="91">
        <v>1</v>
      </c>
      <c r="W82" s="20"/>
    </row>
    <row r="83" spans="1:23" ht="17.25">
      <c r="A83" s="27">
        <v>78</v>
      </c>
      <c r="B83" s="36" t="s">
        <v>55</v>
      </c>
      <c r="C83" s="37">
        <v>8</v>
      </c>
      <c r="D83" s="38">
        <v>46.67</v>
      </c>
      <c r="E83" s="39">
        <v>38.75</v>
      </c>
      <c r="F83" s="31">
        <f t="shared" si="10"/>
        <v>-7.9200000000000017</v>
      </c>
      <c r="G83" s="38">
        <v>39</v>
      </c>
      <c r="H83" s="39">
        <v>31.75</v>
      </c>
      <c r="I83" s="32">
        <f t="shared" si="11"/>
        <v>-7.25</v>
      </c>
      <c r="J83" s="38">
        <v>34.17</v>
      </c>
      <c r="K83" s="39">
        <v>26.88</v>
      </c>
      <c r="L83" s="32">
        <f t="shared" si="12"/>
        <v>-7.2900000000000027</v>
      </c>
      <c r="M83" s="38">
        <v>26.67</v>
      </c>
      <c r="N83" s="39">
        <v>41.88</v>
      </c>
      <c r="O83" s="32">
        <f t="shared" si="13"/>
        <v>15.21</v>
      </c>
      <c r="P83" s="38">
        <v>34.92</v>
      </c>
      <c r="Q83" s="39">
        <v>27.31</v>
      </c>
      <c r="R83" s="32">
        <f t="shared" si="14"/>
        <v>-7.610000000000003</v>
      </c>
      <c r="S83" s="32">
        <f t="shared" si="16"/>
        <v>36.286000000000001</v>
      </c>
      <c r="T83" s="30">
        <f t="shared" si="17"/>
        <v>33.314</v>
      </c>
      <c r="U83" s="34">
        <f t="shared" si="15"/>
        <v>-2.9720000000000013</v>
      </c>
      <c r="V83" s="91">
        <v>2</v>
      </c>
      <c r="W83" s="20"/>
    </row>
    <row r="84" spans="1:23" ht="17.25">
      <c r="A84" s="28">
        <v>79</v>
      </c>
      <c r="B84" s="28" t="s">
        <v>25</v>
      </c>
      <c r="C84" s="29">
        <v>13</v>
      </c>
      <c r="D84" s="30">
        <v>42.53</v>
      </c>
      <c r="E84" s="31">
        <v>43.38</v>
      </c>
      <c r="F84" s="31">
        <f t="shared" si="10"/>
        <v>0.85000000000000142</v>
      </c>
      <c r="G84" s="30">
        <v>42.4</v>
      </c>
      <c r="H84" s="31">
        <v>29.54</v>
      </c>
      <c r="I84" s="32">
        <f t="shared" si="11"/>
        <v>-12.86</v>
      </c>
      <c r="J84" s="30">
        <v>35.5</v>
      </c>
      <c r="K84" s="31">
        <v>28.65</v>
      </c>
      <c r="L84" s="32">
        <f t="shared" si="12"/>
        <v>-6.8500000000000014</v>
      </c>
      <c r="M84" s="30">
        <v>37.33</v>
      </c>
      <c r="N84" s="31">
        <v>31.54</v>
      </c>
      <c r="O84" s="32">
        <f t="shared" si="13"/>
        <v>-5.7899999999999991</v>
      </c>
      <c r="P84" s="30">
        <v>33.200000000000003</v>
      </c>
      <c r="Q84" s="31">
        <v>31.85</v>
      </c>
      <c r="R84" s="32">
        <f t="shared" si="14"/>
        <v>-1.3500000000000014</v>
      </c>
      <c r="S84" s="32">
        <f t="shared" si="16"/>
        <v>38.191999999999993</v>
      </c>
      <c r="T84" s="30">
        <f t="shared" si="17"/>
        <v>32.991999999999997</v>
      </c>
      <c r="U84" s="34">
        <f t="shared" si="15"/>
        <v>-5.1999999999999957</v>
      </c>
      <c r="V84" s="91">
        <v>0</v>
      </c>
      <c r="W84" s="20"/>
    </row>
    <row r="85" spans="1:23" ht="17.25">
      <c r="A85" s="27">
        <v>80</v>
      </c>
      <c r="B85" s="28" t="s">
        <v>62</v>
      </c>
      <c r="C85" s="29">
        <v>5</v>
      </c>
      <c r="D85" s="30">
        <v>44.75</v>
      </c>
      <c r="E85" s="31">
        <v>38.799999999999997</v>
      </c>
      <c r="F85" s="31">
        <f t="shared" si="10"/>
        <v>-5.9500000000000028</v>
      </c>
      <c r="G85" s="30">
        <v>40.75</v>
      </c>
      <c r="H85" s="31">
        <v>30.8</v>
      </c>
      <c r="I85" s="32">
        <f t="shared" si="11"/>
        <v>-9.9499999999999993</v>
      </c>
      <c r="J85" s="30">
        <v>32.5</v>
      </c>
      <c r="K85" s="31">
        <v>29</v>
      </c>
      <c r="L85" s="32">
        <f t="shared" si="12"/>
        <v>-3.5</v>
      </c>
      <c r="M85" s="30">
        <v>21.88</v>
      </c>
      <c r="N85" s="31">
        <v>31</v>
      </c>
      <c r="O85" s="32">
        <f t="shared" si="13"/>
        <v>9.120000000000001</v>
      </c>
      <c r="P85" s="30">
        <v>37.19</v>
      </c>
      <c r="Q85" s="31">
        <v>31.1</v>
      </c>
      <c r="R85" s="32">
        <f t="shared" si="14"/>
        <v>-6.0899999999999963</v>
      </c>
      <c r="S85" s="32">
        <f t="shared" si="16"/>
        <v>35.414000000000001</v>
      </c>
      <c r="T85" s="30">
        <f t="shared" si="17"/>
        <v>32.14</v>
      </c>
      <c r="U85" s="34">
        <f t="shared" si="15"/>
        <v>-3.2740000000000009</v>
      </c>
      <c r="V85" s="91">
        <v>2</v>
      </c>
      <c r="W85" s="20"/>
    </row>
    <row r="86" spans="1:23" ht="17.25">
      <c r="A86" s="28">
        <v>81</v>
      </c>
      <c r="B86" s="28" t="s">
        <v>105</v>
      </c>
      <c r="C86" s="29">
        <v>12</v>
      </c>
      <c r="D86" s="30">
        <v>39.78</v>
      </c>
      <c r="E86" s="31">
        <v>35.83</v>
      </c>
      <c r="F86" s="31">
        <f t="shared" si="10"/>
        <v>-3.9500000000000028</v>
      </c>
      <c r="G86" s="30">
        <v>48.67</v>
      </c>
      <c r="H86" s="31">
        <v>37.17</v>
      </c>
      <c r="I86" s="32">
        <f t="shared" si="11"/>
        <v>-11.5</v>
      </c>
      <c r="J86" s="30">
        <v>32.22</v>
      </c>
      <c r="K86" s="31">
        <v>27.29</v>
      </c>
      <c r="L86" s="32">
        <f t="shared" si="12"/>
        <v>-4.93</v>
      </c>
      <c r="M86" s="30">
        <v>37.78</v>
      </c>
      <c r="N86" s="31">
        <v>27.08</v>
      </c>
      <c r="O86" s="32">
        <f t="shared" si="13"/>
        <v>-10.700000000000003</v>
      </c>
      <c r="P86" s="30">
        <v>41</v>
      </c>
      <c r="Q86" s="31">
        <v>31</v>
      </c>
      <c r="R86" s="32">
        <f t="shared" si="14"/>
        <v>-10</v>
      </c>
      <c r="S86" s="32">
        <f t="shared" si="16"/>
        <v>39.89</v>
      </c>
      <c r="T86" s="30">
        <f t="shared" si="17"/>
        <v>31.673999999999999</v>
      </c>
      <c r="U86" s="34">
        <f t="shared" si="15"/>
        <v>-8.2160000000000011</v>
      </c>
      <c r="V86" s="91">
        <v>1</v>
      </c>
      <c r="W86" s="20"/>
    </row>
    <row r="87" spans="1:23" ht="17.25">
      <c r="A87" s="27">
        <v>82</v>
      </c>
      <c r="B87" s="28" t="s">
        <v>57</v>
      </c>
      <c r="C87" s="29">
        <v>9</v>
      </c>
      <c r="D87" s="30">
        <v>50.67</v>
      </c>
      <c r="E87" s="31">
        <v>35.56</v>
      </c>
      <c r="F87" s="31">
        <f t="shared" si="10"/>
        <v>-15.11</v>
      </c>
      <c r="G87" s="30">
        <v>46.22</v>
      </c>
      <c r="H87" s="31">
        <v>32</v>
      </c>
      <c r="I87" s="32">
        <f t="shared" si="11"/>
        <v>-14.219999999999999</v>
      </c>
      <c r="J87" s="30">
        <v>33.89</v>
      </c>
      <c r="K87" s="31">
        <v>31.39</v>
      </c>
      <c r="L87" s="32">
        <f t="shared" si="12"/>
        <v>-2.5</v>
      </c>
      <c r="M87" s="30">
        <v>42.22</v>
      </c>
      <c r="N87" s="31">
        <v>30.56</v>
      </c>
      <c r="O87" s="32">
        <f t="shared" si="13"/>
        <v>-11.66</v>
      </c>
      <c r="P87" s="30">
        <v>41</v>
      </c>
      <c r="Q87" s="31">
        <v>25.5</v>
      </c>
      <c r="R87" s="32">
        <f t="shared" si="14"/>
        <v>-15.5</v>
      </c>
      <c r="S87" s="32">
        <f t="shared" si="16"/>
        <v>42.8</v>
      </c>
      <c r="T87" s="30">
        <f t="shared" si="17"/>
        <v>31.001999999999999</v>
      </c>
      <c r="U87" s="34">
        <f t="shared" si="15"/>
        <v>-11.797999999999998</v>
      </c>
      <c r="V87" s="91">
        <v>8</v>
      </c>
      <c r="W87" s="20"/>
    </row>
    <row r="88" spans="1:23" ht="17.25">
      <c r="A88" s="28">
        <v>83</v>
      </c>
      <c r="B88" s="28" t="s">
        <v>27</v>
      </c>
      <c r="C88" s="29">
        <v>34</v>
      </c>
      <c r="D88" s="30">
        <v>45.22</v>
      </c>
      <c r="E88" s="31">
        <v>37.18</v>
      </c>
      <c r="F88" s="31">
        <f t="shared" si="10"/>
        <v>-8.0399999999999991</v>
      </c>
      <c r="G88" s="30">
        <v>42.83</v>
      </c>
      <c r="H88" s="31">
        <v>32.29</v>
      </c>
      <c r="I88" s="32">
        <f t="shared" si="11"/>
        <v>-10.54</v>
      </c>
      <c r="J88" s="30">
        <v>32.01</v>
      </c>
      <c r="K88" s="31">
        <v>23.46</v>
      </c>
      <c r="L88" s="32">
        <f t="shared" si="12"/>
        <v>-8.5499999999999972</v>
      </c>
      <c r="M88" s="30">
        <v>30.98</v>
      </c>
      <c r="N88" s="31">
        <v>32.79</v>
      </c>
      <c r="O88" s="32">
        <f t="shared" si="13"/>
        <v>1.8099999999999987</v>
      </c>
      <c r="P88" s="30">
        <v>30.88</v>
      </c>
      <c r="Q88" s="31">
        <v>29.28</v>
      </c>
      <c r="R88" s="32">
        <f t="shared" si="14"/>
        <v>-1.5999999999999979</v>
      </c>
      <c r="S88" s="32">
        <f t="shared" si="16"/>
        <v>36.384</v>
      </c>
      <c r="T88" s="30">
        <f t="shared" si="17"/>
        <v>31</v>
      </c>
      <c r="U88" s="34">
        <f t="shared" si="15"/>
        <v>-5.3840000000000003</v>
      </c>
      <c r="V88" s="91">
        <v>1</v>
      </c>
      <c r="W88" s="20"/>
    </row>
    <row r="89" spans="1:23" ht="17.25">
      <c r="A89" s="27">
        <v>84</v>
      </c>
      <c r="B89" s="28" t="s">
        <v>65</v>
      </c>
      <c r="C89" s="29">
        <v>2</v>
      </c>
      <c r="D89" s="30">
        <v>45.14</v>
      </c>
      <c r="E89" s="31">
        <v>44</v>
      </c>
      <c r="F89" s="31">
        <f t="shared" si="10"/>
        <v>-1.1400000000000006</v>
      </c>
      <c r="G89" s="30">
        <v>36.57</v>
      </c>
      <c r="H89" s="31">
        <v>31</v>
      </c>
      <c r="I89" s="32">
        <f t="shared" si="11"/>
        <v>-5.57</v>
      </c>
      <c r="J89" s="30">
        <v>30.18</v>
      </c>
      <c r="K89" s="31">
        <v>20</v>
      </c>
      <c r="L89" s="32">
        <f t="shared" si="12"/>
        <v>-10.18</v>
      </c>
      <c r="M89" s="30">
        <v>25.36</v>
      </c>
      <c r="N89" s="31">
        <v>22.5</v>
      </c>
      <c r="O89" s="32">
        <f t="shared" si="13"/>
        <v>-2.8599999999999994</v>
      </c>
      <c r="P89" s="30">
        <v>32.79</v>
      </c>
      <c r="Q89" s="31">
        <v>37</v>
      </c>
      <c r="R89" s="32">
        <f t="shared" si="14"/>
        <v>4.2100000000000009</v>
      </c>
      <c r="S89" s="32">
        <f t="shared" si="16"/>
        <v>34.007999999999996</v>
      </c>
      <c r="T89" s="30">
        <f t="shared" si="17"/>
        <v>30.9</v>
      </c>
      <c r="U89" s="34">
        <f t="shared" si="15"/>
        <v>-3.107999999999997</v>
      </c>
      <c r="V89" s="91">
        <v>0</v>
      </c>
      <c r="W89" s="20"/>
    </row>
    <row r="90" spans="1:23" ht="17.25">
      <c r="A90" s="28">
        <v>85</v>
      </c>
      <c r="B90" s="28" t="s">
        <v>30</v>
      </c>
      <c r="C90" s="29">
        <v>20</v>
      </c>
      <c r="D90" s="30">
        <v>41.41</v>
      </c>
      <c r="E90" s="31">
        <v>37.5</v>
      </c>
      <c r="F90" s="31">
        <f t="shared" si="10"/>
        <v>-3.9099999999999966</v>
      </c>
      <c r="G90" s="30">
        <v>40.89</v>
      </c>
      <c r="H90" s="31">
        <v>27.6</v>
      </c>
      <c r="I90" s="32">
        <f t="shared" si="11"/>
        <v>-13.29</v>
      </c>
      <c r="J90" s="30">
        <v>31.94</v>
      </c>
      <c r="K90" s="31">
        <v>27.13</v>
      </c>
      <c r="L90" s="32">
        <f t="shared" si="12"/>
        <v>-4.8100000000000023</v>
      </c>
      <c r="M90" s="30">
        <v>27.41</v>
      </c>
      <c r="N90" s="31">
        <v>26.75</v>
      </c>
      <c r="O90" s="32">
        <f t="shared" si="13"/>
        <v>-0.66000000000000014</v>
      </c>
      <c r="P90" s="30">
        <v>30.17</v>
      </c>
      <c r="Q90" s="31">
        <v>26.95</v>
      </c>
      <c r="R90" s="32">
        <f t="shared" si="14"/>
        <v>-3.2200000000000024</v>
      </c>
      <c r="S90" s="32">
        <f t="shared" si="16"/>
        <v>34.363999999999997</v>
      </c>
      <c r="T90" s="30">
        <f t="shared" si="17"/>
        <v>29.185999999999996</v>
      </c>
      <c r="U90" s="34">
        <f t="shared" si="15"/>
        <v>-5.1780000000000008</v>
      </c>
      <c r="V90" s="91">
        <v>1</v>
      </c>
      <c r="W90" s="20"/>
    </row>
    <row r="91" spans="1:23" ht="17.25">
      <c r="A91" s="27">
        <v>86</v>
      </c>
      <c r="B91" s="28" t="s">
        <v>15</v>
      </c>
      <c r="C91" s="29">
        <v>13</v>
      </c>
      <c r="D91" s="30">
        <v>38.67</v>
      </c>
      <c r="E91" s="31">
        <v>32.31</v>
      </c>
      <c r="F91" s="31">
        <f t="shared" si="10"/>
        <v>-6.3599999999999994</v>
      </c>
      <c r="G91" s="30">
        <v>35.33</v>
      </c>
      <c r="H91" s="31">
        <v>28.46</v>
      </c>
      <c r="I91" s="32">
        <f t="shared" si="11"/>
        <v>-6.8699999999999974</v>
      </c>
      <c r="J91" s="30">
        <v>27.5</v>
      </c>
      <c r="K91" s="31">
        <v>23.08</v>
      </c>
      <c r="L91" s="32">
        <f t="shared" si="12"/>
        <v>-4.4200000000000017</v>
      </c>
      <c r="M91" s="30">
        <v>25</v>
      </c>
      <c r="N91" s="31">
        <v>20.77</v>
      </c>
      <c r="O91" s="32">
        <f t="shared" si="13"/>
        <v>-4.2300000000000004</v>
      </c>
      <c r="P91" s="30">
        <v>30.17</v>
      </c>
      <c r="Q91" s="31">
        <v>30.65</v>
      </c>
      <c r="R91" s="32">
        <f t="shared" si="14"/>
        <v>0.47999999999999687</v>
      </c>
      <c r="S91" s="32">
        <f t="shared" si="16"/>
        <v>31.334000000000003</v>
      </c>
      <c r="T91" s="30">
        <f t="shared" si="17"/>
        <v>27.053999999999995</v>
      </c>
      <c r="U91" s="34">
        <f t="shared" si="15"/>
        <v>-4.2800000000000082</v>
      </c>
      <c r="V91" s="91">
        <v>1</v>
      </c>
      <c r="W91" s="20"/>
    </row>
  </sheetData>
  <sortState ref="B6:U91">
    <sortCondition descending="1" ref="T6:T91"/>
  </sortState>
  <mergeCells count="15">
    <mergeCell ref="A1:V1"/>
    <mergeCell ref="A2:V2"/>
    <mergeCell ref="A3:V3"/>
    <mergeCell ref="A4:A5"/>
    <mergeCell ref="B4:B5"/>
    <mergeCell ref="C4:C5"/>
    <mergeCell ref="D4:F4"/>
    <mergeCell ref="G4:I4"/>
    <mergeCell ref="J4:L4"/>
    <mergeCell ref="M4:O4"/>
    <mergeCell ref="U4:U5"/>
    <mergeCell ref="V4:V5"/>
    <mergeCell ref="P4:R4"/>
    <mergeCell ref="S4:S5"/>
    <mergeCell ref="T4:T5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AF91"/>
  <sheetViews>
    <sheetView topLeftCell="G1" zoomScale="154" zoomScaleNormal="154" workbookViewId="0">
      <selection activeCell="AC6" sqref="AC6:AD15"/>
    </sheetView>
  </sheetViews>
  <sheetFormatPr defaultRowHeight="14.25"/>
  <cols>
    <col min="1" max="1" width="2.125" style="43" bestFit="1" customWidth="1"/>
    <col min="2" max="2" width="18.25" style="43" bestFit="1" customWidth="1"/>
    <col min="3" max="3" width="2.75" style="43" bestFit="1" customWidth="1"/>
    <col min="4" max="5" width="3.625" style="43" bestFit="1" customWidth="1"/>
    <col min="6" max="6" width="4" style="43" bestFit="1" customWidth="1"/>
    <col min="7" max="8" width="3.625" style="43" bestFit="1" customWidth="1"/>
    <col min="9" max="9" width="4" style="43" bestFit="1" customWidth="1"/>
    <col min="10" max="11" width="3.625" style="43" bestFit="1" customWidth="1"/>
    <col min="12" max="12" width="4" style="43" bestFit="1" customWidth="1"/>
    <col min="13" max="14" width="3.625" style="43" bestFit="1" customWidth="1"/>
    <col min="15" max="15" width="4" style="43" bestFit="1" customWidth="1"/>
    <col min="16" max="17" width="3.625" style="43" bestFit="1" customWidth="1"/>
    <col min="18" max="18" width="4" style="43" bestFit="1" customWidth="1"/>
    <col min="19" max="19" width="3.625" style="43" bestFit="1" customWidth="1"/>
    <col min="20" max="20" width="3.625" style="44" bestFit="1" customWidth="1"/>
    <col min="21" max="21" width="4" style="43" bestFit="1" customWidth="1"/>
    <col min="22" max="23" width="3.625" style="43" bestFit="1" customWidth="1"/>
    <col min="24" max="24" width="4" style="43" bestFit="1" customWidth="1"/>
    <col min="25" max="26" width="3.625" style="43" bestFit="1" customWidth="1"/>
    <col min="27" max="27" width="4" style="43" bestFit="1" customWidth="1"/>
    <col min="28" max="29" width="5" style="43" bestFit="1" customWidth="1"/>
    <col min="30" max="30" width="4" style="43" bestFit="1" customWidth="1"/>
    <col min="31" max="31" width="2.875" style="45" bestFit="1" customWidth="1"/>
  </cols>
  <sheetData>
    <row r="1" spans="1:32" ht="17.25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</row>
    <row r="2" spans="1:32" ht="17.25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</row>
    <row r="3" spans="1:32" ht="18" thickBot="1">
      <c r="A3" s="323" t="s">
        <v>167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</row>
    <row r="4" spans="1:32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0" t="s">
        <v>11</v>
      </c>
      <c r="T4" s="320"/>
      <c r="U4" s="320"/>
      <c r="V4" s="319" t="s">
        <v>12</v>
      </c>
      <c r="W4" s="320"/>
      <c r="X4" s="321"/>
      <c r="Y4" s="319" t="s">
        <v>13</v>
      </c>
      <c r="Z4" s="320"/>
      <c r="AA4" s="321"/>
      <c r="AB4" s="328" t="s">
        <v>132</v>
      </c>
      <c r="AC4" s="328" t="s">
        <v>131</v>
      </c>
      <c r="AD4" s="324" t="s">
        <v>144</v>
      </c>
      <c r="AE4" s="326" t="s">
        <v>145</v>
      </c>
    </row>
    <row r="5" spans="1:32" ht="26.45" customHeight="1" thickBot="1">
      <c r="A5" s="312"/>
      <c r="B5" s="312"/>
      <c r="C5" s="314"/>
      <c r="D5" s="50" t="s">
        <v>126</v>
      </c>
      <c r="E5" s="25" t="s">
        <v>129</v>
      </c>
      <c r="F5" s="46" t="s">
        <v>144</v>
      </c>
      <c r="G5" s="24" t="s">
        <v>126</v>
      </c>
      <c r="H5" s="25" t="s">
        <v>129</v>
      </c>
      <c r="I5" s="46" t="s">
        <v>144</v>
      </c>
      <c r="J5" s="24" t="s">
        <v>126</v>
      </c>
      <c r="K5" s="25" t="s">
        <v>129</v>
      </c>
      <c r="L5" s="46" t="s">
        <v>144</v>
      </c>
      <c r="M5" s="24" t="s">
        <v>126</v>
      </c>
      <c r="N5" s="25" t="s">
        <v>129</v>
      </c>
      <c r="O5" s="46" t="s">
        <v>144</v>
      </c>
      <c r="P5" s="24" t="s">
        <v>126</v>
      </c>
      <c r="Q5" s="25" t="s">
        <v>129</v>
      </c>
      <c r="R5" s="46" t="s">
        <v>144</v>
      </c>
      <c r="S5" s="24" t="s">
        <v>126</v>
      </c>
      <c r="T5" s="26" t="s">
        <v>129</v>
      </c>
      <c r="U5" s="46" t="s">
        <v>144</v>
      </c>
      <c r="V5" s="24" t="s">
        <v>126</v>
      </c>
      <c r="W5" s="25" t="s">
        <v>129</v>
      </c>
      <c r="X5" s="46" t="s">
        <v>144</v>
      </c>
      <c r="Y5" s="24" t="s">
        <v>126</v>
      </c>
      <c r="Z5" s="25" t="s">
        <v>129</v>
      </c>
      <c r="AA5" s="46" t="s">
        <v>144</v>
      </c>
      <c r="AB5" s="332"/>
      <c r="AC5" s="332"/>
      <c r="AD5" s="333"/>
      <c r="AE5" s="334"/>
    </row>
    <row r="6" spans="1:32" ht="17.25">
      <c r="A6" s="28">
        <v>1</v>
      </c>
      <c r="B6" s="28" t="s">
        <v>53</v>
      </c>
      <c r="C6" s="29">
        <v>12</v>
      </c>
      <c r="D6" s="30">
        <v>39.33</v>
      </c>
      <c r="E6" s="31">
        <v>50.83</v>
      </c>
      <c r="F6" s="31">
        <f t="shared" ref="F6:F35" si="0">E6-D6</f>
        <v>11.5</v>
      </c>
      <c r="G6" s="30">
        <v>36.33</v>
      </c>
      <c r="H6" s="31">
        <v>47.17</v>
      </c>
      <c r="I6" s="32">
        <f t="shared" ref="I6:I35" si="1">H6-G6</f>
        <v>10.840000000000003</v>
      </c>
      <c r="J6" s="30">
        <v>27.5</v>
      </c>
      <c r="K6" s="31">
        <v>28.96</v>
      </c>
      <c r="L6" s="32">
        <f t="shared" ref="L6:L35" si="2">K6-J6</f>
        <v>1.4600000000000009</v>
      </c>
      <c r="M6" s="30">
        <v>22.5</v>
      </c>
      <c r="N6" s="31">
        <v>36.67</v>
      </c>
      <c r="O6" s="32">
        <f t="shared" ref="O6:O35" si="3">N6-M6</f>
        <v>14.170000000000002</v>
      </c>
      <c r="P6" s="30">
        <v>35.75</v>
      </c>
      <c r="Q6" s="31">
        <v>42.96</v>
      </c>
      <c r="R6" s="32">
        <f t="shared" ref="R6:R35" si="4">Q6-P6</f>
        <v>7.2100000000000009</v>
      </c>
      <c r="S6" s="30">
        <v>46.67</v>
      </c>
      <c r="T6" s="33">
        <v>68</v>
      </c>
      <c r="U6" s="32">
        <f t="shared" ref="U6:U35" si="5">T6-S6</f>
        <v>21.33</v>
      </c>
      <c r="V6" s="30">
        <v>37.5</v>
      </c>
      <c r="W6" s="31">
        <v>53.33</v>
      </c>
      <c r="X6" s="32">
        <f t="shared" ref="X6:X35" si="6">W6-V6</f>
        <v>15.829999999999998</v>
      </c>
      <c r="Y6" s="30">
        <v>43.33</v>
      </c>
      <c r="Z6" s="31">
        <v>58.33</v>
      </c>
      <c r="AA6" s="32">
        <f t="shared" ref="AA6:AA35" si="7">Z6-Y6</f>
        <v>15</v>
      </c>
      <c r="AB6" s="32">
        <f t="shared" ref="AB6:AB35" si="8">(D6+G6+J6+M6+P6+S6+V6+Y6)/8</f>
        <v>36.113749999999996</v>
      </c>
      <c r="AC6" s="30">
        <f t="shared" ref="AC6:AC35" si="9">(E6+H6+K6+N6+Q6+T6+W6+Z6)/8</f>
        <v>48.28125</v>
      </c>
      <c r="AD6" s="34">
        <f t="shared" ref="AD6:AD35" si="10">AC6-AB6</f>
        <v>12.167500000000004</v>
      </c>
      <c r="AE6" s="35">
        <v>8</v>
      </c>
      <c r="AF6" s="20"/>
    </row>
    <row r="7" spans="1:32" ht="17.25">
      <c r="A7" s="27">
        <v>2</v>
      </c>
      <c r="B7" s="28" t="s">
        <v>50</v>
      </c>
      <c r="C7" s="29">
        <v>9</v>
      </c>
      <c r="D7" s="30">
        <v>42.55</v>
      </c>
      <c r="E7" s="31">
        <v>52.22</v>
      </c>
      <c r="F7" s="31">
        <f t="shared" si="0"/>
        <v>9.6700000000000017</v>
      </c>
      <c r="G7" s="30">
        <v>40</v>
      </c>
      <c r="H7" s="31">
        <v>46.22</v>
      </c>
      <c r="I7" s="32">
        <f t="shared" si="1"/>
        <v>6.2199999999999989</v>
      </c>
      <c r="J7" s="30">
        <v>28.18</v>
      </c>
      <c r="K7" s="31">
        <v>31.94</v>
      </c>
      <c r="L7" s="32">
        <f t="shared" si="2"/>
        <v>3.7600000000000016</v>
      </c>
      <c r="M7" s="30">
        <v>32.270000000000003</v>
      </c>
      <c r="N7" s="31">
        <v>53.89</v>
      </c>
      <c r="O7" s="32">
        <f t="shared" si="3"/>
        <v>21.619999999999997</v>
      </c>
      <c r="P7" s="30">
        <v>33.18</v>
      </c>
      <c r="Q7" s="31">
        <v>47.44</v>
      </c>
      <c r="R7" s="32">
        <f t="shared" si="4"/>
        <v>14.259999999999998</v>
      </c>
      <c r="S7" s="30">
        <v>55.64</v>
      </c>
      <c r="T7" s="33">
        <v>72.89</v>
      </c>
      <c r="U7" s="32">
        <f t="shared" si="5"/>
        <v>17.25</v>
      </c>
      <c r="V7" s="30">
        <v>48.18</v>
      </c>
      <c r="W7" s="31">
        <v>55.56</v>
      </c>
      <c r="X7" s="32">
        <f t="shared" si="6"/>
        <v>7.3800000000000026</v>
      </c>
      <c r="Y7" s="30">
        <v>53.09</v>
      </c>
      <c r="Z7" s="31">
        <v>66.67</v>
      </c>
      <c r="AA7" s="32">
        <f t="shared" si="7"/>
        <v>13.579999999999998</v>
      </c>
      <c r="AB7" s="32">
        <f t="shared" si="8"/>
        <v>41.636250000000004</v>
      </c>
      <c r="AC7" s="30">
        <f t="shared" si="9"/>
        <v>53.353749999999998</v>
      </c>
      <c r="AD7" s="34">
        <f t="shared" si="10"/>
        <v>11.717499999999994</v>
      </c>
      <c r="AE7" s="35">
        <v>8</v>
      </c>
      <c r="AF7" s="20"/>
    </row>
    <row r="8" spans="1:32" s="8" customFormat="1" ht="24.6" customHeight="1">
      <c r="A8" s="28">
        <v>3</v>
      </c>
      <c r="B8" s="28" t="s">
        <v>109</v>
      </c>
      <c r="C8" s="29">
        <v>5</v>
      </c>
      <c r="D8" s="30">
        <v>42</v>
      </c>
      <c r="E8" s="31">
        <v>48.4</v>
      </c>
      <c r="F8" s="31">
        <f t="shared" si="0"/>
        <v>6.3999999999999986</v>
      </c>
      <c r="G8" s="30">
        <v>33</v>
      </c>
      <c r="H8" s="31">
        <v>47.2</v>
      </c>
      <c r="I8" s="32">
        <f t="shared" si="1"/>
        <v>14.200000000000003</v>
      </c>
      <c r="J8" s="30">
        <v>37.5</v>
      </c>
      <c r="K8" s="31">
        <v>23</v>
      </c>
      <c r="L8" s="32">
        <f t="shared" si="2"/>
        <v>-14.5</v>
      </c>
      <c r="M8" s="30">
        <v>31.25</v>
      </c>
      <c r="N8" s="31">
        <v>55</v>
      </c>
      <c r="O8" s="32">
        <f t="shared" si="3"/>
        <v>23.75</v>
      </c>
      <c r="P8" s="30">
        <v>23.5</v>
      </c>
      <c r="Q8" s="31">
        <v>39.1</v>
      </c>
      <c r="R8" s="32">
        <f t="shared" si="4"/>
        <v>15.600000000000001</v>
      </c>
      <c r="S8" s="30">
        <v>47</v>
      </c>
      <c r="T8" s="33">
        <v>68.8</v>
      </c>
      <c r="U8" s="32">
        <f t="shared" si="5"/>
        <v>21.799999999999997</v>
      </c>
      <c r="V8" s="30">
        <v>47.5</v>
      </c>
      <c r="W8" s="31">
        <v>55</v>
      </c>
      <c r="X8" s="32">
        <f t="shared" si="6"/>
        <v>7.5</v>
      </c>
      <c r="Y8" s="30">
        <v>43</v>
      </c>
      <c r="Z8" s="31">
        <v>59.2</v>
      </c>
      <c r="AA8" s="32">
        <f t="shared" si="7"/>
        <v>16.200000000000003</v>
      </c>
      <c r="AB8" s="32">
        <f t="shared" si="8"/>
        <v>38.09375</v>
      </c>
      <c r="AC8" s="30">
        <f t="shared" si="9"/>
        <v>49.462499999999999</v>
      </c>
      <c r="AD8" s="34">
        <f t="shared" si="10"/>
        <v>11.368749999999999</v>
      </c>
      <c r="AE8" s="35">
        <v>7</v>
      </c>
      <c r="AF8" s="55"/>
    </row>
    <row r="9" spans="1:32" ht="17.25">
      <c r="A9" s="27">
        <v>4</v>
      </c>
      <c r="B9" s="28" t="s">
        <v>86</v>
      </c>
      <c r="C9" s="51">
        <v>4</v>
      </c>
      <c r="D9" s="30">
        <v>47.71</v>
      </c>
      <c r="E9" s="52">
        <v>58.5</v>
      </c>
      <c r="F9" s="52">
        <f t="shared" si="0"/>
        <v>10.79</v>
      </c>
      <c r="G9" s="30">
        <v>43.71</v>
      </c>
      <c r="H9" s="52">
        <v>46.5</v>
      </c>
      <c r="I9" s="53">
        <f t="shared" si="1"/>
        <v>2.7899999999999991</v>
      </c>
      <c r="J9" s="30">
        <v>38.21</v>
      </c>
      <c r="K9" s="52">
        <v>54.38</v>
      </c>
      <c r="L9" s="53">
        <f t="shared" si="2"/>
        <v>16.170000000000002</v>
      </c>
      <c r="M9" s="30">
        <v>30.71</v>
      </c>
      <c r="N9" s="52">
        <v>50</v>
      </c>
      <c r="O9" s="53">
        <f t="shared" si="3"/>
        <v>19.29</v>
      </c>
      <c r="P9" s="30">
        <v>40.64</v>
      </c>
      <c r="Q9" s="52">
        <v>56.38</v>
      </c>
      <c r="R9" s="53">
        <f t="shared" si="4"/>
        <v>15.740000000000002</v>
      </c>
      <c r="S9" s="30">
        <v>61.71</v>
      </c>
      <c r="T9" s="54">
        <v>74</v>
      </c>
      <c r="U9" s="53">
        <f t="shared" si="5"/>
        <v>12.29</v>
      </c>
      <c r="V9" s="30">
        <v>60</v>
      </c>
      <c r="W9" s="52">
        <v>61.25</v>
      </c>
      <c r="X9" s="53">
        <f t="shared" si="6"/>
        <v>1.25</v>
      </c>
      <c r="Y9" s="30">
        <v>58.86</v>
      </c>
      <c r="Z9" s="52">
        <v>68</v>
      </c>
      <c r="AA9" s="53">
        <f t="shared" si="7"/>
        <v>9.14</v>
      </c>
      <c r="AB9" s="53">
        <f t="shared" si="8"/>
        <v>47.693750000000001</v>
      </c>
      <c r="AC9" s="30">
        <f t="shared" si="9"/>
        <v>58.626249999999999</v>
      </c>
      <c r="AD9" s="34">
        <f t="shared" si="10"/>
        <v>10.932499999999997</v>
      </c>
      <c r="AE9" s="35">
        <v>8</v>
      </c>
      <c r="AF9" s="20"/>
    </row>
    <row r="10" spans="1:32" ht="17.25">
      <c r="A10" s="28">
        <v>5</v>
      </c>
      <c r="B10" s="28" t="s">
        <v>116</v>
      </c>
      <c r="C10" s="29">
        <v>13</v>
      </c>
      <c r="D10" s="30">
        <v>41.67</v>
      </c>
      <c r="E10" s="31">
        <v>47.08</v>
      </c>
      <c r="F10" s="31">
        <f t="shared" si="0"/>
        <v>5.4099999999999966</v>
      </c>
      <c r="G10" s="30">
        <v>34.5</v>
      </c>
      <c r="H10" s="31">
        <v>38.46</v>
      </c>
      <c r="I10" s="32">
        <f t="shared" si="1"/>
        <v>3.9600000000000009</v>
      </c>
      <c r="J10" s="30">
        <v>32.29</v>
      </c>
      <c r="K10" s="31">
        <v>37.5</v>
      </c>
      <c r="L10" s="32">
        <f t="shared" si="2"/>
        <v>5.2100000000000009</v>
      </c>
      <c r="M10" s="30">
        <v>25.83</v>
      </c>
      <c r="N10" s="31">
        <v>46.15</v>
      </c>
      <c r="O10" s="32">
        <f t="shared" si="3"/>
        <v>20.32</v>
      </c>
      <c r="P10" s="30">
        <v>35.29</v>
      </c>
      <c r="Q10" s="31">
        <v>43.81</v>
      </c>
      <c r="R10" s="32">
        <f t="shared" si="4"/>
        <v>8.5200000000000031</v>
      </c>
      <c r="S10" s="30">
        <v>50.33</v>
      </c>
      <c r="T10" s="33">
        <v>68.31</v>
      </c>
      <c r="U10" s="32">
        <f t="shared" si="5"/>
        <v>17.980000000000004</v>
      </c>
      <c r="V10" s="30">
        <v>46.25</v>
      </c>
      <c r="W10" s="31">
        <v>52.69</v>
      </c>
      <c r="X10" s="32">
        <f t="shared" si="6"/>
        <v>6.4399999999999977</v>
      </c>
      <c r="Y10" s="30">
        <v>52.33</v>
      </c>
      <c r="Z10" s="31">
        <v>57.23</v>
      </c>
      <c r="AA10" s="32">
        <f t="shared" si="7"/>
        <v>4.8999999999999986</v>
      </c>
      <c r="AB10" s="32">
        <f t="shared" si="8"/>
        <v>39.811250000000001</v>
      </c>
      <c r="AC10" s="30">
        <f t="shared" si="9"/>
        <v>48.903750000000002</v>
      </c>
      <c r="AD10" s="34">
        <f t="shared" si="10"/>
        <v>9.0925000000000011</v>
      </c>
      <c r="AE10" s="35">
        <v>8</v>
      </c>
      <c r="AF10" s="20"/>
    </row>
    <row r="11" spans="1:32" ht="17.25">
      <c r="A11" s="27">
        <v>6</v>
      </c>
      <c r="B11" s="28" t="s">
        <v>111</v>
      </c>
      <c r="C11" s="29">
        <v>14</v>
      </c>
      <c r="D11" s="30">
        <v>41.17</v>
      </c>
      <c r="E11" s="31">
        <v>45.86</v>
      </c>
      <c r="F11" s="31">
        <f t="shared" si="0"/>
        <v>4.6899999999999977</v>
      </c>
      <c r="G11" s="30">
        <v>40.5</v>
      </c>
      <c r="H11" s="31">
        <v>38</v>
      </c>
      <c r="I11" s="32">
        <f t="shared" si="1"/>
        <v>-2.5</v>
      </c>
      <c r="J11" s="30">
        <v>23.54</v>
      </c>
      <c r="K11" s="31">
        <v>31.07</v>
      </c>
      <c r="L11" s="32">
        <f t="shared" si="2"/>
        <v>7.5300000000000011</v>
      </c>
      <c r="M11" s="30">
        <v>23.33</v>
      </c>
      <c r="N11" s="31">
        <v>40</v>
      </c>
      <c r="O11" s="32">
        <f t="shared" si="3"/>
        <v>16.670000000000002</v>
      </c>
      <c r="P11" s="30">
        <v>33.54</v>
      </c>
      <c r="Q11" s="31">
        <v>43.89</v>
      </c>
      <c r="R11" s="32">
        <f t="shared" si="4"/>
        <v>10.350000000000001</v>
      </c>
      <c r="S11" s="30">
        <v>47</v>
      </c>
      <c r="T11" s="33">
        <v>60.57</v>
      </c>
      <c r="U11" s="32">
        <f t="shared" si="5"/>
        <v>13.57</v>
      </c>
      <c r="V11" s="30">
        <v>47.92</v>
      </c>
      <c r="W11" s="31">
        <v>47.14</v>
      </c>
      <c r="X11" s="32">
        <f t="shared" si="6"/>
        <v>-0.78000000000000114</v>
      </c>
      <c r="Y11" s="30">
        <v>49.33</v>
      </c>
      <c r="Z11" s="31">
        <v>59.14</v>
      </c>
      <c r="AA11" s="32">
        <f t="shared" si="7"/>
        <v>9.8100000000000023</v>
      </c>
      <c r="AB11" s="32">
        <f t="shared" si="8"/>
        <v>38.291249999999998</v>
      </c>
      <c r="AC11" s="30">
        <f t="shared" si="9"/>
        <v>45.708749999999995</v>
      </c>
      <c r="AD11" s="34">
        <f t="shared" si="10"/>
        <v>7.4174999999999969</v>
      </c>
      <c r="AE11" s="35">
        <v>6</v>
      </c>
      <c r="AF11" s="20"/>
    </row>
    <row r="12" spans="1:32" ht="17.25">
      <c r="A12" s="28">
        <v>7</v>
      </c>
      <c r="B12" s="28" t="s">
        <v>74</v>
      </c>
      <c r="C12" s="29">
        <v>17</v>
      </c>
      <c r="D12" s="30">
        <v>44.78</v>
      </c>
      <c r="E12" s="31">
        <v>52.12</v>
      </c>
      <c r="F12" s="31">
        <f t="shared" si="0"/>
        <v>7.3399999999999963</v>
      </c>
      <c r="G12" s="30">
        <v>38</v>
      </c>
      <c r="H12" s="31">
        <v>40</v>
      </c>
      <c r="I12" s="32">
        <f t="shared" si="1"/>
        <v>2</v>
      </c>
      <c r="J12" s="30">
        <v>35.97</v>
      </c>
      <c r="K12" s="31">
        <v>32.79</v>
      </c>
      <c r="L12" s="32">
        <f t="shared" si="2"/>
        <v>-3.1799999999999997</v>
      </c>
      <c r="M12" s="30">
        <v>33.33</v>
      </c>
      <c r="N12" s="31">
        <v>52.94</v>
      </c>
      <c r="O12" s="32">
        <f t="shared" si="3"/>
        <v>19.61</v>
      </c>
      <c r="P12" s="30">
        <v>33.19</v>
      </c>
      <c r="Q12" s="31">
        <v>42.94</v>
      </c>
      <c r="R12" s="32">
        <f t="shared" si="4"/>
        <v>9.75</v>
      </c>
      <c r="S12" s="30">
        <v>60.44</v>
      </c>
      <c r="T12" s="33">
        <v>68</v>
      </c>
      <c r="U12" s="32">
        <f t="shared" si="5"/>
        <v>7.5600000000000023</v>
      </c>
      <c r="V12" s="30">
        <v>50</v>
      </c>
      <c r="W12" s="31">
        <v>55.29</v>
      </c>
      <c r="X12" s="32">
        <f t="shared" si="6"/>
        <v>5.2899999999999991</v>
      </c>
      <c r="Y12" s="30">
        <v>50.44</v>
      </c>
      <c r="Z12" s="31">
        <v>55.76</v>
      </c>
      <c r="AA12" s="32">
        <f t="shared" si="7"/>
        <v>5.32</v>
      </c>
      <c r="AB12" s="32">
        <f t="shared" si="8"/>
        <v>43.268749999999997</v>
      </c>
      <c r="AC12" s="30">
        <f t="shared" si="9"/>
        <v>49.98</v>
      </c>
      <c r="AD12" s="34">
        <f t="shared" si="10"/>
        <v>6.7112499999999997</v>
      </c>
      <c r="AE12" s="35">
        <v>7</v>
      </c>
      <c r="AF12" s="20"/>
    </row>
    <row r="13" spans="1:32" ht="17.25">
      <c r="A13" s="27">
        <v>8</v>
      </c>
      <c r="B13" s="28" t="s">
        <v>51</v>
      </c>
      <c r="C13" s="29">
        <v>9</v>
      </c>
      <c r="D13" s="30">
        <v>46</v>
      </c>
      <c r="E13" s="31">
        <v>55.78</v>
      </c>
      <c r="F13" s="31">
        <f t="shared" si="0"/>
        <v>9.7800000000000011</v>
      </c>
      <c r="G13" s="30">
        <v>38.799999999999997</v>
      </c>
      <c r="H13" s="31">
        <v>38</v>
      </c>
      <c r="I13" s="32">
        <f t="shared" si="1"/>
        <v>-0.79999999999999716</v>
      </c>
      <c r="J13" s="30">
        <v>32</v>
      </c>
      <c r="K13" s="31">
        <v>28.61</v>
      </c>
      <c r="L13" s="32">
        <f t="shared" si="2"/>
        <v>-3.3900000000000006</v>
      </c>
      <c r="M13" s="30">
        <v>33</v>
      </c>
      <c r="N13" s="31">
        <v>41.11</v>
      </c>
      <c r="O13" s="32">
        <f t="shared" si="3"/>
        <v>8.11</v>
      </c>
      <c r="P13" s="30">
        <v>31.8</v>
      </c>
      <c r="Q13" s="31">
        <v>38.39</v>
      </c>
      <c r="R13" s="32">
        <f t="shared" si="4"/>
        <v>6.59</v>
      </c>
      <c r="S13" s="30">
        <v>44</v>
      </c>
      <c r="T13" s="33">
        <v>64.89</v>
      </c>
      <c r="U13" s="32">
        <f t="shared" si="5"/>
        <v>20.89</v>
      </c>
      <c r="V13" s="30">
        <v>52.5</v>
      </c>
      <c r="W13" s="31">
        <v>45</v>
      </c>
      <c r="X13" s="32">
        <f t="shared" si="6"/>
        <v>-7.5</v>
      </c>
      <c r="Y13" s="30">
        <v>47.6</v>
      </c>
      <c r="Z13" s="31">
        <v>59.56</v>
      </c>
      <c r="AA13" s="32">
        <f t="shared" si="7"/>
        <v>11.96</v>
      </c>
      <c r="AB13" s="32">
        <f t="shared" si="8"/>
        <v>40.712500000000006</v>
      </c>
      <c r="AC13" s="30">
        <f t="shared" si="9"/>
        <v>46.417499999999997</v>
      </c>
      <c r="AD13" s="34">
        <f t="shared" si="10"/>
        <v>5.7049999999999912</v>
      </c>
      <c r="AE13" s="35">
        <v>5</v>
      </c>
      <c r="AF13" s="20"/>
    </row>
    <row r="14" spans="1:32" ht="17.25">
      <c r="A14" s="28">
        <v>9</v>
      </c>
      <c r="B14" s="28" t="s">
        <v>114</v>
      </c>
      <c r="C14" s="29">
        <v>10</v>
      </c>
      <c r="D14" s="30">
        <v>44.27</v>
      </c>
      <c r="E14" s="31">
        <v>50.2</v>
      </c>
      <c r="F14" s="31">
        <f t="shared" si="0"/>
        <v>5.93</v>
      </c>
      <c r="G14" s="30">
        <v>45.33</v>
      </c>
      <c r="H14" s="31">
        <v>42.4</v>
      </c>
      <c r="I14" s="32">
        <f t="shared" si="1"/>
        <v>-2.9299999999999997</v>
      </c>
      <c r="J14" s="30">
        <v>29.17</v>
      </c>
      <c r="K14" s="31">
        <v>36.25</v>
      </c>
      <c r="L14" s="32">
        <f t="shared" si="2"/>
        <v>7.0799999999999983</v>
      </c>
      <c r="M14" s="30">
        <v>35</v>
      </c>
      <c r="N14" s="31">
        <v>41</v>
      </c>
      <c r="O14" s="32">
        <f t="shared" si="3"/>
        <v>6</v>
      </c>
      <c r="P14" s="30">
        <v>37.97</v>
      </c>
      <c r="Q14" s="31">
        <v>44.8</v>
      </c>
      <c r="R14" s="32">
        <f t="shared" si="4"/>
        <v>6.8299999999999983</v>
      </c>
      <c r="S14" s="30">
        <v>56</v>
      </c>
      <c r="T14" s="33">
        <v>69.2</v>
      </c>
      <c r="U14" s="32">
        <f t="shared" si="5"/>
        <v>13.200000000000003</v>
      </c>
      <c r="V14" s="30">
        <v>50</v>
      </c>
      <c r="W14" s="31">
        <v>50</v>
      </c>
      <c r="X14" s="32">
        <f t="shared" si="6"/>
        <v>0</v>
      </c>
      <c r="Y14" s="30">
        <v>50.67</v>
      </c>
      <c r="Z14" s="31">
        <v>60</v>
      </c>
      <c r="AA14" s="32">
        <f t="shared" si="7"/>
        <v>9.3299999999999983</v>
      </c>
      <c r="AB14" s="32">
        <f t="shared" si="8"/>
        <v>43.551250000000003</v>
      </c>
      <c r="AC14" s="30">
        <f t="shared" si="9"/>
        <v>49.231249999999996</v>
      </c>
      <c r="AD14" s="34">
        <f t="shared" si="10"/>
        <v>5.6799999999999926</v>
      </c>
      <c r="AE14" s="35">
        <v>7</v>
      </c>
      <c r="AF14" s="20"/>
    </row>
    <row r="15" spans="1:32" ht="17.25">
      <c r="A15" s="27">
        <v>10</v>
      </c>
      <c r="B15" s="28" t="s">
        <v>115</v>
      </c>
      <c r="C15" s="29">
        <v>9</v>
      </c>
      <c r="D15" s="30">
        <v>43.09</v>
      </c>
      <c r="E15" s="31">
        <v>43.33</v>
      </c>
      <c r="F15" s="31">
        <f t="shared" si="0"/>
        <v>0.23999999999999488</v>
      </c>
      <c r="G15" s="30">
        <v>37.090000000000003</v>
      </c>
      <c r="H15" s="31">
        <v>43.11</v>
      </c>
      <c r="I15" s="32">
        <f t="shared" si="1"/>
        <v>6.019999999999996</v>
      </c>
      <c r="J15" s="30">
        <v>30.23</v>
      </c>
      <c r="K15" s="31">
        <v>26.67</v>
      </c>
      <c r="L15" s="32">
        <f t="shared" si="2"/>
        <v>-3.5599999999999987</v>
      </c>
      <c r="M15" s="30">
        <v>32.270000000000003</v>
      </c>
      <c r="N15" s="31">
        <v>46.67</v>
      </c>
      <c r="O15" s="32">
        <f t="shared" si="3"/>
        <v>14.399999999999999</v>
      </c>
      <c r="P15" s="30">
        <v>36.549999999999997</v>
      </c>
      <c r="Q15" s="31">
        <v>38.83</v>
      </c>
      <c r="R15" s="32">
        <f t="shared" si="4"/>
        <v>2.2800000000000011</v>
      </c>
      <c r="S15" s="30">
        <v>51.27</v>
      </c>
      <c r="T15" s="33">
        <v>69.78</v>
      </c>
      <c r="U15" s="32">
        <f t="shared" si="5"/>
        <v>18.509999999999998</v>
      </c>
      <c r="V15" s="30">
        <v>47.27</v>
      </c>
      <c r="W15" s="31">
        <v>49.44</v>
      </c>
      <c r="X15" s="32">
        <f t="shared" si="6"/>
        <v>2.1699999999999946</v>
      </c>
      <c r="Y15" s="30">
        <v>54.55</v>
      </c>
      <c r="Z15" s="31">
        <v>55.56</v>
      </c>
      <c r="AA15" s="32">
        <f t="shared" si="7"/>
        <v>1.0100000000000051</v>
      </c>
      <c r="AB15" s="32">
        <f t="shared" si="8"/>
        <v>41.540000000000006</v>
      </c>
      <c r="AC15" s="30">
        <f t="shared" si="9"/>
        <v>46.673749999999998</v>
      </c>
      <c r="AD15" s="34">
        <f t="shared" si="10"/>
        <v>5.133749999999992</v>
      </c>
      <c r="AE15" s="35">
        <v>7</v>
      </c>
      <c r="AF15" s="20"/>
    </row>
    <row r="16" spans="1:32" ht="17.25">
      <c r="A16" s="28">
        <v>11</v>
      </c>
      <c r="B16" s="28" t="s">
        <v>73</v>
      </c>
      <c r="C16" s="29">
        <v>8</v>
      </c>
      <c r="D16" s="30">
        <v>58</v>
      </c>
      <c r="E16" s="31">
        <v>55.75</v>
      </c>
      <c r="F16" s="31">
        <f t="shared" si="0"/>
        <v>-2.25</v>
      </c>
      <c r="G16" s="30">
        <v>41</v>
      </c>
      <c r="H16" s="31">
        <v>50.25</v>
      </c>
      <c r="I16" s="32">
        <f t="shared" si="1"/>
        <v>9.25</v>
      </c>
      <c r="J16" s="30">
        <v>28.75</v>
      </c>
      <c r="K16" s="31">
        <v>34.380000000000003</v>
      </c>
      <c r="L16" s="32">
        <f t="shared" si="2"/>
        <v>5.6300000000000026</v>
      </c>
      <c r="M16" s="30">
        <v>45</v>
      </c>
      <c r="N16" s="31">
        <v>71.88</v>
      </c>
      <c r="O16" s="32">
        <f t="shared" si="3"/>
        <v>26.879999999999995</v>
      </c>
      <c r="P16" s="30">
        <v>53</v>
      </c>
      <c r="Q16" s="31">
        <v>50.75</v>
      </c>
      <c r="R16" s="32">
        <f t="shared" si="4"/>
        <v>-2.25</v>
      </c>
      <c r="S16" s="30">
        <v>72</v>
      </c>
      <c r="T16" s="33">
        <v>72</v>
      </c>
      <c r="U16" s="32">
        <f t="shared" si="5"/>
        <v>0</v>
      </c>
      <c r="V16" s="30">
        <v>57.5</v>
      </c>
      <c r="W16" s="31">
        <v>59.38</v>
      </c>
      <c r="X16" s="32">
        <f t="shared" si="6"/>
        <v>1.8800000000000026</v>
      </c>
      <c r="Y16" s="30">
        <v>72</v>
      </c>
      <c r="Z16" s="31">
        <v>68.5</v>
      </c>
      <c r="AA16" s="32">
        <f t="shared" si="7"/>
        <v>-3.5</v>
      </c>
      <c r="AB16" s="32">
        <f t="shared" si="8"/>
        <v>53.40625</v>
      </c>
      <c r="AC16" s="30">
        <f t="shared" si="9"/>
        <v>57.861249999999998</v>
      </c>
      <c r="AD16" s="34">
        <f t="shared" si="10"/>
        <v>4.4549999999999983</v>
      </c>
      <c r="AE16" s="35">
        <v>5</v>
      </c>
      <c r="AF16" s="20"/>
    </row>
    <row r="17" spans="1:32" ht="17.25">
      <c r="A17" s="27">
        <v>12</v>
      </c>
      <c r="B17" s="28" t="s">
        <v>79</v>
      </c>
      <c r="C17" s="29">
        <v>4</v>
      </c>
      <c r="D17" s="30">
        <v>44</v>
      </c>
      <c r="E17" s="31">
        <v>45.5</v>
      </c>
      <c r="F17" s="31">
        <f t="shared" si="0"/>
        <v>1.5</v>
      </c>
      <c r="G17" s="30">
        <v>38</v>
      </c>
      <c r="H17" s="31">
        <v>38</v>
      </c>
      <c r="I17" s="32">
        <f t="shared" si="1"/>
        <v>0</v>
      </c>
      <c r="J17" s="30">
        <v>35</v>
      </c>
      <c r="K17" s="31">
        <v>27.5</v>
      </c>
      <c r="L17" s="32">
        <f t="shared" si="2"/>
        <v>-7.5</v>
      </c>
      <c r="M17" s="30">
        <v>37.5</v>
      </c>
      <c r="N17" s="31">
        <v>51.25</v>
      </c>
      <c r="O17" s="32">
        <f t="shared" si="3"/>
        <v>13.75</v>
      </c>
      <c r="P17" s="30">
        <v>44.5</v>
      </c>
      <c r="Q17" s="31">
        <v>43.13</v>
      </c>
      <c r="R17" s="32">
        <f t="shared" si="4"/>
        <v>-1.3699999999999974</v>
      </c>
      <c r="S17" s="30">
        <v>46</v>
      </c>
      <c r="T17" s="33">
        <v>62</v>
      </c>
      <c r="U17" s="32">
        <f t="shared" si="5"/>
        <v>16</v>
      </c>
      <c r="V17" s="30">
        <v>47.5</v>
      </c>
      <c r="W17" s="31">
        <v>48.75</v>
      </c>
      <c r="X17" s="32">
        <f t="shared" si="6"/>
        <v>1.25</v>
      </c>
      <c r="Y17" s="30">
        <v>38</v>
      </c>
      <c r="Z17" s="31">
        <v>47</v>
      </c>
      <c r="AA17" s="32">
        <f t="shared" si="7"/>
        <v>9</v>
      </c>
      <c r="AB17" s="32">
        <f t="shared" si="8"/>
        <v>41.3125</v>
      </c>
      <c r="AC17" s="30">
        <f t="shared" si="9"/>
        <v>45.391249999999999</v>
      </c>
      <c r="AD17" s="34">
        <f t="shared" si="10"/>
        <v>4.0787499999999994</v>
      </c>
      <c r="AE17" s="35">
        <v>6</v>
      </c>
      <c r="AF17" s="20"/>
    </row>
    <row r="18" spans="1:32" ht="17.25">
      <c r="A18" s="28">
        <v>13</v>
      </c>
      <c r="B18" s="28" t="s">
        <v>108</v>
      </c>
      <c r="C18" s="29">
        <v>12</v>
      </c>
      <c r="D18" s="30">
        <v>52</v>
      </c>
      <c r="E18" s="31">
        <v>60.17</v>
      </c>
      <c r="F18" s="31">
        <f t="shared" si="0"/>
        <v>8.1700000000000017</v>
      </c>
      <c r="G18" s="30">
        <v>52.25</v>
      </c>
      <c r="H18" s="31">
        <v>51.5</v>
      </c>
      <c r="I18" s="32">
        <f t="shared" si="1"/>
        <v>-0.75</v>
      </c>
      <c r="J18" s="30">
        <v>49.69</v>
      </c>
      <c r="K18" s="31">
        <v>46.46</v>
      </c>
      <c r="L18" s="32">
        <f t="shared" si="2"/>
        <v>-3.2299999999999969</v>
      </c>
      <c r="M18" s="30">
        <v>43.13</v>
      </c>
      <c r="N18" s="31">
        <v>55.42</v>
      </c>
      <c r="O18" s="32">
        <f t="shared" si="3"/>
        <v>12.29</v>
      </c>
      <c r="P18" s="30">
        <v>45</v>
      </c>
      <c r="Q18" s="31">
        <v>49.33</v>
      </c>
      <c r="R18" s="32">
        <f t="shared" si="4"/>
        <v>4.3299999999999983</v>
      </c>
      <c r="S18" s="30">
        <v>68</v>
      </c>
      <c r="T18" s="33">
        <v>78</v>
      </c>
      <c r="U18" s="32">
        <f t="shared" si="5"/>
        <v>10</v>
      </c>
      <c r="V18" s="30">
        <v>67.5</v>
      </c>
      <c r="W18" s="31">
        <v>65.42</v>
      </c>
      <c r="X18" s="32">
        <f t="shared" si="6"/>
        <v>-2.0799999999999983</v>
      </c>
      <c r="Y18" s="30">
        <v>70</v>
      </c>
      <c r="Z18" s="31">
        <v>72.33</v>
      </c>
      <c r="AA18" s="32">
        <f t="shared" si="7"/>
        <v>2.3299999999999983</v>
      </c>
      <c r="AB18" s="32">
        <f t="shared" si="8"/>
        <v>55.946249999999999</v>
      </c>
      <c r="AC18" s="30">
        <f t="shared" si="9"/>
        <v>59.828749999999999</v>
      </c>
      <c r="AD18" s="34">
        <f t="shared" si="10"/>
        <v>3.8825000000000003</v>
      </c>
      <c r="AE18" s="35">
        <v>5</v>
      </c>
      <c r="AF18" s="20"/>
    </row>
    <row r="19" spans="1:32" ht="17.25">
      <c r="A19" s="27">
        <v>14</v>
      </c>
      <c r="B19" s="28" t="s">
        <v>87</v>
      </c>
      <c r="C19" s="29">
        <v>16</v>
      </c>
      <c r="D19" s="30">
        <v>49.88</v>
      </c>
      <c r="E19" s="31">
        <v>49.25</v>
      </c>
      <c r="F19" s="31">
        <f t="shared" si="0"/>
        <v>-0.63000000000000256</v>
      </c>
      <c r="G19" s="30">
        <v>50.94</v>
      </c>
      <c r="H19" s="31">
        <v>44.13</v>
      </c>
      <c r="I19" s="32">
        <f t="shared" si="1"/>
        <v>-6.8099999999999952</v>
      </c>
      <c r="J19" s="30">
        <v>33.090000000000003</v>
      </c>
      <c r="K19" s="31">
        <v>33.130000000000003</v>
      </c>
      <c r="L19" s="32">
        <f t="shared" si="2"/>
        <v>3.9999999999999147E-2</v>
      </c>
      <c r="M19" s="30">
        <v>38.53</v>
      </c>
      <c r="N19" s="31">
        <v>59.38</v>
      </c>
      <c r="O19" s="32">
        <f t="shared" si="3"/>
        <v>20.85</v>
      </c>
      <c r="P19" s="30">
        <v>40.47</v>
      </c>
      <c r="Q19" s="31">
        <v>40.94</v>
      </c>
      <c r="R19" s="32">
        <f t="shared" si="4"/>
        <v>0.46999999999999886</v>
      </c>
      <c r="S19" s="30">
        <v>61.88</v>
      </c>
      <c r="T19" s="33">
        <v>71.25</v>
      </c>
      <c r="U19" s="32">
        <f t="shared" si="5"/>
        <v>9.3699999999999974</v>
      </c>
      <c r="V19" s="30">
        <v>54.71</v>
      </c>
      <c r="W19" s="31">
        <v>52.5</v>
      </c>
      <c r="X19" s="32">
        <f t="shared" si="6"/>
        <v>-2.2100000000000009</v>
      </c>
      <c r="Y19" s="30">
        <v>54.59</v>
      </c>
      <c r="Z19" s="31">
        <v>64.5</v>
      </c>
      <c r="AA19" s="32">
        <f t="shared" si="7"/>
        <v>9.9099999999999966</v>
      </c>
      <c r="AB19" s="32">
        <f t="shared" si="8"/>
        <v>48.011250000000004</v>
      </c>
      <c r="AC19" s="30">
        <f t="shared" si="9"/>
        <v>51.884999999999998</v>
      </c>
      <c r="AD19" s="34">
        <f t="shared" si="10"/>
        <v>3.873749999999994</v>
      </c>
      <c r="AE19" s="35">
        <v>5</v>
      </c>
      <c r="AF19" s="20"/>
    </row>
    <row r="20" spans="1:32" ht="17.25">
      <c r="A20" s="28">
        <v>15</v>
      </c>
      <c r="B20" s="28" t="s">
        <v>37</v>
      </c>
      <c r="C20" s="29">
        <v>13</v>
      </c>
      <c r="D20" s="30">
        <v>43.33</v>
      </c>
      <c r="E20" s="31">
        <v>48.15</v>
      </c>
      <c r="F20" s="31">
        <f t="shared" si="0"/>
        <v>4.82</v>
      </c>
      <c r="G20" s="30">
        <v>39</v>
      </c>
      <c r="H20" s="31">
        <v>38.31</v>
      </c>
      <c r="I20" s="32">
        <f t="shared" si="1"/>
        <v>-0.68999999999999773</v>
      </c>
      <c r="J20" s="30">
        <v>30.42</v>
      </c>
      <c r="K20" s="31">
        <v>26.54</v>
      </c>
      <c r="L20" s="32">
        <f t="shared" si="2"/>
        <v>-3.8800000000000026</v>
      </c>
      <c r="M20" s="30">
        <v>33.75</v>
      </c>
      <c r="N20" s="31">
        <v>37.31</v>
      </c>
      <c r="O20" s="32">
        <f t="shared" si="3"/>
        <v>3.5600000000000023</v>
      </c>
      <c r="P20" s="30">
        <v>29.88</v>
      </c>
      <c r="Q20" s="31">
        <v>35.54</v>
      </c>
      <c r="R20" s="32">
        <f t="shared" si="4"/>
        <v>5.66</v>
      </c>
      <c r="S20" s="30">
        <v>52.67</v>
      </c>
      <c r="T20" s="33">
        <v>63.08</v>
      </c>
      <c r="U20" s="32">
        <f t="shared" si="5"/>
        <v>10.409999999999997</v>
      </c>
      <c r="V20" s="30">
        <v>47.92</v>
      </c>
      <c r="W20" s="31">
        <v>51.54</v>
      </c>
      <c r="X20" s="32">
        <f t="shared" si="6"/>
        <v>3.6199999999999974</v>
      </c>
      <c r="Y20" s="30">
        <v>51.33</v>
      </c>
      <c r="Z20" s="31">
        <v>57.23</v>
      </c>
      <c r="AA20" s="32">
        <f t="shared" si="7"/>
        <v>5.8999999999999986</v>
      </c>
      <c r="AB20" s="32">
        <f t="shared" si="8"/>
        <v>41.037500000000001</v>
      </c>
      <c r="AC20" s="30">
        <f t="shared" si="9"/>
        <v>44.712500000000006</v>
      </c>
      <c r="AD20" s="34">
        <f t="shared" si="10"/>
        <v>3.6750000000000043</v>
      </c>
      <c r="AE20" s="35">
        <v>6</v>
      </c>
      <c r="AF20" s="20"/>
    </row>
    <row r="21" spans="1:32" ht="17.25">
      <c r="A21" s="27">
        <v>16</v>
      </c>
      <c r="B21" s="28" t="s">
        <v>28</v>
      </c>
      <c r="C21" s="29">
        <v>6</v>
      </c>
      <c r="D21" s="30">
        <v>50</v>
      </c>
      <c r="E21" s="31">
        <v>50.33</v>
      </c>
      <c r="F21" s="31">
        <f t="shared" si="0"/>
        <v>0.32999999999999829</v>
      </c>
      <c r="G21" s="30">
        <v>46.8</v>
      </c>
      <c r="H21" s="31">
        <v>41.33</v>
      </c>
      <c r="I21" s="32">
        <f t="shared" si="1"/>
        <v>-5.4699999999999989</v>
      </c>
      <c r="J21" s="30">
        <v>48</v>
      </c>
      <c r="K21" s="31">
        <v>42.5</v>
      </c>
      <c r="L21" s="32">
        <f t="shared" si="2"/>
        <v>-5.5</v>
      </c>
      <c r="M21" s="30">
        <v>37</v>
      </c>
      <c r="N21" s="31">
        <v>55.83</v>
      </c>
      <c r="O21" s="32">
        <f t="shared" si="3"/>
        <v>18.829999999999998</v>
      </c>
      <c r="P21" s="30">
        <v>34.200000000000003</v>
      </c>
      <c r="Q21" s="31">
        <v>42.33</v>
      </c>
      <c r="R21" s="32">
        <f t="shared" si="4"/>
        <v>8.1299999999999955</v>
      </c>
      <c r="S21" s="30">
        <v>60.8</v>
      </c>
      <c r="T21" s="33">
        <v>74</v>
      </c>
      <c r="U21" s="32">
        <f t="shared" si="5"/>
        <v>13.200000000000003</v>
      </c>
      <c r="V21" s="30">
        <v>59</v>
      </c>
      <c r="W21" s="31">
        <v>53.33</v>
      </c>
      <c r="X21" s="32">
        <f t="shared" si="6"/>
        <v>-5.6700000000000017</v>
      </c>
      <c r="Y21" s="30">
        <v>55.2</v>
      </c>
      <c r="Z21" s="31">
        <v>59.33</v>
      </c>
      <c r="AA21" s="32">
        <f t="shared" si="7"/>
        <v>4.1299999999999955</v>
      </c>
      <c r="AB21" s="32">
        <f t="shared" si="8"/>
        <v>48.875</v>
      </c>
      <c r="AC21" s="30">
        <f t="shared" si="9"/>
        <v>52.372499999999995</v>
      </c>
      <c r="AD21" s="34">
        <f t="shared" si="10"/>
        <v>3.4974999999999952</v>
      </c>
      <c r="AE21" s="35">
        <v>5</v>
      </c>
      <c r="AF21" s="20"/>
    </row>
    <row r="22" spans="1:32" ht="17.25">
      <c r="A22" s="28">
        <v>17</v>
      </c>
      <c r="B22" s="28" t="s">
        <v>16</v>
      </c>
      <c r="C22" s="29">
        <v>16</v>
      </c>
      <c r="D22" s="30">
        <v>41.45</v>
      </c>
      <c r="E22" s="31">
        <v>51.5</v>
      </c>
      <c r="F22" s="31">
        <f t="shared" si="0"/>
        <v>10.049999999999997</v>
      </c>
      <c r="G22" s="30">
        <v>40</v>
      </c>
      <c r="H22" s="31">
        <v>39.380000000000003</v>
      </c>
      <c r="I22" s="32">
        <f t="shared" si="1"/>
        <v>-0.61999999999999744</v>
      </c>
      <c r="J22" s="30">
        <v>39.32</v>
      </c>
      <c r="K22" s="31">
        <v>31.41</v>
      </c>
      <c r="L22" s="32">
        <f t="shared" si="2"/>
        <v>-7.91</v>
      </c>
      <c r="M22" s="30">
        <v>32.729999999999997</v>
      </c>
      <c r="N22" s="31">
        <v>40</v>
      </c>
      <c r="O22" s="32">
        <f t="shared" si="3"/>
        <v>7.2700000000000031</v>
      </c>
      <c r="P22" s="30">
        <v>35.64</v>
      </c>
      <c r="Q22" s="31">
        <v>40.28</v>
      </c>
      <c r="R22" s="32">
        <f t="shared" si="4"/>
        <v>4.6400000000000006</v>
      </c>
      <c r="S22" s="30">
        <v>58.18</v>
      </c>
      <c r="T22" s="33">
        <v>66.5</v>
      </c>
      <c r="U22" s="32">
        <f t="shared" si="5"/>
        <v>8.32</v>
      </c>
      <c r="V22" s="30">
        <v>46.36</v>
      </c>
      <c r="W22" s="31">
        <v>48.75</v>
      </c>
      <c r="X22" s="32">
        <f t="shared" si="6"/>
        <v>2.3900000000000006</v>
      </c>
      <c r="Y22" s="30">
        <v>54.18</v>
      </c>
      <c r="Z22" s="31">
        <v>57.25</v>
      </c>
      <c r="AA22" s="32">
        <f t="shared" si="7"/>
        <v>3.0700000000000003</v>
      </c>
      <c r="AB22" s="32">
        <f t="shared" si="8"/>
        <v>43.482500000000002</v>
      </c>
      <c r="AC22" s="30">
        <f t="shared" si="9"/>
        <v>46.883749999999999</v>
      </c>
      <c r="AD22" s="34">
        <f t="shared" si="10"/>
        <v>3.4012499999999974</v>
      </c>
      <c r="AE22" s="35">
        <v>6</v>
      </c>
      <c r="AF22" s="20"/>
    </row>
    <row r="23" spans="1:32" ht="17.25">
      <c r="A23" s="27">
        <v>18</v>
      </c>
      <c r="B23" s="28" t="s">
        <v>83</v>
      </c>
      <c r="C23" s="29">
        <v>12</v>
      </c>
      <c r="D23" s="30">
        <v>45.63</v>
      </c>
      <c r="E23" s="31">
        <v>42</v>
      </c>
      <c r="F23" s="31">
        <f t="shared" si="0"/>
        <v>-3.6300000000000026</v>
      </c>
      <c r="G23" s="30">
        <v>40</v>
      </c>
      <c r="H23" s="31">
        <v>36.33</v>
      </c>
      <c r="I23" s="32">
        <f t="shared" si="1"/>
        <v>-3.6700000000000017</v>
      </c>
      <c r="J23" s="30">
        <v>34.06</v>
      </c>
      <c r="K23" s="31">
        <v>32.29</v>
      </c>
      <c r="L23" s="32">
        <f t="shared" si="2"/>
        <v>-1.7700000000000031</v>
      </c>
      <c r="M23" s="30">
        <v>30.31</v>
      </c>
      <c r="N23" s="31">
        <v>47.92</v>
      </c>
      <c r="O23" s="32">
        <f t="shared" si="3"/>
        <v>17.610000000000003</v>
      </c>
      <c r="P23" s="30">
        <v>32.630000000000003</v>
      </c>
      <c r="Q23" s="31">
        <v>32.880000000000003</v>
      </c>
      <c r="R23" s="32">
        <f t="shared" si="4"/>
        <v>0.25</v>
      </c>
      <c r="S23" s="30">
        <v>48.5</v>
      </c>
      <c r="T23" s="33">
        <v>64.67</v>
      </c>
      <c r="U23" s="32">
        <f t="shared" si="5"/>
        <v>16.170000000000002</v>
      </c>
      <c r="V23" s="30">
        <v>54.38</v>
      </c>
      <c r="W23" s="31">
        <v>47.5</v>
      </c>
      <c r="X23" s="32">
        <f t="shared" si="6"/>
        <v>-6.8800000000000026</v>
      </c>
      <c r="Y23" s="30">
        <v>53</v>
      </c>
      <c r="Z23" s="31">
        <v>61.33</v>
      </c>
      <c r="AA23" s="32">
        <f t="shared" si="7"/>
        <v>8.3299999999999983</v>
      </c>
      <c r="AB23" s="32">
        <f t="shared" si="8"/>
        <v>42.313749999999999</v>
      </c>
      <c r="AC23" s="30">
        <f t="shared" si="9"/>
        <v>45.615000000000002</v>
      </c>
      <c r="AD23" s="34">
        <f t="shared" si="10"/>
        <v>3.3012500000000031</v>
      </c>
      <c r="AE23" s="35">
        <v>4</v>
      </c>
      <c r="AF23" s="20"/>
    </row>
    <row r="24" spans="1:32" ht="17.25">
      <c r="A24" s="28">
        <v>19</v>
      </c>
      <c r="B24" s="28" t="s">
        <v>17</v>
      </c>
      <c r="C24" s="29">
        <v>13</v>
      </c>
      <c r="D24" s="30">
        <v>47.05</v>
      </c>
      <c r="E24" s="31">
        <v>53.23</v>
      </c>
      <c r="F24" s="31">
        <f t="shared" si="0"/>
        <v>6.18</v>
      </c>
      <c r="G24" s="30">
        <v>44.29</v>
      </c>
      <c r="H24" s="31">
        <v>40</v>
      </c>
      <c r="I24" s="32">
        <f t="shared" si="1"/>
        <v>-4.2899999999999991</v>
      </c>
      <c r="J24" s="30">
        <v>30</v>
      </c>
      <c r="K24" s="31">
        <v>29.62</v>
      </c>
      <c r="L24" s="32">
        <f t="shared" si="2"/>
        <v>-0.37999999999999901</v>
      </c>
      <c r="M24" s="30">
        <v>30.24</v>
      </c>
      <c r="N24" s="31">
        <v>40.380000000000003</v>
      </c>
      <c r="O24" s="32">
        <f t="shared" si="3"/>
        <v>10.140000000000004</v>
      </c>
      <c r="P24" s="30">
        <v>35.29</v>
      </c>
      <c r="Q24" s="31">
        <v>37.96</v>
      </c>
      <c r="R24" s="32">
        <f t="shared" si="4"/>
        <v>2.6700000000000017</v>
      </c>
      <c r="S24" s="30">
        <v>62.1</v>
      </c>
      <c r="T24" s="33">
        <v>73.540000000000006</v>
      </c>
      <c r="U24" s="32">
        <f t="shared" si="5"/>
        <v>11.440000000000005</v>
      </c>
      <c r="V24" s="30">
        <v>55.95</v>
      </c>
      <c r="W24" s="31">
        <v>55</v>
      </c>
      <c r="X24" s="32">
        <f t="shared" si="6"/>
        <v>-0.95000000000000284</v>
      </c>
      <c r="Y24" s="30">
        <v>60.57</v>
      </c>
      <c r="Z24" s="31">
        <v>60</v>
      </c>
      <c r="AA24" s="32">
        <f t="shared" si="7"/>
        <v>-0.57000000000000028</v>
      </c>
      <c r="AB24" s="32">
        <f t="shared" si="8"/>
        <v>45.686250000000001</v>
      </c>
      <c r="AC24" s="30">
        <f t="shared" si="9"/>
        <v>48.716250000000002</v>
      </c>
      <c r="AD24" s="34">
        <f t="shared" si="10"/>
        <v>3.0300000000000011</v>
      </c>
      <c r="AE24" s="35">
        <v>4</v>
      </c>
      <c r="AF24" s="20"/>
    </row>
    <row r="25" spans="1:32" ht="17.25">
      <c r="A25" s="27">
        <v>20</v>
      </c>
      <c r="B25" s="28" t="s">
        <v>93</v>
      </c>
      <c r="C25" s="29">
        <v>10</v>
      </c>
      <c r="D25" s="30">
        <v>41.67</v>
      </c>
      <c r="E25" s="31">
        <v>41.8</v>
      </c>
      <c r="F25" s="31">
        <f t="shared" si="0"/>
        <v>0.12999999999999545</v>
      </c>
      <c r="G25" s="30">
        <v>42.33</v>
      </c>
      <c r="H25" s="31">
        <v>41.2</v>
      </c>
      <c r="I25" s="32">
        <f t="shared" si="1"/>
        <v>-1.1299999999999955</v>
      </c>
      <c r="J25" s="30">
        <v>30.83</v>
      </c>
      <c r="K25" s="31">
        <v>30.25</v>
      </c>
      <c r="L25" s="32">
        <f t="shared" si="2"/>
        <v>-0.57999999999999829</v>
      </c>
      <c r="M25" s="30">
        <v>41.67</v>
      </c>
      <c r="N25" s="31">
        <v>48</v>
      </c>
      <c r="O25" s="32">
        <f t="shared" si="3"/>
        <v>6.3299999999999983</v>
      </c>
      <c r="P25" s="30">
        <v>37.75</v>
      </c>
      <c r="Q25" s="31">
        <v>41</v>
      </c>
      <c r="R25" s="32">
        <f t="shared" si="4"/>
        <v>3.25</v>
      </c>
      <c r="S25" s="30">
        <v>63.33</v>
      </c>
      <c r="T25" s="33">
        <v>74.400000000000006</v>
      </c>
      <c r="U25" s="32">
        <f t="shared" si="5"/>
        <v>11.070000000000007</v>
      </c>
      <c r="V25" s="30">
        <v>50</v>
      </c>
      <c r="W25" s="31">
        <v>48</v>
      </c>
      <c r="X25" s="32">
        <f t="shared" si="6"/>
        <v>-2</v>
      </c>
      <c r="Y25" s="30">
        <v>50</v>
      </c>
      <c r="Z25" s="31">
        <v>55.2</v>
      </c>
      <c r="AA25" s="32">
        <f t="shared" si="7"/>
        <v>5.2000000000000028</v>
      </c>
      <c r="AB25" s="32">
        <f t="shared" si="8"/>
        <v>44.697499999999998</v>
      </c>
      <c r="AC25" s="30">
        <f t="shared" si="9"/>
        <v>47.481249999999996</v>
      </c>
      <c r="AD25" s="34">
        <f t="shared" si="10"/>
        <v>2.7837499999999977</v>
      </c>
      <c r="AE25" s="35">
        <v>5</v>
      </c>
      <c r="AF25" s="20"/>
    </row>
    <row r="26" spans="1:32" ht="17.25">
      <c r="A26" s="28">
        <v>21</v>
      </c>
      <c r="B26" s="28" t="s">
        <v>96</v>
      </c>
      <c r="C26" s="29">
        <v>1</v>
      </c>
      <c r="D26" s="30">
        <v>44</v>
      </c>
      <c r="E26" s="31">
        <v>44</v>
      </c>
      <c r="F26" s="31">
        <f t="shared" si="0"/>
        <v>0</v>
      </c>
      <c r="G26" s="30">
        <v>39</v>
      </c>
      <c r="H26" s="31">
        <v>32</v>
      </c>
      <c r="I26" s="32">
        <f t="shared" si="1"/>
        <v>-7</v>
      </c>
      <c r="J26" s="30">
        <v>28.13</v>
      </c>
      <c r="K26" s="31">
        <v>20</v>
      </c>
      <c r="L26" s="32">
        <f t="shared" si="2"/>
        <v>-8.129999999999999</v>
      </c>
      <c r="M26" s="30">
        <v>40</v>
      </c>
      <c r="N26" s="31">
        <v>40</v>
      </c>
      <c r="O26" s="32">
        <f t="shared" si="3"/>
        <v>0</v>
      </c>
      <c r="P26" s="30">
        <v>28.13</v>
      </c>
      <c r="Q26" s="31">
        <v>41</v>
      </c>
      <c r="R26" s="32">
        <f t="shared" si="4"/>
        <v>12.870000000000001</v>
      </c>
      <c r="S26" s="30">
        <v>49</v>
      </c>
      <c r="T26" s="33">
        <v>68</v>
      </c>
      <c r="U26" s="32">
        <f t="shared" si="5"/>
        <v>19</v>
      </c>
      <c r="V26" s="30">
        <v>47.5</v>
      </c>
      <c r="W26" s="31">
        <v>55</v>
      </c>
      <c r="X26" s="32">
        <f t="shared" si="6"/>
        <v>7.5</v>
      </c>
      <c r="Y26" s="30">
        <v>54</v>
      </c>
      <c r="Z26" s="31">
        <v>52</v>
      </c>
      <c r="AA26" s="32">
        <f t="shared" si="7"/>
        <v>-2</v>
      </c>
      <c r="AB26" s="32">
        <f t="shared" si="8"/>
        <v>41.22</v>
      </c>
      <c r="AC26" s="30">
        <f t="shared" si="9"/>
        <v>44</v>
      </c>
      <c r="AD26" s="34">
        <f t="shared" si="10"/>
        <v>2.7800000000000011</v>
      </c>
      <c r="AE26" s="35">
        <v>5</v>
      </c>
      <c r="AF26" s="20"/>
    </row>
    <row r="27" spans="1:32" ht="17.25">
      <c r="A27" s="27">
        <v>22</v>
      </c>
      <c r="B27" s="28" t="s">
        <v>84</v>
      </c>
      <c r="C27" s="29">
        <v>6</v>
      </c>
      <c r="D27" s="30">
        <v>45.14</v>
      </c>
      <c r="E27" s="31">
        <v>47.67</v>
      </c>
      <c r="F27" s="31">
        <f t="shared" si="0"/>
        <v>2.5300000000000011</v>
      </c>
      <c r="G27" s="30">
        <v>37.71</v>
      </c>
      <c r="H27" s="31">
        <v>40</v>
      </c>
      <c r="I27" s="32">
        <f t="shared" si="1"/>
        <v>2.2899999999999991</v>
      </c>
      <c r="J27" s="30">
        <v>35.71</v>
      </c>
      <c r="K27" s="31">
        <v>30.83</v>
      </c>
      <c r="L27" s="32">
        <f t="shared" si="2"/>
        <v>-4.8800000000000026</v>
      </c>
      <c r="M27" s="30">
        <v>32.86</v>
      </c>
      <c r="N27" s="31">
        <v>40.83</v>
      </c>
      <c r="O27" s="32">
        <f t="shared" si="3"/>
        <v>7.9699999999999989</v>
      </c>
      <c r="P27" s="30">
        <v>38.07</v>
      </c>
      <c r="Q27" s="31">
        <v>36.17</v>
      </c>
      <c r="R27" s="32">
        <f t="shared" si="4"/>
        <v>-1.8999999999999986</v>
      </c>
      <c r="S27" s="30">
        <v>50.29</v>
      </c>
      <c r="T27" s="33">
        <v>64.67</v>
      </c>
      <c r="U27" s="32">
        <f t="shared" si="5"/>
        <v>14.380000000000003</v>
      </c>
      <c r="V27" s="30">
        <v>50</v>
      </c>
      <c r="W27" s="31">
        <v>55</v>
      </c>
      <c r="X27" s="32">
        <f t="shared" si="6"/>
        <v>5</v>
      </c>
      <c r="Y27" s="30">
        <v>58.86</v>
      </c>
      <c r="Z27" s="31">
        <v>53.33</v>
      </c>
      <c r="AA27" s="32">
        <f t="shared" si="7"/>
        <v>-5.5300000000000011</v>
      </c>
      <c r="AB27" s="32">
        <f t="shared" si="8"/>
        <v>43.58</v>
      </c>
      <c r="AC27" s="30">
        <f t="shared" si="9"/>
        <v>46.0625</v>
      </c>
      <c r="AD27" s="34">
        <f t="shared" si="10"/>
        <v>2.4825000000000017</v>
      </c>
      <c r="AE27" s="35">
        <v>5</v>
      </c>
      <c r="AF27" s="20"/>
    </row>
    <row r="28" spans="1:32" ht="17.25">
      <c r="A28" s="28">
        <v>23</v>
      </c>
      <c r="B28" s="28" t="s">
        <v>60</v>
      </c>
      <c r="C28" s="29">
        <v>6</v>
      </c>
      <c r="D28" s="30">
        <v>43.29</v>
      </c>
      <c r="E28" s="31">
        <v>54.33</v>
      </c>
      <c r="F28" s="31">
        <f t="shared" si="0"/>
        <v>11.04</v>
      </c>
      <c r="G28" s="30">
        <v>47.88</v>
      </c>
      <c r="H28" s="31">
        <v>40</v>
      </c>
      <c r="I28" s="32">
        <f t="shared" si="1"/>
        <v>-7.8800000000000026</v>
      </c>
      <c r="J28" s="30">
        <v>42.21</v>
      </c>
      <c r="K28" s="31">
        <v>34.17</v>
      </c>
      <c r="L28" s="32">
        <f t="shared" si="2"/>
        <v>-8.0399999999999991</v>
      </c>
      <c r="M28" s="30">
        <v>37.65</v>
      </c>
      <c r="N28" s="31">
        <v>63.33</v>
      </c>
      <c r="O28" s="32">
        <f t="shared" si="3"/>
        <v>25.68</v>
      </c>
      <c r="P28" s="30">
        <v>44.09</v>
      </c>
      <c r="Q28" s="31">
        <v>46.83</v>
      </c>
      <c r="R28" s="32">
        <f t="shared" si="4"/>
        <v>2.7399999999999949</v>
      </c>
      <c r="S28" s="30">
        <v>61.88</v>
      </c>
      <c r="T28" s="33">
        <v>70</v>
      </c>
      <c r="U28" s="32">
        <f t="shared" si="5"/>
        <v>8.1199999999999974</v>
      </c>
      <c r="V28" s="30">
        <v>55.59</v>
      </c>
      <c r="W28" s="31">
        <v>48.33</v>
      </c>
      <c r="X28" s="32">
        <f t="shared" si="6"/>
        <v>-7.2600000000000051</v>
      </c>
      <c r="Y28" s="30">
        <v>64</v>
      </c>
      <c r="Z28" s="31">
        <v>58</v>
      </c>
      <c r="AA28" s="32">
        <f t="shared" si="7"/>
        <v>-6</v>
      </c>
      <c r="AB28" s="32">
        <f t="shared" si="8"/>
        <v>49.573750000000004</v>
      </c>
      <c r="AC28" s="30">
        <f t="shared" si="9"/>
        <v>51.873749999999994</v>
      </c>
      <c r="AD28" s="34">
        <f t="shared" si="10"/>
        <v>2.2999999999999901</v>
      </c>
      <c r="AE28" s="35">
        <v>4</v>
      </c>
      <c r="AF28" s="20"/>
    </row>
    <row r="29" spans="1:32" ht="17.25">
      <c r="A29" s="27">
        <v>24</v>
      </c>
      <c r="B29" s="28" t="s">
        <v>72</v>
      </c>
      <c r="C29" s="29">
        <v>9</v>
      </c>
      <c r="D29" s="30">
        <v>53.78</v>
      </c>
      <c r="E29" s="31">
        <v>57.56</v>
      </c>
      <c r="F29" s="31">
        <f t="shared" si="0"/>
        <v>3.7800000000000011</v>
      </c>
      <c r="G29" s="30">
        <v>54.67</v>
      </c>
      <c r="H29" s="31">
        <v>49.11</v>
      </c>
      <c r="I29" s="32">
        <f t="shared" si="1"/>
        <v>-5.5600000000000023</v>
      </c>
      <c r="J29" s="30">
        <v>57.22</v>
      </c>
      <c r="K29" s="31">
        <v>49.44</v>
      </c>
      <c r="L29" s="32">
        <f t="shared" si="2"/>
        <v>-7.7800000000000011</v>
      </c>
      <c r="M29" s="30">
        <v>40.56</v>
      </c>
      <c r="N29" s="31">
        <v>63.89</v>
      </c>
      <c r="O29" s="32">
        <f t="shared" si="3"/>
        <v>23.33</v>
      </c>
      <c r="P29" s="30">
        <v>50.44</v>
      </c>
      <c r="Q29" s="31">
        <v>57.22</v>
      </c>
      <c r="R29" s="32">
        <f t="shared" si="4"/>
        <v>6.7800000000000011</v>
      </c>
      <c r="S29" s="30">
        <v>76</v>
      </c>
      <c r="T29" s="33">
        <v>69.78</v>
      </c>
      <c r="U29" s="32">
        <f t="shared" si="5"/>
        <v>-6.2199999999999989</v>
      </c>
      <c r="V29" s="30">
        <v>63.33</v>
      </c>
      <c r="W29" s="31">
        <v>62.78</v>
      </c>
      <c r="X29" s="32">
        <f t="shared" si="6"/>
        <v>-0.54999999999999716</v>
      </c>
      <c r="Y29" s="30">
        <v>63.11</v>
      </c>
      <c r="Z29" s="31">
        <v>67.11</v>
      </c>
      <c r="AA29" s="32">
        <f t="shared" si="7"/>
        <v>4</v>
      </c>
      <c r="AB29" s="32">
        <f t="shared" si="8"/>
        <v>57.388750000000002</v>
      </c>
      <c r="AC29" s="30">
        <f t="shared" si="9"/>
        <v>59.611249999999998</v>
      </c>
      <c r="AD29" s="34">
        <f t="shared" si="10"/>
        <v>2.2224999999999966</v>
      </c>
      <c r="AE29" s="35">
        <v>4</v>
      </c>
      <c r="AF29" s="20"/>
    </row>
    <row r="30" spans="1:32" ht="17.25">
      <c r="A30" s="28">
        <v>25</v>
      </c>
      <c r="B30" s="28" t="s">
        <v>91</v>
      </c>
      <c r="C30" s="29">
        <v>4</v>
      </c>
      <c r="D30" s="30">
        <v>46</v>
      </c>
      <c r="E30" s="31">
        <v>50.5</v>
      </c>
      <c r="F30" s="31">
        <f t="shared" si="0"/>
        <v>4.5</v>
      </c>
      <c r="G30" s="30">
        <v>43.2</v>
      </c>
      <c r="H30" s="31">
        <v>33</v>
      </c>
      <c r="I30" s="32">
        <f t="shared" si="1"/>
        <v>-10.200000000000003</v>
      </c>
      <c r="J30" s="30">
        <v>38.5</v>
      </c>
      <c r="K30" s="31">
        <v>26.88</v>
      </c>
      <c r="L30" s="32">
        <f t="shared" si="2"/>
        <v>-11.620000000000001</v>
      </c>
      <c r="M30" s="30">
        <v>32</v>
      </c>
      <c r="N30" s="31">
        <v>35</v>
      </c>
      <c r="O30" s="32">
        <f t="shared" si="3"/>
        <v>3</v>
      </c>
      <c r="P30" s="30">
        <v>35.75</v>
      </c>
      <c r="Q30" s="31">
        <v>39</v>
      </c>
      <c r="R30" s="32">
        <f t="shared" si="4"/>
        <v>3.25</v>
      </c>
      <c r="S30" s="30">
        <v>58</v>
      </c>
      <c r="T30" s="33">
        <v>71</v>
      </c>
      <c r="U30" s="32">
        <f t="shared" si="5"/>
        <v>13</v>
      </c>
      <c r="V30" s="30">
        <v>56</v>
      </c>
      <c r="W30" s="31">
        <v>66.25</v>
      </c>
      <c r="X30" s="32">
        <f t="shared" si="6"/>
        <v>10.25</v>
      </c>
      <c r="Y30" s="30">
        <v>55.2</v>
      </c>
      <c r="Z30" s="31">
        <v>59</v>
      </c>
      <c r="AA30" s="32">
        <f t="shared" si="7"/>
        <v>3.7999999999999972</v>
      </c>
      <c r="AB30" s="32">
        <f t="shared" si="8"/>
        <v>45.581249999999997</v>
      </c>
      <c r="AC30" s="30">
        <f t="shared" si="9"/>
        <v>47.578749999999999</v>
      </c>
      <c r="AD30" s="34">
        <f t="shared" si="10"/>
        <v>1.9975000000000023</v>
      </c>
      <c r="AE30" s="35">
        <v>6</v>
      </c>
      <c r="AF30" s="20"/>
    </row>
    <row r="31" spans="1:32" ht="17.25">
      <c r="A31" s="27">
        <v>26</v>
      </c>
      <c r="B31" s="28" t="s">
        <v>138</v>
      </c>
      <c r="C31" s="29">
        <v>20</v>
      </c>
      <c r="D31" s="30">
        <v>53.5</v>
      </c>
      <c r="E31" s="30">
        <v>46.120000000000005</v>
      </c>
      <c r="F31" s="31">
        <f t="shared" si="0"/>
        <v>-7.3799999999999955</v>
      </c>
      <c r="G31" s="30">
        <v>45.5</v>
      </c>
      <c r="H31" s="30">
        <v>40.482500000000002</v>
      </c>
      <c r="I31" s="32">
        <f t="shared" si="1"/>
        <v>-5.0174999999999983</v>
      </c>
      <c r="J31" s="30">
        <v>42.707499999999996</v>
      </c>
      <c r="K31" s="30">
        <v>36.375</v>
      </c>
      <c r="L31" s="32">
        <f t="shared" si="2"/>
        <v>-6.332499999999996</v>
      </c>
      <c r="M31" s="30">
        <v>37.917500000000004</v>
      </c>
      <c r="N31" s="30">
        <v>51.594999999999999</v>
      </c>
      <c r="O31" s="32">
        <f t="shared" si="3"/>
        <v>13.677499999999995</v>
      </c>
      <c r="P31" s="30">
        <v>41.4375</v>
      </c>
      <c r="Q31" s="30">
        <v>38.47</v>
      </c>
      <c r="R31" s="32">
        <f t="shared" si="4"/>
        <v>-2.9675000000000011</v>
      </c>
      <c r="S31" s="30">
        <v>60.835000000000008</v>
      </c>
      <c r="T31" s="30">
        <v>72.717500000000001</v>
      </c>
      <c r="U31" s="32">
        <f t="shared" si="5"/>
        <v>11.882499999999993</v>
      </c>
      <c r="V31" s="30">
        <v>51.04</v>
      </c>
      <c r="W31" s="30">
        <v>52.6875</v>
      </c>
      <c r="X31" s="32">
        <f t="shared" si="6"/>
        <v>1.6475000000000009</v>
      </c>
      <c r="Y31" s="30">
        <v>53.167500000000004</v>
      </c>
      <c r="Z31" s="30">
        <v>62.832499999999996</v>
      </c>
      <c r="AA31" s="32">
        <f t="shared" si="7"/>
        <v>9.664999999999992</v>
      </c>
      <c r="AB31" s="32">
        <f t="shared" si="8"/>
        <v>48.263125000000009</v>
      </c>
      <c r="AC31" s="30">
        <f t="shared" si="9"/>
        <v>50.16</v>
      </c>
      <c r="AD31" s="34">
        <f t="shared" si="10"/>
        <v>1.8968749999999872</v>
      </c>
      <c r="AE31" s="35">
        <v>4</v>
      </c>
      <c r="AF31" s="20"/>
    </row>
    <row r="32" spans="1:32" ht="17.25">
      <c r="A32" s="28">
        <v>27</v>
      </c>
      <c r="B32" s="28" t="s">
        <v>141</v>
      </c>
      <c r="C32" s="29">
        <v>38</v>
      </c>
      <c r="D32" s="30">
        <v>42.835000000000001</v>
      </c>
      <c r="E32" s="30">
        <v>46.564999999999998</v>
      </c>
      <c r="F32" s="31">
        <f t="shared" si="0"/>
        <v>3.7299999999999969</v>
      </c>
      <c r="G32" s="30">
        <v>40.78</v>
      </c>
      <c r="H32" s="30">
        <v>32.284999999999997</v>
      </c>
      <c r="I32" s="32">
        <f t="shared" si="1"/>
        <v>-8.4950000000000045</v>
      </c>
      <c r="J32" s="30">
        <v>33.405000000000001</v>
      </c>
      <c r="K32" s="30">
        <v>24.045000000000002</v>
      </c>
      <c r="L32" s="32">
        <f t="shared" si="2"/>
        <v>-9.36</v>
      </c>
      <c r="M32" s="30">
        <v>23.75</v>
      </c>
      <c r="N32" s="30">
        <v>36.835000000000001</v>
      </c>
      <c r="O32" s="32">
        <f t="shared" si="3"/>
        <v>13.085000000000001</v>
      </c>
      <c r="P32" s="30">
        <v>36.375</v>
      </c>
      <c r="Q32" s="30">
        <v>39.965000000000003</v>
      </c>
      <c r="R32" s="32">
        <f t="shared" si="4"/>
        <v>3.5900000000000034</v>
      </c>
      <c r="S32" s="30">
        <v>55.335000000000001</v>
      </c>
      <c r="T32" s="30">
        <v>65.319999999999993</v>
      </c>
      <c r="U32" s="32">
        <f t="shared" si="5"/>
        <v>9.9849999999999923</v>
      </c>
      <c r="V32" s="30">
        <v>50.97</v>
      </c>
      <c r="W32" s="30">
        <v>53.71</v>
      </c>
      <c r="X32" s="32">
        <f t="shared" si="6"/>
        <v>2.740000000000002</v>
      </c>
      <c r="Y32" s="30">
        <v>54.445</v>
      </c>
      <c r="Z32" s="30">
        <v>54.034999999999997</v>
      </c>
      <c r="AA32" s="32">
        <f t="shared" si="7"/>
        <v>-0.41000000000000369</v>
      </c>
      <c r="AB32" s="32">
        <f t="shared" si="8"/>
        <v>42.236875000000005</v>
      </c>
      <c r="AC32" s="30">
        <f t="shared" si="9"/>
        <v>44.094999999999999</v>
      </c>
      <c r="AD32" s="34">
        <f t="shared" si="10"/>
        <v>1.858124999999994</v>
      </c>
      <c r="AE32" s="35">
        <v>5</v>
      </c>
      <c r="AF32" s="20"/>
    </row>
    <row r="33" spans="1:32" ht="17.25">
      <c r="A33" s="27">
        <v>28</v>
      </c>
      <c r="B33" s="28" t="s">
        <v>63</v>
      </c>
      <c r="C33" s="29">
        <v>8</v>
      </c>
      <c r="D33" s="30">
        <v>47.71</v>
      </c>
      <c r="E33" s="31">
        <v>54</v>
      </c>
      <c r="F33" s="31">
        <f t="shared" si="0"/>
        <v>6.2899999999999991</v>
      </c>
      <c r="G33" s="30">
        <v>48.57</v>
      </c>
      <c r="H33" s="31">
        <v>40.5</v>
      </c>
      <c r="I33" s="32">
        <f t="shared" si="1"/>
        <v>-8.07</v>
      </c>
      <c r="J33" s="30">
        <v>43.21</v>
      </c>
      <c r="K33" s="31">
        <v>34.69</v>
      </c>
      <c r="L33" s="32">
        <f t="shared" si="2"/>
        <v>-8.5200000000000031</v>
      </c>
      <c r="M33" s="30">
        <v>35.71</v>
      </c>
      <c r="N33" s="31">
        <v>43.75</v>
      </c>
      <c r="O33" s="32">
        <f t="shared" si="3"/>
        <v>8.0399999999999991</v>
      </c>
      <c r="P33" s="30">
        <v>44.07</v>
      </c>
      <c r="Q33" s="31">
        <v>49.13</v>
      </c>
      <c r="R33" s="32">
        <f t="shared" si="4"/>
        <v>5.0600000000000023</v>
      </c>
      <c r="S33" s="30">
        <v>60</v>
      </c>
      <c r="T33" s="33">
        <v>80.5</v>
      </c>
      <c r="U33" s="32">
        <f t="shared" si="5"/>
        <v>20.5</v>
      </c>
      <c r="V33" s="30">
        <v>56.43</v>
      </c>
      <c r="W33" s="31">
        <v>53.13</v>
      </c>
      <c r="X33" s="32">
        <f t="shared" si="6"/>
        <v>-3.2999999999999972</v>
      </c>
      <c r="Y33" s="30">
        <v>66.290000000000006</v>
      </c>
      <c r="Z33" s="31">
        <v>60.5</v>
      </c>
      <c r="AA33" s="32">
        <f t="shared" si="7"/>
        <v>-5.7900000000000063</v>
      </c>
      <c r="AB33" s="32">
        <f t="shared" si="8"/>
        <v>50.248750000000001</v>
      </c>
      <c r="AC33" s="30">
        <f t="shared" si="9"/>
        <v>52.024999999999999</v>
      </c>
      <c r="AD33" s="34">
        <f t="shared" si="10"/>
        <v>1.7762499999999974</v>
      </c>
      <c r="AE33" s="35">
        <v>4</v>
      </c>
      <c r="AF33" s="20"/>
    </row>
    <row r="34" spans="1:32" ht="17.25">
      <c r="A34" s="28">
        <v>29</v>
      </c>
      <c r="B34" s="28" t="s">
        <v>65</v>
      </c>
      <c r="C34" s="29">
        <v>2</v>
      </c>
      <c r="D34" s="30">
        <v>45.14</v>
      </c>
      <c r="E34" s="31">
        <v>44</v>
      </c>
      <c r="F34" s="31">
        <f t="shared" si="0"/>
        <v>-1.1400000000000006</v>
      </c>
      <c r="G34" s="30">
        <v>36.57</v>
      </c>
      <c r="H34" s="31">
        <v>31</v>
      </c>
      <c r="I34" s="32">
        <f t="shared" si="1"/>
        <v>-5.57</v>
      </c>
      <c r="J34" s="30">
        <v>30.18</v>
      </c>
      <c r="K34" s="31">
        <v>20</v>
      </c>
      <c r="L34" s="32">
        <f t="shared" si="2"/>
        <v>-10.18</v>
      </c>
      <c r="M34" s="30">
        <v>25.36</v>
      </c>
      <c r="N34" s="31">
        <v>22.5</v>
      </c>
      <c r="O34" s="32">
        <f t="shared" si="3"/>
        <v>-2.8599999999999994</v>
      </c>
      <c r="P34" s="30">
        <v>32.79</v>
      </c>
      <c r="Q34" s="31">
        <v>37</v>
      </c>
      <c r="R34" s="32">
        <f t="shared" si="4"/>
        <v>4.2100000000000009</v>
      </c>
      <c r="S34" s="30">
        <v>53.43</v>
      </c>
      <c r="T34" s="33">
        <v>60</v>
      </c>
      <c r="U34" s="32">
        <f t="shared" si="5"/>
        <v>6.57</v>
      </c>
      <c r="V34" s="30">
        <v>46.07</v>
      </c>
      <c r="W34" s="31">
        <v>45</v>
      </c>
      <c r="X34" s="32">
        <f t="shared" si="6"/>
        <v>-1.0700000000000003</v>
      </c>
      <c r="Y34" s="30">
        <v>44</v>
      </c>
      <c r="Z34" s="31">
        <v>68</v>
      </c>
      <c r="AA34" s="32">
        <f t="shared" si="7"/>
        <v>24</v>
      </c>
      <c r="AB34" s="32">
        <f t="shared" si="8"/>
        <v>39.192500000000003</v>
      </c>
      <c r="AC34" s="30">
        <f t="shared" si="9"/>
        <v>40.9375</v>
      </c>
      <c r="AD34" s="34">
        <f t="shared" si="10"/>
        <v>1.7449999999999974</v>
      </c>
      <c r="AE34" s="35">
        <v>3</v>
      </c>
      <c r="AF34" s="20"/>
    </row>
    <row r="35" spans="1:32" ht="17.25">
      <c r="A35" s="27">
        <v>30</v>
      </c>
      <c r="B35" s="28" t="s">
        <v>22</v>
      </c>
      <c r="C35" s="29">
        <v>5</v>
      </c>
      <c r="D35" s="30">
        <v>54.75</v>
      </c>
      <c r="E35" s="31">
        <v>59.2</v>
      </c>
      <c r="F35" s="31">
        <f t="shared" si="0"/>
        <v>4.4500000000000028</v>
      </c>
      <c r="G35" s="30">
        <v>52.75</v>
      </c>
      <c r="H35" s="31">
        <v>49.6</v>
      </c>
      <c r="I35" s="32">
        <f t="shared" si="1"/>
        <v>-3.1499999999999986</v>
      </c>
      <c r="J35" s="30">
        <v>35.31</v>
      </c>
      <c r="K35" s="31">
        <v>33</v>
      </c>
      <c r="L35" s="32">
        <f t="shared" si="2"/>
        <v>-2.3100000000000023</v>
      </c>
      <c r="M35" s="30">
        <v>46.25</v>
      </c>
      <c r="N35" s="31">
        <v>52</v>
      </c>
      <c r="O35" s="32">
        <f t="shared" si="3"/>
        <v>5.75</v>
      </c>
      <c r="P35" s="30">
        <v>44.63</v>
      </c>
      <c r="Q35" s="31">
        <v>50.3</v>
      </c>
      <c r="R35" s="32">
        <f t="shared" si="4"/>
        <v>5.6699999999999946</v>
      </c>
      <c r="S35" s="30">
        <v>65</v>
      </c>
      <c r="T35" s="33">
        <v>74.400000000000006</v>
      </c>
      <c r="U35" s="32">
        <f t="shared" si="5"/>
        <v>9.4000000000000057</v>
      </c>
      <c r="V35" s="30">
        <v>59.38</v>
      </c>
      <c r="W35" s="31">
        <v>53</v>
      </c>
      <c r="X35" s="32">
        <f t="shared" si="6"/>
        <v>-6.3800000000000026</v>
      </c>
      <c r="Y35" s="30">
        <v>69</v>
      </c>
      <c r="Z35" s="31">
        <v>68.8</v>
      </c>
      <c r="AA35" s="32">
        <f t="shared" si="7"/>
        <v>-0.20000000000000284</v>
      </c>
      <c r="AB35" s="32">
        <f t="shared" si="8"/>
        <v>53.383749999999999</v>
      </c>
      <c r="AC35" s="30">
        <f t="shared" si="9"/>
        <v>55.037500000000001</v>
      </c>
      <c r="AD35" s="34">
        <f t="shared" si="10"/>
        <v>1.6537500000000023</v>
      </c>
      <c r="AE35" s="35">
        <v>4</v>
      </c>
      <c r="AF35" s="20"/>
    </row>
    <row r="36" spans="1:32" ht="17.25">
      <c r="A36" s="28">
        <v>31</v>
      </c>
      <c r="B36" s="28" t="s">
        <v>76</v>
      </c>
      <c r="C36" s="29">
        <v>7</v>
      </c>
      <c r="D36" s="30">
        <v>50</v>
      </c>
      <c r="E36" s="31">
        <v>48.57</v>
      </c>
      <c r="F36" s="31">
        <f t="shared" ref="F36:F52" si="11">E36-D36</f>
        <v>-1.4299999999999997</v>
      </c>
      <c r="G36" s="30">
        <v>46</v>
      </c>
      <c r="H36" s="31">
        <v>45.14</v>
      </c>
      <c r="I36" s="32">
        <f t="shared" ref="I36:I52" si="12">H36-G36</f>
        <v>-0.85999999999999943</v>
      </c>
      <c r="J36" s="30">
        <v>41.88</v>
      </c>
      <c r="K36" s="31">
        <v>47.86</v>
      </c>
      <c r="L36" s="32">
        <f t="shared" ref="L36:L52" si="13">K36-J36</f>
        <v>5.9799999999999969</v>
      </c>
      <c r="M36" s="30">
        <v>36.880000000000003</v>
      </c>
      <c r="N36" s="31">
        <v>57.86</v>
      </c>
      <c r="O36" s="32">
        <f t="shared" ref="O36:O52" si="14">N36-M36</f>
        <v>20.979999999999997</v>
      </c>
      <c r="P36" s="30">
        <v>35</v>
      </c>
      <c r="Q36" s="31">
        <v>32.86</v>
      </c>
      <c r="R36" s="32">
        <f t="shared" ref="R36:R52" si="15">Q36-P36</f>
        <v>-2.1400000000000006</v>
      </c>
      <c r="S36" s="30">
        <v>58</v>
      </c>
      <c r="T36" s="33">
        <v>64</v>
      </c>
      <c r="U36" s="32">
        <f t="shared" ref="U36:U52" si="16">T36-S36</f>
        <v>6</v>
      </c>
      <c r="V36" s="30">
        <v>58.75</v>
      </c>
      <c r="W36" s="31">
        <v>48.57</v>
      </c>
      <c r="X36" s="32">
        <f t="shared" ref="X36:X52" si="17">W36-V36</f>
        <v>-10.18</v>
      </c>
      <c r="Y36" s="30">
        <v>63</v>
      </c>
      <c r="Z36" s="31">
        <v>53.71</v>
      </c>
      <c r="AA36" s="32">
        <f t="shared" ref="AA36:AA52" si="18">Z36-Y36</f>
        <v>-9.2899999999999991</v>
      </c>
      <c r="AB36" s="32">
        <f t="shared" ref="AB36:AB52" si="19">(D36+G36+J36+M36+P36+S36+V36+Y36)/8</f>
        <v>48.688749999999999</v>
      </c>
      <c r="AC36" s="30">
        <f t="shared" ref="AC36:AC52" si="20">(E36+H36+K36+N36+Q36+T36+W36+Z36)/8</f>
        <v>49.821249999999999</v>
      </c>
      <c r="AD36" s="34">
        <f t="shared" ref="AD36:AD52" si="21">AC36-AB36</f>
        <v>1.1325000000000003</v>
      </c>
      <c r="AE36" s="35">
        <v>3</v>
      </c>
      <c r="AF36" s="20"/>
    </row>
    <row r="37" spans="1:32" ht="17.25">
      <c r="A37" s="27">
        <v>32</v>
      </c>
      <c r="B37" s="28" t="s">
        <v>66</v>
      </c>
      <c r="C37" s="29">
        <v>4</v>
      </c>
      <c r="D37" s="30">
        <v>55.78</v>
      </c>
      <c r="E37" s="31">
        <v>50.5</v>
      </c>
      <c r="F37" s="31">
        <f t="shared" si="11"/>
        <v>-5.2800000000000011</v>
      </c>
      <c r="G37" s="30">
        <v>48</v>
      </c>
      <c r="H37" s="31">
        <v>44.5</v>
      </c>
      <c r="I37" s="32">
        <f t="shared" si="12"/>
        <v>-3.5</v>
      </c>
      <c r="J37" s="30">
        <v>53.89</v>
      </c>
      <c r="K37" s="31">
        <v>42.5</v>
      </c>
      <c r="L37" s="32">
        <f t="shared" si="13"/>
        <v>-11.39</v>
      </c>
      <c r="M37" s="30">
        <v>44.44</v>
      </c>
      <c r="N37" s="31">
        <v>67.5</v>
      </c>
      <c r="O37" s="32">
        <f t="shared" si="14"/>
        <v>23.060000000000002</v>
      </c>
      <c r="P37" s="30">
        <v>42.22</v>
      </c>
      <c r="Q37" s="31">
        <v>43.5</v>
      </c>
      <c r="R37" s="32">
        <f t="shared" si="15"/>
        <v>1.2800000000000011</v>
      </c>
      <c r="S37" s="30">
        <v>65.78</v>
      </c>
      <c r="T37" s="33">
        <v>71</v>
      </c>
      <c r="U37" s="32">
        <f t="shared" si="16"/>
        <v>5.2199999999999989</v>
      </c>
      <c r="V37" s="30">
        <v>57.22</v>
      </c>
      <c r="W37" s="31">
        <v>53.75</v>
      </c>
      <c r="X37" s="32">
        <f t="shared" si="17"/>
        <v>-3.4699999999999989</v>
      </c>
      <c r="Y37" s="30">
        <v>58.22</v>
      </c>
      <c r="Z37" s="31">
        <v>61</v>
      </c>
      <c r="AA37" s="32">
        <f t="shared" si="18"/>
        <v>2.7800000000000011</v>
      </c>
      <c r="AB37" s="32">
        <f t="shared" si="19"/>
        <v>53.193750000000009</v>
      </c>
      <c r="AC37" s="30">
        <f t="shared" si="20"/>
        <v>54.28125</v>
      </c>
      <c r="AD37" s="34">
        <f t="shared" si="21"/>
        <v>1.0874999999999915</v>
      </c>
      <c r="AE37" s="35">
        <v>4</v>
      </c>
      <c r="AF37" s="20"/>
    </row>
    <row r="38" spans="1:32" ht="17.25">
      <c r="A38" s="28">
        <v>33</v>
      </c>
      <c r="B38" s="28" t="s">
        <v>101</v>
      </c>
      <c r="C38" s="29">
        <v>6</v>
      </c>
      <c r="D38" s="30">
        <v>56</v>
      </c>
      <c r="E38" s="31">
        <v>61.33</v>
      </c>
      <c r="F38" s="31">
        <f t="shared" si="11"/>
        <v>5.3299999999999983</v>
      </c>
      <c r="G38" s="30">
        <v>54</v>
      </c>
      <c r="H38" s="31">
        <v>43.67</v>
      </c>
      <c r="I38" s="32">
        <f t="shared" si="12"/>
        <v>-10.329999999999998</v>
      </c>
      <c r="J38" s="30">
        <v>60.5</v>
      </c>
      <c r="K38" s="31">
        <v>62.08</v>
      </c>
      <c r="L38" s="32">
        <f t="shared" si="13"/>
        <v>1.5799999999999983</v>
      </c>
      <c r="M38" s="30">
        <v>42</v>
      </c>
      <c r="N38" s="31">
        <v>60</v>
      </c>
      <c r="O38" s="32">
        <f t="shared" si="14"/>
        <v>18</v>
      </c>
      <c r="P38" s="30">
        <v>42.3</v>
      </c>
      <c r="Q38" s="31">
        <v>32.92</v>
      </c>
      <c r="R38" s="32">
        <f t="shared" si="15"/>
        <v>-9.3799999999999955</v>
      </c>
      <c r="S38" s="30">
        <v>62.4</v>
      </c>
      <c r="T38" s="33">
        <v>66.67</v>
      </c>
      <c r="U38" s="32">
        <f t="shared" si="16"/>
        <v>4.2700000000000031</v>
      </c>
      <c r="V38" s="30">
        <v>62</v>
      </c>
      <c r="W38" s="31">
        <v>51.67</v>
      </c>
      <c r="X38" s="32">
        <f t="shared" si="17"/>
        <v>-10.329999999999998</v>
      </c>
      <c r="Y38" s="30">
        <v>56.8</v>
      </c>
      <c r="Z38" s="31">
        <v>64.67</v>
      </c>
      <c r="AA38" s="32">
        <f t="shared" si="18"/>
        <v>7.8700000000000045</v>
      </c>
      <c r="AB38" s="32">
        <f t="shared" si="19"/>
        <v>54.5</v>
      </c>
      <c r="AC38" s="30">
        <f t="shared" si="20"/>
        <v>55.376250000000006</v>
      </c>
      <c r="AD38" s="34">
        <f t="shared" si="21"/>
        <v>0.87625000000000597</v>
      </c>
      <c r="AE38" s="35">
        <v>5</v>
      </c>
      <c r="AF38" s="20"/>
    </row>
    <row r="39" spans="1:32" ht="17.25">
      <c r="A39" s="27">
        <v>34</v>
      </c>
      <c r="B39" s="28" t="s">
        <v>142</v>
      </c>
      <c r="C39" s="29">
        <v>23</v>
      </c>
      <c r="D39" s="30">
        <v>52.57</v>
      </c>
      <c r="E39" s="30">
        <v>58.85</v>
      </c>
      <c r="F39" s="31">
        <f t="shared" si="11"/>
        <v>6.2800000000000011</v>
      </c>
      <c r="G39" s="30">
        <v>49.046666666666674</v>
      </c>
      <c r="H39" s="30">
        <v>44.70333333333334</v>
      </c>
      <c r="I39" s="32">
        <f t="shared" si="12"/>
        <v>-4.3433333333333337</v>
      </c>
      <c r="J39" s="30">
        <v>50.336666666666666</v>
      </c>
      <c r="K39" s="30">
        <v>45.973333333333336</v>
      </c>
      <c r="L39" s="32">
        <f t="shared" si="13"/>
        <v>-4.3633333333333297</v>
      </c>
      <c r="M39" s="30">
        <v>46.623333333333335</v>
      </c>
      <c r="N39" s="30">
        <v>44.629999999999995</v>
      </c>
      <c r="O39" s="32">
        <f t="shared" si="14"/>
        <v>-1.9933333333333394</v>
      </c>
      <c r="P39" s="30">
        <v>42.276666666666664</v>
      </c>
      <c r="Q39" s="30">
        <v>44.5</v>
      </c>
      <c r="R39" s="32">
        <f t="shared" si="15"/>
        <v>2.2233333333333363</v>
      </c>
      <c r="S39" s="30">
        <v>59.080000000000005</v>
      </c>
      <c r="T39" s="30">
        <v>69.11</v>
      </c>
      <c r="U39" s="32">
        <f t="shared" si="16"/>
        <v>10.029999999999994</v>
      </c>
      <c r="V39" s="30">
        <v>58.413333333333334</v>
      </c>
      <c r="W39" s="30">
        <v>54.536666666666669</v>
      </c>
      <c r="X39" s="32">
        <f t="shared" si="17"/>
        <v>-3.8766666666666652</v>
      </c>
      <c r="Y39" s="30">
        <v>57.970000000000006</v>
      </c>
      <c r="Z39" s="30">
        <v>60.963333333333331</v>
      </c>
      <c r="AA39" s="32">
        <f t="shared" si="18"/>
        <v>2.9933333333333252</v>
      </c>
      <c r="AB39" s="32">
        <f t="shared" si="19"/>
        <v>52.03958333333334</v>
      </c>
      <c r="AC39" s="30">
        <f t="shared" si="20"/>
        <v>52.908333333333331</v>
      </c>
      <c r="AD39" s="34">
        <f t="shared" si="21"/>
        <v>0.86874999999999147</v>
      </c>
      <c r="AE39" s="35">
        <v>4</v>
      </c>
      <c r="AF39" s="20"/>
    </row>
    <row r="40" spans="1:32" ht="17.25">
      <c r="A40" s="28">
        <v>35</v>
      </c>
      <c r="B40" s="28" t="s">
        <v>119</v>
      </c>
      <c r="C40" s="29">
        <v>27</v>
      </c>
      <c r="D40" s="30">
        <v>44</v>
      </c>
      <c r="E40" s="31">
        <v>45.04</v>
      </c>
      <c r="F40" s="31">
        <f t="shared" si="11"/>
        <v>1.0399999999999991</v>
      </c>
      <c r="G40" s="30">
        <v>44.86</v>
      </c>
      <c r="H40" s="31">
        <v>39.630000000000003</v>
      </c>
      <c r="I40" s="32">
        <f t="shared" si="12"/>
        <v>-5.2299999999999969</v>
      </c>
      <c r="J40" s="30">
        <v>37.86</v>
      </c>
      <c r="K40" s="31">
        <v>29.26</v>
      </c>
      <c r="L40" s="32">
        <f t="shared" si="13"/>
        <v>-8.5999999999999979</v>
      </c>
      <c r="M40" s="30">
        <v>37.86</v>
      </c>
      <c r="N40" s="31">
        <v>45</v>
      </c>
      <c r="O40" s="32">
        <f t="shared" si="14"/>
        <v>7.1400000000000006</v>
      </c>
      <c r="P40" s="30">
        <v>41.75</v>
      </c>
      <c r="Q40" s="31">
        <v>41.17</v>
      </c>
      <c r="R40" s="32">
        <f t="shared" si="15"/>
        <v>-0.57999999999999829</v>
      </c>
      <c r="S40" s="30">
        <v>59.71</v>
      </c>
      <c r="T40" s="33">
        <v>66.67</v>
      </c>
      <c r="U40" s="32">
        <f t="shared" si="16"/>
        <v>6.9600000000000009</v>
      </c>
      <c r="V40" s="30">
        <v>55.36</v>
      </c>
      <c r="W40" s="31">
        <v>50.19</v>
      </c>
      <c r="X40" s="32">
        <f t="shared" si="17"/>
        <v>-5.1700000000000017</v>
      </c>
      <c r="Y40" s="30">
        <v>50.86</v>
      </c>
      <c r="Z40" s="31">
        <v>60.89</v>
      </c>
      <c r="AA40" s="32">
        <f t="shared" si="18"/>
        <v>10.030000000000001</v>
      </c>
      <c r="AB40" s="32">
        <f t="shared" si="19"/>
        <v>46.532499999999999</v>
      </c>
      <c r="AC40" s="30">
        <f t="shared" si="20"/>
        <v>47.231250000000003</v>
      </c>
      <c r="AD40" s="34">
        <f t="shared" si="21"/>
        <v>0.69875000000000398</v>
      </c>
      <c r="AE40" s="35">
        <v>4</v>
      </c>
      <c r="AF40" s="20"/>
    </row>
    <row r="41" spans="1:32" ht="17.25">
      <c r="A41" s="27">
        <v>36</v>
      </c>
      <c r="B41" s="28" t="s">
        <v>33</v>
      </c>
      <c r="C41" s="29">
        <v>4</v>
      </c>
      <c r="D41" s="30">
        <v>49.6</v>
      </c>
      <c r="E41" s="31">
        <v>50.5</v>
      </c>
      <c r="F41" s="31">
        <f t="shared" si="11"/>
        <v>0.89999999999999858</v>
      </c>
      <c r="G41" s="30">
        <v>44.8</v>
      </c>
      <c r="H41" s="31">
        <v>43</v>
      </c>
      <c r="I41" s="32">
        <f t="shared" si="12"/>
        <v>-1.7999999999999972</v>
      </c>
      <c r="J41" s="30">
        <v>43</v>
      </c>
      <c r="K41" s="31">
        <v>31.25</v>
      </c>
      <c r="L41" s="32">
        <f t="shared" si="13"/>
        <v>-11.75</v>
      </c>
      <c r="M41" s="30">
        <v>30</v>
      </c>
      <c r="N41" s="31">
        <v>43.75</v>
      </c>
      <c r="O41" s="32">
        <f t="shared" si="14"/>
        <v>13.75</v>
      </c>
      <c r="P41" s="30">
        <v>32.200000000000003</v>
      </c>
      <c r="Q41" s="31">
        <v>41.13</v>
      </c>
      <c r="R41" s="32">
        <f t="shared" si="15"/>
        <v>8.93</v>
      </c>
      <c r="S41" s="30">
        <v>54.4</v>
      </c>
      <c r="T41" s="33">
        <v>63</v>
      </c>
      <c r="U41" s="32">
        <f t="shared" si="16"/>
        <v>8.6000000000000014</v>
      </c>
      <c r="V41" s="30">
        <v>51</v>
      </c>
      <c r="W41" s="31">
        <v>47.5</v>
      </c>
      <c r="X41" s="32">
        <f t="shared" si="17"/>
        <v>-3.5</v>
      </c>
      <c r="Y41" s="30">
        <v>60</v>
      </c>
      <c r="Z41" s="31">
        <v>50</v>
      </c>
      <c r="AA41" s="32">
        <f t="shared" si="18"/>
        <v>-10</v>
      </c>
      <c r="AB41" s="32">
        <f t="shared" si="19"/>
        <v>45.625</v>
      </c>
      <c r="AC41" s="30">
        <f t="shared" si="20"/>
        <v>46.266249999999999</v>
      </c>
      <c r="AD41" s="34">
        <f t="shared" si="21"/>
        <v>0.64124999999999943</v>
      </c>
      <c r="AE41" s="35">
        <v>4</v>
      </c>
      <c r="AF41" s="20"/>
    </row>
    <row r="42" spans="1:32" ht="17.25">
      <c r="A42" s="28">
        <v>37</v>
      </c>
      <c r="B42" s="28" t="s">
        <v>23</v>
      </c>
      <c r="C42" s="29">
        <v>11</v>
      </c>
      <c r="D42" s="30">
        <v>42.4</v>
      </c>
      <c r="E42" s="31">
        <v>46.55</v>
      </c>
      <c r="F42" s="31">
        <f t="shared" si="11"/>
        <v>4.1499999999999986</v>
      </c>
      <c r="G42" s="30">
        <v>44.8</v>
      </c>
      <c r="H42" s="31">
        <v>36.549999999999997</v>
      </c>
      <c r="I42" s="32">
        <f t="shared" si="12"/>
        <v>-8.25</v>
      </c>
      <c r="J42" s="30">
        <v>26.5</v>
      </c>
      <c r="K42" s="31">
        <v>27.27</v>
      </c>
      <c r="L42" s="32">
        <f t="shared" si="13"/>
        <v>0.76999999999999957</v>
      </c>
      <c r="M42" s="30">
        <v>35</v>
      </c>
      <c r="N42" s="31">
        <v>41.36</v>
      </c>
      <c r="O42" s="32">
        <f t="shared" si="14"/>
        <v>6.3599999999999994</v>
      </c>
      <c r="P42" s="30">
        <v>37.200000000000003</v>
      </c>
      <c r="Q42" s="31">
        <v>30.5</v>
      </c>
      <c r="R42" s="32">
        <f t="shared" si="15"/>
        <v>-6.7000000000000028</v>
      </c>
      <c r="S42" s="30">
        <v>63.2</v>
      </c>
      <c r="T42" s="33">
        <v>64.36</v>
      </c>
      <c r="U42" s="32">
        <f t="shared" si="16"/>
        <v>1.1599999999999966</v>
      </c>
      <c r="V42" s="30">
        <v>47</v>
      </c>
      <c r="W42" s="31">
        <v>45.45</v>
      </c>
      <c r="X42" s="32">
        <f t="shared" si="17"/>
        <v>-1.5499999999999972</v>
      </c>
      <c r="Y42" s="30">
        <v>51.2</v>
      </c>
      <c r="Z42" s="31">
        <v>59.64</v>
      </c>
      <c r="AA42" s="32">
        <f t="shared" si="18"/>
        <v>8.4399999999999977</v>
      </c>
      <c r="AB42" s="32">
        <f t="shared" si="19"/>
        <v>43.412499999999994</v>
      </c>
      <c r="AC42" s="30">
        <f t="shared" si="20"/>
        <v>43.959999999999994</v>
      </c>
      <c r="AD42" s="34">
        <f t="shared" si="21"/>
        <v>0.54749999999999943</v>
      </c>
      <c r="AE42" s="35">
        <v>5</v>
      </c>
      <c r="AF42" s="20"/>
    </row>
    <row r="43" spans="1:32" ht="17.25">
      <c r="A43" s="27">
        <v>38</v>
      </c>
      <c r="B43" s="28" t="s">
        <v>38</v>
      </c>
      <c r="C43" s="29">
        <v>18</v>
      </c>
      <c r="D43" s="30">
        <v>47.57</v>
      </c>
      <c r="E43" s="31">
        <v>50.56</v>
      </c>
      <c r="F43" s="31">
        <f t="shared" si="11"/>
        <v>2.990000000000002</v>
      </c>
      <c r="G43" s="30">
        <v>45</v>
      </c>
      <c r="H43" s="31">
        <v>38.78</v>
      </c>
      <c r="I43" s="32">
        <f t="shared" si="12"/>
        <v>-6.2199999999999989</v>
      </c>
      <c r="J43" s="30">
        <v>43.93</v>
      </c>
      <c r="K43" s="31">
        <v>34.44</v>
      </c>
      <c r="L43" s="32">
        <f t="shared" si="13"/>
        <v>-9.490000000000002</v>
      </c>
      <c r="M43" s="30">
        <v>49.29</v>
      </c>
      <c r="N43" s="31">
        <v>59.72</v>
      </c>
      <c r="O43" s="32">
        <f t="shared" si="14"/>
        <v>10.43</v>
      </c>
      <c r="P43" s="30">
        <v>34.61</v>
      </c>
      <c r="Q43" s="31">
        <v>36.75</v>
      </c>
      <c r="R43" s="32">
        <f t="shared" si="15"/>
        <v>2.1400000000000006</v>
      </c>
      <c r="S43" s="30">
        <v>63.43</v>
      </c>
      <c r="T43" s="33">
        <v>76.67</v>
      </c>
      <c r="U43" s="32">
        <f t="shared" si="16"/>
        <v>13.240000000000002</v>
      </c>
      <c r="V43" s="30">
        <v>55.36</v>
      </c>
      <c r="W43" s="31">
        <v>52.78</v>
      </c>
      <c r="X43" s="32">
        <f t="shared" si="17"/>
        <v>-2.5799999999999983</v>
      </c>
      <c r="Y43" s="30">
        <v>61.71</v>
      </c>
      <c r="Z43" s="31">
        <v>53.56</v>
      </c>
      <c r="AA43" s="32">
        <f t="shared" si="18"/>
        <v>-8.1499999999999986</v>
      </c>
      <c r="AB43" s="32">
        <f t="shared" si="19"/>
        <v>50.112499999999997</v>
      </c>
      <c r="AC43" s="30">
        <f t="shared" si="20"/>
        <v>50.407500000000006</v>
      </c>
      <c r="AD43" s="34">
        <f t="shared" si="21"/>
        <v>0.29500000000000881</v>
      </c>
      <c r="AE43" s="35">
        <v>4</v>
      </c>
      <c r="AF43" s="20"/>
    </row>
    <row r="44" spans="1:32" ht="17.25">
      <c r="A44" s="28">
        <v>39</v>
      </c>
      <c r="B44" s="28" t="s">
        <v>107</v>
      </c>
      <c r="C44" s="29">
        <v>12</v>
      </c>
      <c r="D44" s="30">
        <v>45.43</v>
      </c>
      <c r="E44" s="31">
        <v>49.67</v>
      </c>
      <c r="F44" s="31">
        <f t="shared" si="11"/>
        <v>4.240000000000002</v>
      </c>
      <c r="G44" s="30">
        <v>43.14</v>
      </c>
      <c r="H44" s="31">
        <v>41.17</v>
      </c>
      <c r="I44" s="32">
        <f t="shared" si="12"/>
        <v>-1.9699999999999989</v>
      </c>
      <c r="J44" s="30">
        <v>34.29</v>
      </c>
      <c r="K44" s="31">
        <v>25.21</v>
      </c>
      <c r="L44" s="32">
        <f t="shared" si="13"/>
        <v>-9.0799999999999983</v>
      </c>
      <c r="M44" s="30">
        <v>36.43</v>
      </c>
      <c r="N44" s="31">
        <v>34.17</v>
      </c>
      <c r="O44" s="32">
        <f t="shared" si="14"/>
        <v>-2.259999999999998</v>
      </c>
      <c r="P44" s="30">
        <v>41.43</v>
      </c>
      <c r="Q44" s="31">
        <v>42.83</v>
      </c>
      <c r="R44" s="32">
        <f t="shared" si="15"/>
        <v>1.3999999999999986</v>
      </c>
      <c r="S44" s="30">
        <v>57.14</v>
      </c>
      <c r="T44" s="33">
        <v>69.33</v>
      </c>
      <c r="U44" s="32">
        <f t="shared" si="16"/>
        <v>12.189999999999998</v>
      </c>
      <c r="V44" s="30">
        <v>50.71</v>
      </c>
      <c r="W44" s="31">
        <v>50</v>
      </c>
      <c r="X44" s="32">
        <f t="shared" si="17"/>
        <v>-0.71000000000000085</v>
      </c>
      <c r="Y44" s="30">
        <v>56.57</v>
      </c>
      <c r="Z44" s="31">
        <v>55</v>
      </c>
      <c r="AA44" s="32">
        <f t="shared" si="18"/>
        <v>-1.5700000000000003</v>
      </c>
      <c r="AB44" s="32">
        <f t="shared" si="19"/>
        <v>45.642499999999998</v>
      </c>
      <c r="AC44" s="30">
        <f t="shared" si="20"/>
        <v>45.922499999999999</v>
      </c>
      <c r="AD44" s="34">
        <f t="shared" si="21"/>
        <v>0.28000000000000114</v>
      </c>
      <c r="AE44" s="35">
        <v>3</v>
      </c>
      <c r="AF44" s="20"/>
    </row>
    <row r="45" spans="1:32" ht="17.25">
      <c r="A45" s="27">
        <v>40</v>
      </c>
      <c r="B45" s="28" t="s">
        <v>137</v>
      </c>
      <c r="C45" s="29">
        <v>5</v>
      </c>
      <c r="D45" s="30">
        <v>52.1</v>
      </c>
      <c r="E45" s="30">
        <v>48</v>
      </c>
      <c r="F45" s="31">
        <f t="shared" si="11"/>
        <v>-4.1000000000000014</v>
      </c>
      <c r="G45" s="30">
        <v>42.05</v>
      </c>
      <c r="H45" s="30">
        <v>37.5</v>
      </c>
      <c r="I45" s="32">
        <f t="shared" si="12"/>
        <v>-4.5499999999999972</v>
      </c>
      <c r="J45" s="30">
        <v>36.875</v>
      </c>
      <c r="K45" s="30">
        <v>27.5</v>
      </c>
      <c r="L45" s="32">
        <f t="shared" si="13"/>
        <v>-9.375</v>
      </c>
      <c r="M45" s="30">
        <v>38.875</v>
      </c>
      <c r="N45" s="30">
        <v>55.625</v>
      </c>
      <c r="O45" s="32">
        <f t="shared" si="14"/>
        <v>16.75</v>
      </c>
      <c r="P45" s="30">
        <v>45.05</v>
      </c>
      <c r="Q45" s="30">
        <v>48.25</v>
      </c>
      <c r="R45" s="32">
        <f t="shared" si="15"/>
        <v>3.2000000000000028</v>
      </c>
      <c r="S45" s="30">
        <v>64.099999999999994</v>
      </c>
      <c r="T45" s="30">
        <v>68.5</v>
      </c>
      <c r="U45" s="32">
        <f t="shared" si="16"/>
        <v>4.4000000000000057</v>
      </c>
      <c r="V45" s="30">
        <v>57</v>
      </c>
      <c r="W45" s="30">
        <v>54.375</v>
      </c>
      <c r="X45" s="32">
        <f t="shared" si="17"/>
        <v>-2.625</v>
      </c>
      <c r="Y45" s="30">
        <v>61.7</v>
      </c>
      <c r="Z45" s="30">
        <v>57</v>
      </c>
      <c r="AA45" s="32">
        <f t="shared" si="18"/>
        <v>-4.7000000000000028</v>
      </c>
      <c r="AB45" s="32">
        <f t="shared" si="19"/>
        <v>49.718749999999993</v>
      </c>
      <c r="AC45" s="30">
        <f t="shared" si="20"/>
        <v>49.59375</v>
      </c>
      <c r="AD45" s="34">
        <f t="shared" si="21"/>
        <v>-0.12499999999999289</v>
      </c>
      <c r="AE45" s="35">
        <v>3</v>
      </c>
      <c r="AF45" s="20"/>
    </row>
    <row r="46" spans="1:32" ht="17.25">
      <c r="A46" s="28">
        <v>41</v>
      </c>
      <c r="B46" s="28" t="s">
        <v>140</v>
      </c>
      <c r="C46" s="29">
        <v>19</v>
      </c>
      <c r="D46" s="30">
        <v>44.833333333333336</v>
      </c>
      <c r="E46" s="30">
        <v>43.176666666666669</v>
      </c>
      <c r="F46" s="31">
        <f t="shared" si="11"/>
        <v>-1.6566666666666663</v>
      </c>
      <c r="G46" s="30">
        <v>40.9</v>
      </c>
      <c r="H46" s="30">
        <v>38.033333333333331</v>
      </c>
      <c r="I46" s="32">
        <f t="shared" si="12"/>
        <v>-2.8666666666666671</v>
      </c>
      <c r="J46" s="30">
        <v>34.626666666666665</v>
      </c>
      <c r="K46" s="30">
        <v>30.156666666666666</v>
      </c>
      <c r="L46" s="32">
        <f t="shared" si="13"/>
        <v>-4.4699999999999989</v>
      </c>
      <c r="M46" s="30">
        <v>32.083333333333336</v>
      </c>
      <c r="N46" s="30">
        <v>48.52</v>
      </c>
      <c r="O46" s="32">
        <f t="shared" si="14"/>
        <v>16.436666666666667</v>
      </c>
      <c r="P46" s="30">
        <v>36.609999999999992</v>
      </c>
      <c r="Q46" s="30">
        <v>31.78</v>
      </c>
      <c r="R46" s="32">
        <f t="shared" si="15"/>
        <v>-4.8299999999999912</v>
      </c>
      <c r="S46" s="30">
        <v>56.533333333333331</v>
      </c>
      <c r="T46" s="30">
        <v>63.81</v>
      </c>
      <c r="U46" s="32">
        <f t="shared" si="16"/>
        <v>7.2766666666666708</v>
      </c>
      <c r="V46" s="30">
        <v>53.083333333333336</v>
      </c>
      <c r="W46" s="30">
        <v>48.386666666666663</v>
      </c>
      <c r="X46" s="32">
        <f t="shared" si="17"/>
        <v>-4.6966666666666725</v>
      </c>
      <c r="Y46" s="30">
        <v>55.266666666666673</v>
      </c>
      <c r="Z46" s="30">
        <v>49.013333333333328</v>
      </c>
      <c r="AA46" s="32">
        <f t="shared" si="18"/>
        <v>-6.2533333333333445</v>
      </c>
      <c r="AB46" s="32">
        <f t="shared" si="19"/>
        <v>44.242083333333326</v>
      </c>
      <c r="AC46" s="30">
        <f t="shared" si="20"/>
        <v>44.109583333333333</v>
      </c>
      <c r="AD46" s="34">
        <f t="shared" si="21"/>
        <v>-0.13249999999999318</v>
      </c>
      <c r="AE46" s="35">
        <v>2</v>
      </c>
      <c r="AF46" s="20"/>
    </row>
    <row r="47" spans="1:32" ht="17.25">
      <c r="A47" s="27">
        <v>42</v>
      </c>
      <c r="B47" s="28" t="s">
        <v>20</v>
      </c>
      <c r="C47" s="29">
        <v>23</v>
      </c>
      <c r="D47" s="30">
        <v>42.13</v>
      </c>
      <c r="E47" s="31">
        <v>42.52</v>
      </c>
      <c r="F47" s="31">
        <f t="shared" si="11"/>
        <v>0.39000000000000057</v>
      </c>
      <c r="G47" s="30">
        <v>39.880000000000003</v>
      </c>
      <c r="H47" s="31">
        <v>34.96</v>
      </c>
      <c r="I47" s="32">
        <f t="shared" si="12"/>
        <v>-4.9200000000000017</v>
      </c>
      <c r="J47" s="30">
        <v>37.270000000000003</v>
      </c>
      <c r="K47" s="31">
        <v>33.590000000000003</v>
      </c>
      <c r="L47" s="32">
        <f t="shared" si="13"/>
        <v>-3.6799999999999997</v>
      </c>
      <c r="M47" s="30">
        <v>29.53</v>
      </c>
      <c r="N47" s="31">
        <v>36.74</v>
      </c>
      <c r="O47" s="32">
        <f t="shared" si="14"/>
        <v>7.2100000000000009</v>
      </c>
      <c r="P47" s="30">
        <v>35.159999999999997</v>
      </c>
      <c r="Q47" s="31">
        <v>34.299999999999997</v>
      </c>
      <c r="R47" s="32">
        <f t="shared" si="15"/>
        <v>-0.85999999999999943</v>
      </c>
      <c r="S47" s="30">
        <v>49.75</v>
      </c>
      <c r="T47" s="33">
        <v>56.7</v>
      </c>
      <c r="U47" s="32">
        <f t="shared" si="16"/>
        <v>6.9500000000000028</v>
      </c>
      <c r="V47" s="30">
        <v>47.81</v>
      </c>
      <c r="W47" s="31">
        <v>44.78</v>
      </c>
      <c r="X47" s="32">
        <f t="shared" si="17"/>
        <v>-3.0300000000000011</v>
      </c>
      <c r="Y47" s="30">
        <v>52.88</v>
      </c>
      <c r="Z47" s="31">
        <v>47.13</v>
      </c>
      <c r="AA47" s="32">
        <f t="shared" si="18"/>
        <v>-5.75</v>
      </c>
      <c r="AB47" s="32">
        <f t="shared" si="19"/>
        <v>41.801249999999996</v>
      </c>
      <c r="AC47" s="30">
        <f t="shared" si="20"/>
        <v>41.34</v>
      </c>
      <c r="AD47" s="34">
        <f t="shared" si="21"/>
        <v>-0.46124999999999261</v>
      </c>
      <c r="AE47" s="35">
        <v>3</v>
      </c>
      <c r="AF47" s="20"/>
    </row>
    <row r="48" spans="1:32" ht="17.25">
      <c r="A48" s="28">
        <v>43</v>
      </c>
      <c r="B48" s="28" t="s">
        <v>34</v>
      </c>
      <c r="C48" s="29">
        <v>10</v>
      </c>
      <c r="D48" s="30">
        <v>53</v>
      </c>
      <c r="E48" s="31">
        <v>49.8</v>
      </c>
      <c r="F48" s="31">
        <f t="shared" si="11"/>
        <v>-3.2000000000000028</v>
      </c>
      <c r="G48" s="30">
        <v>49.4</v>
      </c>
      <c r="H48" s="31">
        <v>37.6</v>
      </c>
      <c r="I48" s="32">
        <f t="shared" si="12"/>
        <v>-11.799999999999997</v>
      </c>
      <c r="J48" s="30">
        <v>44</v>
      </c>
      <c r="K48" s="31">
        <v>36.75</v>
      </c>
      <c r="L48" s="32">
        <f t="shared" si="13"/>
        <v>-7.25</v>
      </c>
      <c r="M48" s="30">
        <v>34</v>
      </c>
      <c r="N48" s="31">
        <v>45.5</v>
      </c>
      <c r="O48" s="32">
        <f t="shared" si="14"/>
        <v>11.5</v>
      </c>
      <c r="P48" s="30">
        <v>39.75</v>
      </c>
      <c r="Q48" s="31">
        <v>40.25</v>
      </c>
      <c r="R48" s="32">
        <f t="shared" si="15"/>
        <v>0.5</v>
      </c>
      <c r="S48" s="30">
        <v>64</v>
      </c>
      <c r="T48" s="33">
        <v>78</v>
      </c>
      <c r="U48" s="32">
        <f t="shared" si="16"/>
        <v>14</v>
      </c>
      <c r="V48" s="30">
        <v>56.5</v>
      </c>
      <c r="W48" s="31">
        <v>55.5</v>
      </c>
      <c r="X48" s="32">
        <f t="shared" si="17"/>
        <v>-1</v>
      </c>
      <c r="Y48" s="30">
        <v>70</v>
      </c>
      <c r="Z48" s="31">
        <v>61.6</v>
      </c>
      <c r="AA48" s="32">
        <f t="shared" si="18"/>
        <v>-8.3999999999999986</v>
      </c>
      <c r="AB48" s="32">
        <f t="shared" si="19"/>
        <v>51.331249999999997</v>
      </c>
      <c r="AC48" s="30">
        <f t="shared" si="20"/>
        <v>50.625</v>
      </c>
      <c r="AD48" s="34">
        <f t="shared" si="21"/>
        <v>-0.70624999999999716</v>
      </c>
      <c r="AE48" s="35">
        <v>3</v>
      </c>
      <c r="AF48" s="20"/>
    </row>
    <row r="49" spans="1:32" ht="17.25">
      <c r="A49" s="27">
        <v>44</v>
      </c>
      <c r="B49" s="28" t="s">
        <v>18</v>
      </c>
      <c r="C49" s="29">
        <v>12</v>
      </c>
      <c r="D49" s="30">
        <v>53.08</v>
      </c>
      <c r="E49" s="31">
        <v>49.67</v>
      </c>
      <c r="F49" s="31">
        <f t="shared" si="11"/>
        <v>-3.4099999999999966</v>
      </c>
      <c r="G49" s="30">
        <v>50</v>
      </c>
      <c r="H49" s="31">
        <v>43</v>
      </c>
      <c r="I49" s="32">
        <f t="shared" si="12"/>
        <v>-7</v>
      </c>
      <c r="J49" s="30">
        <v>33.46</v>
      </c>
      <c r="K49" s="31">
        <v>36.46</v>
      </c>
      <c r="L49" s="32">
        <f t="shared" si="13"/>
        <v>3</v>
      </c>
      <c r="M49" s="30">
        <v>38.85</v>
      </c>
      <c r="N49" s="31">
        <v>42.92</v>
      </c>
      <c r="O49" s="32">
        <f t="shared" si="14"/>
        <v>4.07</v>
      </c>
      <c r="P49" s="30">
        <v>39.92</v>
      </c>
      <c r="Q49" s="31">
        <v>36.630000000000003</v>
      </c>
      <c r="R49" s="32">
        <f t="shared" si="15"/>
        <v>-3.2899999999999991</v>
      </c>
      <c r="S49" s="30">
        <v>64</v>
      </c>
      <c r="T49" s="33">
        <v>67.33</v>
      </c>
      <c r="U49" s="32">
        <f t="shared" si="16"/>
        <v>3.3299999999999983</v>
      </c>
      <c r="V49" s="30">
        <v>55.38</v>
      </c>
      <c r="W49" s="31">
        <v>52.08</v>
      </c>
      <c r="X49" s="32">
        <f t="shared" si="17"/>
        <v>-3.3000000000000043</v>
      </c>
      <c r="Y49" s="30">
        <v>60.31</v>
      </c>
      <c r="Z49" s="31">
        <v>61</v>
      </c>
      <c r="AA49" s="32">
        <f t="shared" si="18"/>
        <v>0.68999999999999773</v>
      </c>
      <c r="AB49" s="32">
        <f t="shared" si="19"/>
        <v>49.375</v>
      </c>
      <c r="AC49" s="30">
        <f t="shared" si="20"/>
        <v>48.636249999999997</v>
      </c>
      <c r="AD49" s="34">
        <f t="shared" si="21"/>
        <v>-0.73875000000000313</v>
      </c>
      <c r="AE49" s="35">
        <v>4</v>
      </c>
      <c r="AF49" s="20"/>
    </row>
    <row r="50" spans="1:32" ht="17.25">
      <c r="A50" s="28">
        <v>45</v>
      </c>
      <c r="B50" s="28" t="s">
        <v>69</v>
      </c>
      <c r="C50" s="29">
        <v>14</v>
      </c>
      <c r="D50" s="30">
        <v>41.6</v>
      </c>
      <c r="E50" s="31">
        <v>43.43</v>
      </c>
      <c r="F50" s="31">
        <f t="shared" si="11"/>
        <v>1.8299999999999983</v>
      </c>
      <c r="G50" s="30">
        <v>42.6</v>
      </c>
      <c r="H50" s="31">
        <v>39.14</v>
      </c>
      <c r="I50" s="32">
        <f t="shared" si="12"/>
        <v>-3.4600000000000009</v>
      </c>
      <c r="J50" s="30">
        <v>30.38</v>
      </c>
      <c r="K50" s="31">
        <v>26.79</v>
      </c>
      <c r="L50" s="32">
        <f t="shared" si="13"/>
        <v>-3.59</v>
      </c>
      <c r="M50" s="30">
        <v>31</v>
      </c>
      <c r="N50" s="31">
        <v>33.57</v>
      </c>
      <c r="O50" s="32">
        <f t="shared" si="14"/>
        <v>2.5700000000000003</v>
      </c>
      <c r="P50" s="30">
        <v>33.5</v>
      </c>
      <c r="Q50" s="31">
        <v>30.89</v>
      </c>
      <c r="R50" s="32">
        <f t="shared" si="15"/>
        <v>-2.6099999999999994</v>
      </c>
      <c r="S50" s="30">
        <v>56.4</v>
      </c>
      <c r="T50" s="33">
        <v>62.29</v>
      </c>
      <c r="U50" s="32">
        <f t="shared" si="16"/>
        <v>5.8900000000000006</v>
      </c>
      <c r="V50" s="30">
        <v>51.75</v>
      </c>
      <c r="W50" s="31">
        <v>42.14</v>
      </c>
      <c r="X50" s="32">
        <f t="shared" si="17"/>
        <v>-9.61</v>
      </c>
      <c r="Y50" s="30">
        <v>55.8</v>
      </c>
      <c r="Z50" s="31">
        <v>57.14</v>
      </c>
      <c r="AA50" s="32">
        <f t="shared" si="18"/>
        <v>1.3400000000000034</v>
      </c>
      <c r="AB50" s="32">
        <f t="shared" si="19"/>
        <v>42.878750000000004</v>
      </c>
      <c r="AC50" s="30">
        <f t="shared" si="20"/>
        <v>41.923749999999998</v>
      </c>
      <c r="AD50" s="34">
        <f t="shared" si="21"/>
        <v>-0.9550000000000054</v>
      </c>
      <c r="AE50" s="35">
        <v>4</v>
      </c>
      <c r="AF50" s="20"/>
    </row>
    <row r="51" spans="1:32" ht="17.25">
      <c r="A51" s="27">
        <v>46</v>
      </c>
      <c r="B51" s="28" t="s">
        <v>24</v>
      </c>
      <c r="C51" s="29">
        <v>19</v>
      </c>
      <c r="D51" s="30">
        <v>44.26</v>
      </c>
      <c r="E51" s="31">
        <v>40.53</v>
      </c>
      <c r="F51" s="31">
        <f t="shared" si="11"/>
        <v>-3.7299999999999969</v>
      </c>
      <c r="G51" s="30">
        <v>41.13</v>
      </c>
      <c r="H51" s="31">
        <v>35.26</v>
      </c>
      <c r="I51" s="32">
        <f t="shared" si="12"/>
        <v>-5.8700000000000045</v>
      </c>
      <c r="J51" s="30">
        <v>36.74</v>
      </c>
      <c r="K51" s="31">
        <v>29.74</v>
      </c>
      <c r="L51" s="32">
        <f t="shared" si="13"/>
        <v>-7.0000000000000036</v>
      </c>
      <c r="M51" s="30">
        <v>34.130000000000003</v>
      </c>
      <c r="N51" s="31">
        <v>30.53</v>
      </c>
      <c r="O51" s="32">
        <f t="shared" si="14"/>
        <v>-3.6000000000000014</v>
      </c>
      <c r="P51" s="30">
        <v>34.54</v>
      </c>
      <c r="Q51" s="31">
        <v>33.659999999999997</v>
      </c>
      <c r="R51" s="32">
        <f t="shared" si="15"/>
        <v>-0.88000000000000256</v>
      </c>
      <c r="S51" s="30">
        <v>60.87</v>
      </c>
      <c r="T51" s="33">
        <v>70.11</v>
      </c>
      <c r="U51" s="32">
        <f t="shared" si="16"/>
        <v>9.240000000000002</v>
      </c>
      <c r="V51" s="30">
        <v>50.87</v>
      </c>
      <c r="W51" s="31">
        <v>50.79</v>
      </c>
      <c r="X51" s="32">
        <f t="shared" si="17"/>
        <v>-7.9999999999998295E-2</v>
      </c>
      <c r="Y51" s="30">
        <v>52.87</v>
      </c>
      <c r="Z51" s="31">
        <v>56</v>
      </c>
      <c r="AA51" s="32">
        <f t="shared" si="18"/>
        <v>3.1300000000000026</v>
      </c>
      <c r="AB51" s="32">
        <f t="shared" si="19"/>
        <v>44.426249999999996</v>
      </c>
      <c r="AC51" s="30">
        <f t="shared" si="20"/>
        <v>43.327500000000001</v>
      </c>
      <c r="AD51" s="34">
        <f t="shared" si="21"/>
        <v>-1.0987499999999955</v>
      </c>
      <c r="AE51" s="35">
        <v>2</v>
      </c>
      <c r="AF51" s="20"/>
    </row>
    <row r="52" spans="1:32" ht="17.25">
      <c r="A52" s="28">
        <v>47</v>
      </c>
      <c r="B52" s="28" t="s">
        <v>188</v>
      </c>
      <c r="C52" s="29">
        <v>10</v>
      </c>
      <c r="D52" s="30">
        <v>42.5</v>
      </c>
      <c r="E52" s="31">
        <v>47.8</v>
      </c>
      <c r="F52" s="31">
        <f t="shared" si="11"/>
        <v>5.2999999999999972</v>
      </c>
      <c r="G52" s="30">
        <v>41</v>
      </c>
      <c r="H52" s="31">
        <v>37</v>
      </c>
      <c r="I52" s="32">
        <f t="shared" si="12"/>
        <v>-4</v>
      </c>
      <c r="J52" s="30">
        <v>38.130000000000003</v>
      </c>
      <c r="K52" s="31">
        <v>33</v>
      </c>
      <c r="L52" s="32">
        <f t="shared" si="13"/>
        <v>-5.1300000000000026</v>
      </c>
      <c r="M52" s="30">
        <v>38.75</v>
      </c>
      <c r="N52" s="31">
        <v>42.5</v>
      </c>
      <c r="O52" s="32">
        <f t="shared" si="14"/>
        <v>3.75</v>
      </c>
      <c r="P52" s="30">
        <v>40.380000000000003</v>
      </c>
      <c r="Q52" s="31">
        <v>39.5</v>
      </c>
      <c r="R52" s="32">
        <f t="shared" si="15"/>
        <v>-0.88000000000000256</v>
      </c>
      <c r="S52" s="30">
        <v>60</v>
      </c>
      <c r="T52" s="33">
        <v>59.6</v>
      </c>
      <c r="U52" s="32">
        <f t="shared" si="16"/>
        <v>-0.39999999999999858</v>
      </c>
      <c r="V52" s="30">
        <v>58.75</v>
      </c>
      <c r="W52" s="31">
        <v>56</v>
      </c>
      <c r="X52" s="32">
        <f t="shared" si="17"/>
        <v>-2.75</v>
      </c>
      <c r="Y52" s="30">
        <v>62</v>
      </c>
      <c r="Z52" s="31">
        <v>56.8</v>
      </c>
      <c r="AA52" s="32">
        <f t="shared" si="18"/>
        <v>-5.2000000000000028</v>
      </c>
      <c r="AB52" s="32">
        <f t="shared" si="19"/>
        <v>47.688749999999999</v>
      </c>
      <c r="AC52" s="30">
        <f t="shared" si="20"/>
        <v>46.525000000000006</v>
      </c>
      <c r="AD52" s="34">
        <f t="shared" si="21"/>
        <v>-1.1637499999999932</v>
      </c>
      <c r="AE52" s="35">
        <v>2</v>
      </c>
      <c r="AF52" s="20"/>
    </row>
    <row r="53" spans="1:32" ht="17.25">
      <c r="A53" s="27">
        <v>48</v>
      </c>
      <c r="B53" s="28" t="s">
        <v>187</v>
      </c>
      <c r="C53" s="29">
        <v>41</v>
      </c>
      <c r="D53" s="30">
        <v>48.344999999999999</v>
      </c>
      <c r="E53" s="31">
        <v>44.725000000000001</v>
      </c>
      <c r="F53" s="31">
        <v>-3.6199999999999974</v>
      </c>
      <c r="G53" s="30">
        <v>46.325000000000003</v>
      </c>
      <c r="H53" s="31">
        <v>41.225000000000001</v>
      </c>
      <c r="I53" s="32">
        <v>-5.1000000000000014</v>
      </c>
      <c r="J53" s="30">
        <v>35.6</v>
      </c>
      <c r="K53" s="31">
        <v>36.47</v>
      </c>
      <c r="L53" s="32">
        <v>0.86999999999999744</v>
      </c>
      <c r="M53" s="30">
        <v>40.195</v>
      </c>
      <c r="N53" s="31">
        <v>41.064999999999998</v>
      </c>
      <c r="O53" s="32">
        <v>0.86999999999999744</v>
      </c>
      <c r="P53" s="30">
        <v>40.295000000000002</v>
      </c>
      <c r="Q53" s="31">
        <v>34.79</v>
      </c>
      <c r="R53" s="32">
        <v>-5.5050000000000026</v>
      </c>
      <c r="S53" s="30">
        <v>64.115000000000009</v>
      </c>
      <c r="T53" s="33">
        <v>78.7</v>
      </c>
      <c r="U53" s="32">
        <v>14.584999999999994</v>
      </c>
      <c r="V53" s="30">
        <v>57</v>
      </c>
      <c r="W53" s="31">
        <v>48.064999999999998</v>
      </c>
      <c r="X53" s="32">
        <v>-8.9350000000000023</v>
      </c>
      <c r="Y53" s="30">
        <v>61.174999999999997</v>
      </c>
      <c r="Z53" s="31">
        <v>58.05</v>
      </c>
      <c r="AA53" s="32">
        <v>-3.125</v>
      </c>
      <c r="AB53" s="32">
        <v>49.131250000000001</v>
      </c>
      <c r="AC53" s="30">
        <v>47.886250000000004</v>
      </c>
      <c r="AD53" s="34">
        <v>-1.2449999999999974</v>
      </c>
      <c r="AE53" s="35">
        <v>3</v>
      </c>
      <c r="AF53" s="20"/>
    </row>
    <row r="54" spans="1:32" ht="17.25">
      <c r="A54" s="28">
        <v>49</v>
      </c>
      <c r="B54" s="28" t="s">
        <v>70</v>
      </c>
      <c r="C54" s="29">
        <v>6</v>
      </c>
      <c r="D54" s="30">
        <v>58</v>
      </c>
      <c r="E54" s="31">
        <v>56.67</v>
      </c>
      <c r="F54" s="31">
        <f t="shared" ref="F54:F90" si="22">E54-D54</f>
        <v>-1.3299999999999983</v>
      </c>
      <c r="G54" s="30">
        <v>50</v>
      </c>
      <c r="H54" s="31">
        <v>40.67</v>
      </c>
      <c r="I54" s="32">
        <f t="shared" ref="I54:I90" si="23">H54-G54</f>
        <v>-9.3299999999999983</v>
      </c>
      <c r="J54" s="30">
        <v>51.25</v>
      </c>
      <c r="K54" s="31">
        <v>36.25</v>
      </c>
      <c r="L54" s="32">
        <f t="shared" ref="L54:L90" si="24">K54-J54</f>
        <v>-15</v>
      </c>
      <c r="M54" s="30">
        <v>37.5</v>
      </c>
      <c r="N54" s="31">
        <v>54.17</v>
      </c>
      <c r="O54" s="32">
        <f t="shared" ref="O54:O90" si="25">N54-M54</f>
        <v>16.670000000000002</v>
      </c>
      <c r="P54" s="30">
        <v>47.25</v>
      </c>
      <c r="Q54" s="31">
        <v>42.67</v>
      </c>
      <c r="R54" s="32">
        <f t="shared" ref="R54:R90" si="26">Q54-P54</f>
        <v>-4.5799999999999983</v>
      </c>
      <c r="S54" s="30">
        <v>70</v>
      </c>
      <c r="T54" s="33">
        <v>71.33</v>
      </c>
      <c r="U54" s="32">
        <f t="shared" ref="U54:U90" si="27">T54-S54</f>
        <v>1.3299999999999983</v>
      </c>
      <c r="V54" s="30">
        <v>62.5</v>
      </c>
      <c r="W54" s="31">
        <v>56.67</v>
      </c>
      <c r="X54" s="32">
        <f t="shared" ref="X54:X90" si="28">W54-V54</f>
        <v>-5.8299999999999983</v>
      </c>
      <c r="Y54" s="30">
        <v>64</v>
      </c>
      <c r="Z54" s="31">
        <v>70.67</v>
      </c>
      <c r="AA54" s="32">
        <f t="shared" ref="AA54:AA90" si="29">Z54-Y54</f>
        <v>6.6700000000000017</v>
      </c>
      <c r="AB54" s="32">
        <f t="shared" ref="AB54:AB90" si="30">(D54+G54+J54+M54+P54+S54+V54+Y54)/8</f>
        <v>55.0625</v>
      </c>
      <c r="AC54" s="30">
        <f t="shared" ref="AC54:AC90" si="31">(E54+H54+K54+N54+Q54+T54+W54+Z54)/8</f>
        <v>53.637500000000003</v>
      </c>
      <c r="AD54" s="34">
        <f t="shared" ref="AD54:AD90" si="32">AC54-AB54</f>
        <v>-1.4249999999999972</v>
      </c>
      <c r="AE54" s="35">
        <v>3</v>
      </c>
      <c r="AF54" s="20"/>
    </row>
    <row r="55" spans="1:32" ht="17.25">
      <c r="A55" s="27">
        <v>50</v>
      </c>
      <c r="B55" s="28" t="s">
        <v>139</v>
      </c>
      <c r="C55" s="29">
        <v>17</v>
      </c>
      <c r="D55" s="30">
        <v>46.795000000000009</v>
      </c>
      <c r="E55" s="30">
        <v>44.876666666666665</v>
      </c>
      <c r="F55" s="31">
        <f t="shared" si="22"/>
        <v>-1.9183333333333437</v>
      </c>
      <c r="G55" s="30">
        <v>44.04666666666666</v>
      </c>
      <c r="H55" s="30">
        <v>36.765000000000001</v>
      </c>
      <c r="I55" s="32">
        <f t="shared" si="23"/>
        <v>-7.2816666666666592</v>
      </c>
      <c r="J55" s="30">
        <v>39.571666666666665</v>
      </c>
      <c r="K55" s="30">
        <v>30.716666666666665</v>
      </c>
      <c r="L55" s="32">
        <f t="shared" si="24"/>
        <v>-8.8550000000000004</v>
      </c>
      <c r="M55" s="30">
        <v>38.104999999999997</v>
      </c>
      <c r="N55" s="30">
        <v>44.151666666666664</v>
      </c>
      <c r="O55" s="32">
        <f t="shared" si="25"/>
        <v>6.0466666666666669</v>
      </c>
      <c r="P55" s="30">
        <v>38.291666666666664</v>
      </c>
      <c r="Q55" s="30">
        <v>35.541666666666664</v>
      </c>
      <c r="R55" s="32">
        <f t="shared" si="26"/>
        <v>-2.75</v>
      </c>
      <c r="S55" s="30">
        <v>57.038333333333334</v>
      </c>
      <c r="T55" s="30">
        <v>64.441666666666663</v>
      </c>
      <c r="U55" s="32">
        <f t="shared" si="27"/>
        <v>7.4033333333333289</v>
      </c>
      <c r="V55" s="30">
        <v>55.324999999999996</v>
      </c>
      <c r="W55" s="30">
        <v>45.136666666666663</v>
      </c>
      <c r="X55" s="32">
        <f t="shared" si="28"/>
        <v>-10.188333333333333</v>
      </c>
      <c r="Y55" s="30">
        <v>54.323333333333331</v>
      </c>
      <c r="Z55" s="30">
        <v>54.515000000000008</v>
      </c>
      <c r="AA55" s="32">
        <f t="shared" si="29"/>
        <v>0.19166666666667709</v>
      </c>
      <c r="AB55" s="32">
        <f t="shared" si="30"/>
        <v>46.687083333333327</v>
      </c>
      <c r="AC55" s="30">
        <f t="shared" si="31"/>
        <v>44.518124999999998</v>
      </c>
      <c r="AD55" s="34">
        <f t="shared" si="32"/>
        <v>-2.1689583333333289</v>
      </c>
      <c r="AE55" s="35">
        <v>3</v>
      </c>
      <c r="AF55" s="20"/>
    </row>
    <row r="56" spans="1:32" ht="17.25">
      <c r="A56" s="28">
        <v>51</v>
      </c>
      <c r="B56" s="28" t="s">
        <v>39</v>
      </c>
      <c r="C56" s="29">
        <v>10</v>
      </c>
      <c r="D56" s="30">
        <v>44</v>
      </c>
      <c r="E56" s="31">
        <v>45.8</v>
      </c>
      <c r="F56" s="31">
        <f t="shared" si="22"/>
        <v>1.7999999999999972</v>
      </c>
      <c r="G56" s="30">
        <v>47.08</v>
      </c>
      <c r="H56" s="31">
        <v>38.4</v>
      </c>
      <c r="I56" s="32">
        <f t="shared" si="23"/>
        <v>-8.68</v>
      </c>
      <c r="J56" s="30">
        <v>45.58</v>
      </c>
      <c r="K56" s="31">
        <v>34</v>
      </c>
      <c r="L56" s="32">
        <f t="shared" si="24"/>
        <v>-11.579999999999998</v>
      </c>
      <c r="M56" s="30">
        <v>31.92</v>
      </c>
      <c r="N56" s="31">
        <v>38</v>
      </c>
      <c r="O56" s="32">
        <f t="shared" si="25"/>
        <v>6.0799999999999983</v>
      </c>
      <c r="P56" s="30">
        <v>42.69</v>
      </c>
      <c r="Q56" s="31">
        <v>43.45</v>
      </c>
      <c r="R56" s="32">
        <f t="shared" si="26"/>
        <v>0.76000000000000512</v>
      </c>
      <c r="S56" s="30">
        <v>64</v>
      </c>
      <c r="T56" s="33">
        <v>64</v>
      </c>
      <c r="U56" s="32">
        <f t="shared" si="27"/>
        <v>0</v>
      </c>
      <c r="V56" s="30">
        <v>55</v>
      </c>
      <c r="W56" s="31">
        <v>43.5</v>
      </c>
      <c r="X56" s="32">
        <f t="shared" si="28"/>
        <v>-11.5</v>
      </c>
      <c r="Y56" s="30">
        <v>54.77</v>
      </c>
      <c r="Z56" s="31">
        <v>58.4</v>
      </c>
      <c r="AA56" s="32">
        <f t="shared" si="29"/>
        <v>3.6299999999999955</v>
      </c>
      <c r="AB56" s="32">
        <f t="shared" si="30"/>
        <v>48.129999999999995</v>
      </c>
      <c r="AC56" s="30">
        <f t="shared" si="31"/>
        <v>45.693749999999994</v>
      </c>
      <c r="AD56" s="34">
        <f t="shared" si="32"/>
        <v>-2.4362500000000011</v>
      </c>
      <c r="AE56" s="35">
        <v>5</v>
      </c>
      <c r="AF56" s="20"/>
    </row>
    <row r="57" spans="1:32" ht="17.25">
      <c r="A57" s="27">
        <v>52</v>
      </c>
      <c r="B57" s="28" t="s">
        <v>31</v>
      </c>
      <c r="C57" s="29">
        <v>22</v>
      </c>
      <c r="D57" s="30">
        <v>54.86</v>
      </c>
      <c r="E57" s="31">
        <v>52.45</v>
      </c>
      <c r="F57" s="31">
        <f t="shared" si="22"/>
        <v>-2.4099999999999966</v>
      </c>
      <c r="G57" s="30">
        <v>46.29</v>
      </c>
      <c r="H57" s="31">
        <v>39.729999999999997</v>
      </c>
      <c r="I57" s="32">
        <f t="shared" si="23"/>
        <v>-6.5600000000000023</v>
      </c>
      <c r="J57" s="30">
        <v>41.07</v>
      </c>
      <c r="K57" s="31">
        <v>33.409999999999997</v>
      </c>
      <c r="L57" s="32">
        <f t="shared" si="24"/>
        <v>-7.6600000000000037</v>
      </c>
      <c r="M57" s="30">
        <v>41.79</v>
      </c>
      <c r="N57" s="31">
        <v>62.95</v>
      </c>
      <c r="O57" s="32">
        <f t="shared" si="25"/>
        <v>21.160000000000004</v>
      </c>
      <c r="P57" s="30">
        <v>39</v>
      </c>
      <c r="Q57" s="31">
        <v>36.700000000000003</v>
      </c>
      <c r="R57" s="32">
        <f t="shared" si="26"/>
        <v>-2.2999999999999972</v>
      </c>
      <c r="S57" s="30">
        <v>61.43</v>
      </c>
      <c r="T57" s="33">
        <v>67.64</v>
      </c>
      <c r="U57" s="32">
        <f t="shared" si="27"/>
        <v>6.2100000000000009</v>
      </c>
      <c r="V57" s="30">
        <v>63.57</v>
      </c>
      <c r="W57" s="31">
        <v>46.36</v>
      </c>
      <c r="X57" s="32">
        <f t="shared" si="28"/>
        <v>-17.21</v>
      </c>
      <c r="Y57" s="30">
        <v>68.86</v>
      </c>
      <c r="Z57" s="31">
        <v>57.27</v>
      </c>
      <c r="AA57" s="32">
        <f t="shared" si="29"/>
        <v>-11.589999999999996</v>
      </c>
      <c r="AB57" s="32">
        <f t="shared" si="30"/>
        <v>52.108750000000001</v>
      </c>
      <c r="AC57" s="30">
        <f t="shared" si="31"/>
        <v>49.563749999999999</v>
      </c>
      <c r="AD57" s="34">
        <f t="shared" si="32"/>
        <v>-2.5450000000000017</v>
      </c>
      <c r="AE57" s="35">
        <v>2</v>
      </c>
      <c r="AF57" s="20"/>
    </row>
    <row r="58" spans="1:32" ht="17.25">
      <c r="A58" s="28">
        <v>53</v>
      </c>
      <c r="B58" s="28" t="s">
        <v>117</v>
      </c>
      <c r="C58" s="29">
        <v>215</v>
      </c>
      <c r="D58" s="30">
        <v>57.2</v>
      </c>
      <c r="E58" s="31">
        <v>54.05</v>
      </c>
      <c r="F58" s="31">
        <f t="shared" si="22"/>
        <v>-3.1500000000000057</v>
      </c>
      <c r="G58" s="30">
        <v>54.4</v>
      </c>
      <c r="H58" s="31">
        <v>45.15</v>
      </c>
      <c r="I58" s="32">
        <f t="shared" si="23"/>
        <v>-9.25</v>
      </c>
      <c r="J58" s="30">
        <v>53.55</v>
      </c>
      <c r="K58" s="31">
        <v>42.24</v>
      </c>
      <c r="L58" s="32">
        <f t="shared" si="24"/>
        <v>-11.309999999999995</v>
      </c>
      <c r="M58" s="30">
        <v>52.79</v>
      </c>
      <c r="N58" s="31">
        <v>65.81</v>
      </c>
      <c r="O58" s="32">
        <f t="shared" si="25"/>
        <v>13.020000000000003</v>
      </c>
      <c r="P58" s="30">
        <v>44.76</v>
      </c>
      <c r="Q58" s="31">
        <v>42.01</v>
      </c>
      <c r="R58" s="32">
        <f t="shared" si="26"/>
        <v>-2.75</v>
      </c>
      <c r="S58" s="30">
        <v>66.08</v>
      </c>
      <c r="T58" s="33">
        <v>71.89</v>
      </c>
      <c r="U58" s="32">
        <f t="shared" si="27"/>
        <v>5.8100000000000023</v>
      </c>
      <c r="V58" s="30">
        <v>64.239999999999995</v>
      </c>
      <c r="W58" s="31">
        <v>53.09</v>
      </c>
      <c r="X58" s="32">
        <f t="shared" si="28"/>
        <v>-11.149999999999991</v>
      </c>
      <c r="Y58" s="30">
        <v>63.11</v>
      </c>
      <c r="Z58" s="31">
        <v>61.36</v>
      </c>
      <c r="AA58" s="32">
        <f t="shared" si="29"/>
        <v>-1.75</v>
      </c>
      <c r="AB58" s="32">
        <f t="shared" si="30"/>
        <v>57.016249999999999</v>
      </c>
      <c r="AC58" s="30">
        <f t="shared" si="31"/>
        <v>54.45</v>
      </c>
      <c r="AD58" s="34">
        <f t="shared" si="32"/>
        <v>-2.5662499999999966</v>
      </c>
      <c r="AE58" s="35">
        <v>2</v>
      </c>
      <c r="AF58" s="20"/>
    </row>
    <row r="59" spans="1:32" ht="17.25">
      <c r="A59" s="27">
        <v>54</v>
      </c>
      <c r="B59" s="36" t="s">
        <v>55</v>
      </c>
      <c r="C59" s="37">
        <v>8</v>
      </c>
      <c r="D59" s="38">
        <v>46.67</v>
      </c>
      <c r="E59" s="39">
        <v>38.75</v>
      </c>
      <c r="F59" s="31">
        <f t="shared" si="22"/>
        <v>-7.9200000000000017</v>
      </c>
      <c r="G59" s="38">
        <v>39</v>
      </c>
      <c r="H59" s="39">
        <v>31.75</v>
      </c>
      <c r="I59" s="32">
        <f t="shared" si="23"/>
        <v>-7.25</v>
      </c>
      <c r="J59" s="38">
        <v>34.17</v>
      </c>
      <c r="K59" s="39">
        <v>26.88</v>
      </c>
      <c r="L59" s="32">
        <f t="shared" si="24"/>
        <v>-7.2900000000000027</v>
      </c>
      <c r="M59" s="38">
        <v>26.67</v>
      </c>
      <c r="N59" s="39">
        <v>41.88</v>
      </c>
      <c r="O59" s="32">
        <f t="shared" si="25"/>
        <v>15.21</v>
      </c>
      <c r="P59" s="38">
        <v>34.92</v>
      </c>
      <c r="Q59" s="39">
        <v>27.31</v>
      </c>
      <c r="R59" s="32">
        <f t="shared" si="26"/>
        <v>-7.610000000000003</v>
      </c>
      <c r="S59" s="38">
        <v>52.67</v>
      </c>
      <c r="T59" s="40">
        <v>60</v>
      </c>
      <c r="U59" s="32">
        <f t="shared" si="27"/>
        <v>7.3299999999999983</v>
      </c>
      <c r="V59" s="38">
        <v>50.83</v>
      </c>
      <c r="W59" s="39">
        <v>49.38</v>
      </c>
      <c r="X59" s="32">
        <f t="shared" si="28"/>
        <v>-1.4499999999999957</v>
      </c>
      <c r="Y59" s="38">
        <v>62.67</v>
      </c>
      <c r="Z59" s="39">
        <v>50.5</v>
      </c>
      <c r="AA59" s="32">
        <f t="shared" si="29"/>
        <v>-12.170000000000002</v>
      </c>
      <c r="AB59" s="32">
        <f t="shared" si="30"/>
        <v>43.45</v>
      </c>
      <c r="AC59" s="30">
        <f t="shared" si="31"/>
        <v>40.806249999999999</v>
      </c>
      <c r="AD59" s="34">
        <f t="shared" si="32"/>
        <v>-2.6437500000000043</v>
      </c>
      <c r="AE59" s="35">
        <v>2</v>
      </c>
      <c r="AF59" s="20"/>
    </row>
    <row r="60" spans="1:32" ht="17.25">
      <c r="A60" s="28">
        <v>55</v>
      </c>
      <c r="B60" s="28" t="s">
        <v>75</v>
      </c>
      <c r="C60" s="29">
        <v>8</v>
      </c>
      <c r="D60" s="30">
        <v>43.5</v>
      </c>
      <c r="E60" s="31">
        <v>44.25</v>
      </c>
      <c r="F60" s="31">
        <f t="shared" si="22"/>
        <v>0.75</v>
      </c>
      <c r="G60" s="30">
        <v>37.83</v>
      </c>
      <c r="H60" s="31">
        <v>35.75</v>
      </c>
      <c r="I60" s="32">
        <f t="shared" si="23"/>
        <v>-2.0799999999999983</v>
      </c>
      <c r="J60" s="30">
        <v>45.83</v>
      </c>
      <c r="K60" s="31">
        <v>35.94</v>
      </c>
      <c r="L60" s="32">
        <f t="shared" si="24"/>
        <v>-9.89</v>
      </c>
      <c r="M60" s="30">
        <v>36.25</v>
      </c>
      <c r="N60" s="31">
        <v>29.38</v>
      </c>
      <c r="O60" s="32">
        <f t="shared" si="25"/>
        <v>-6.870000000000001</v>
      </c>
      <c r="P60" s="30">
        <v>34.130000000000003</v>
      </c>
      <c r="Q60" s="31">
        <v>29.31</v>
      </c>
      <c r="R60" s="32">
        <f t="shared" si="26"/>
        <v>-4.8200000000000038</v>
      </c>
      <c r="S60" s="30">
        <v>52.33</v>
      </c>
      <c r="T60" s="33">
        <v>64</v>
      </c>
      <c r="U60" s="32">
        <f t="shared" si="27"/>
        <v>11.670000000000002</v>
      </c>
      <c r="V60" s="30">
        <v>50.83</v>
      </c>
      <c r="W60" s="31">
        <v>43.75</v>
      </c>
      <c r="X60" s="32">
        <f t="shared" si="28"/>
        <v>-7.0799999999999983</v>
      </c>
      <c r="Y60" s="30">
        <v>54</v>
      </c>
      <c r="Z60" s="31">
        <v>50</v>
      </c>
      <c r="AA60" s="32">
        <f t="shared" si="29"/>
        <v>-4</v>
      </c>
      <c r="AB60" s="32">
        <f t="shared" si="30"/>
        <v>44.337499999999999</v>
      </c>
      <c r="AC60" s="30">
        <f t="shared" si="31"/>
        <v>41.547499999999999</v>
      </c>
      <c r="AD60" s="34">
        <f t="shared" si="32"/>
        <v>-2.7899999999999991</v>
      </c>
      <c r="AE60" s="35">
        <v>2</v>
      </c>
      <c r="AF60" s="20"/>
    </row>
    <row r="61" spans="1:32" ht="17.25">
      <c r="A61" s="27">
        <v>56</v>
      </c>
      <c r="B61" s="28" t="s">
        <v>94</v>
      </c>
      <c r="C61" s="29">
        <v>5</v>
      </c>
      <c r="D61" s="30">
        <v>43.75</v>
      </c>
      <c r="E61" s="31">
        <v>40</v>
      </c>
      <c r="F61" s="31">
        <f t="shared" si="22"/>
        <v>-3.75</v>
      </c>
      <c r="G61" s="30">
        <v>43</v>
      </c>
      <c r="H61" s="31">
        <v>33.6</v>
      </c>
      <c r="I61" s="32">
        <f t="shared" si="23"/>
        <v>-9.3999999999999986</v>
      </c>
      <c r="J61" s="30">
        <v>34.380000000000003</v>
      </c>
      <c r="K61" s="31">
        <v>28</v>
      </c>
      <c r="L61" s="32">
        <f t="shared" si="24"/>
        <v>-6.3800000000000026</v>
      </c>
      <c r="M61" s="30">
        <v>43.75</v>
      </c>
      <c r="N61" s="31">
        <v>52</v>
      </c>
      <c r="O61" s="32">
        <f t="shared" si="25"/>
        <v>8.25</v>
      </c>
      <c r="P61" s="30">
        <v>37</v>
      </c>
      <c r="Q61" s="31">
        <v>28.4</v>
      </c>
      <c r="R61" s="32">
        <f t="shared" si="26"/>
        <v>-8.6000000000000014</v>
      </c>
      <c r="S61" s="30">
        <v>52.5</v>
      </c>
      <c r="T61" s="33">
        <v>64</v>
      </c>
      <c r="U61" s="32">
        <f t="shared" si="27"/>
        <v>11.5</v>
      </c>
      <c r="V61" s="30">
        <v>51.88</v>
      </c>
      <c r="W61" s="31">
        <v>46</v>
      </c>
      <c r="X61" s="32">
        <f t="shared" si="28"/>
        <v>-5.8800000000000026</v>
      </c>
      <c r="Y61" s="30">
        <v>58</v>
      </c>
      <c r="Z61" s="31">
        <v>48.8</v>
      </c>
      <c r="AA61" s="32">
        <f t="shared" si="29"/>
        <v>-9.2000000000000028</v>
      </c>
      <c r="AB61" s="32">
        <f t="shared" si="30"/>
        <v>45.532499999999999</v>
      </c>
      <c r="AC61" s="30">
        <f t="shared" si="31"/>
        <v>42.6</v>
      </c>
      <c r="AD61" s="34">
        <f t="shared" si="32"/>
        <v>-2.9324999999999974</v>
      </c>
      <c r="AE61" s="35">
        <v>2</v>
      </c>
      <c r="AF61" s="20"/>
    </row>
    <row r="62" spans="1:32" ht="17.25">
      <c r="A62" s="28">
        <v>57</v>
      </c>
      <c r="B62" s="28" t="s">
        <v>102</v>
      </c>
      <c r="C62" s="29">
        <v>19</v>
      </c>
      <c r="D62" s="30">
        <v>50.36</v>
      </c>
      <c r="E62" s="31">
        <v>46</v>
      </c>
      <c r="F62" s="31">
        <f t="shared" si="22"/>
        <v>-4.3599999999999994</v>
      </c>
      <c r="G62" s="30">
        <v>47.64</v>
      </c>
      <c r="H62" s="31">
        <v>39.159999999999997</v>
      </c>
      <c r="I62" s="32">
        <f t="shared" si="23"/>
        <v>-8.480000000000004</v>
      </c>
      <c r="J62" s="30">
        <v>41.82</v>
      </c>
      <c r="K62" s="31">
        <v>35</v>
      </c>
      <c r="L62" s="32">
        <f t="shared" si="24"/>
        <v>-6.82</v>
      </c>
      <c r="M62" s="30">
        <v>35.68</v>
      </c>
      <c r="N62" s="31">
        <v>39.47</v>
      </c>
      <c r="O62" s="32">
        <f t="shared" si="25"/>
        <v>3.7899999999999991</v>
      </c>
      <c r="P62" s="30">
        <v>36.729999999999997</v>
      </c>
      <c r="Q62" s="31">
        <v>39.47</v>
      </c>
      <c r="R62" s="32">
        <f t="shared" si="26"/>
        <v>2.740000000000002</v>
      </c>
      <c r="S62" s="30">
        <v>62.36</v>
      </c>
      <c r="T62" s="33">
        <v>65.47</v>
      </c>
      <c r="U62" s="32">
        <f t="shared" si="27"/>
        <v>3.1099999999999994</v>
      </c>
      <c r="V62" s="30">
        <v>58.64</v>
      </c>
      <c r="W62" s="31">
        <v>47.37</v>
      </c>
      <c r="X62" s="32">
        <f t="shared" si="28"/>
        <v>-11.270000000000003</v>
      </c>
      <c r="Y62" s="30">
        <v>60.91</v>
      </c>
      <c r="Z62" s="31">
        <v>57.26</v>
      </c>
      <c r="AA62" s="32">
        <f t="shared" si="29"/>
        <v>-3.6499999999999986</v>
      </c>
      <c r="AB62" s="32">
        <f t="shared" si="30"/>
        <v>49.267499999999998</v>
      </c>
      <c r="AC62" s="30">
        <f t="shared" si="31"/>
        <v>46.15</v>
      </c>
      <c r="AD62" s="34">
        <f t="shared" si="32"/>
        <v>-3.1174999999999997</v>
      </c>
      <c r="AE62" s="35">
        <v>3</v>
      </c>
      <c r="AF62" s="20"/>
    </row>
    <row r="63" spans="1:32" ht="17.25">
      <c r="A63" s="27">
        <v>58</v>
      </c>
      <c r="B63" s="28" t="s">
        <v>48</v>
      </c>
      <c r="C63" s="29">
        <v>13</v>
      </c>
      <c r="D63" s="30">
        <v>47.5</v>
      </c>
      <c r="E63" s="31">
        <v>47.85</v>
      </c>
      <c r="F63" s="31">
        <f t="shared" si="22"/>
        <v>0.35000000000000142</v>
      </c>
      <c r="G63" s="30">
        <v>41.63</v>
      </c>
      <c r="H63" s="31">
        <v>33.229999999999997</v>
      </c>
      <c r="I63" s="32">
        <f t="shared" si="23"/>
        <v>-8.4000000000000057</v>
      </c>
      <c r="J63" s="30">
        <v>41.56</v>
      </c>
      <c r="K63" s="31">
        <v>32.31</v>
      </c>
      <c r="L63" s="32">
        <f t="shared" si="24"/>
        <v>-9.25</v>
      </c>
      <c r="M63" s="30">
        <v>45.63</v>
      </c>
      <c r="N63" s="31">
        <v>48.46</v>
      </c>
      <c r="O63" s="32">
        <f t="shared" si="25"/>
        <v>2.8299999999999983</v>
      </c>
      <c r="P63" s="30">
        <v>38.22</v>
      </c>
      <c r="Q63" s="31">
        <v>36.04</v>
      </c>
      <c r="R63" s="32">
        <f t="shared" si="26"/>
        <v>-2.1799999999999997</v>
      </c>
      <c r="S63" s="30">
        <v>64.5</v>
      </c>
      <c r="T63" s="33">
        <v>62.15</v>
      </c>
      <c r="U63" s="32">
        <f t="shared" si="27"/>
        <v>-2.3500000000000014</v>
      </c>
      <c r="V63" s="30">
        <v>55.31</v>
      </c>
      <c r="W63" s="31">
        <v>48.08</v>
      </c>
      <c r="X63" s="32">
        <f t="shared" si="28"/>
        <v>-7.230000000000004</v>
      </c>
      <c r="Y63" s="30">
        <v>52</v>
      </c>
      <c r="Z63" s="31">
        <v>53.23</v>
      </c>
      <c r="AA63" s="32">
        <f t="shared" si="29"/>
        <v>1.2299999999999969</v>
      </c>
      <c r="AB63" s="32">
        <f t="shared" si="30"/>
        <v>48.293749999999996</v>
      </c>
      <c r="AC63" s="30">
        <f t="shared" si="31"/>
        <v>45.168749999999996</v>
      </c>
      <c r="AD63" s="34">
        <f t="shared" si="32"/>
        <v>-3.125</v>
      </c>
      <c r="AE63" s="35">
        <v>3</v>
      </c>
      <c r="AF63" s="20"/>
    </row>
    <row r="64" spans="1:32" ht="17.25">
      <c r="A64" s="28">
        <v>59</v>
      </c>
      <c r="B64" s="28" t="s">
        <v>80</v>
      </c>
      <c r="C64" s="29">
        <v>6</v>
      </c>
      <c r="D64" s="30">
        <v>54.5</v>
      </c>
      <c r="E64" s="31">
        <v>51.33</v>
      </c>
      <c r="F64" s="31">
        <f t="shared" si="22"/>
        <v>-3.1700000000000017</v>
      </c>
      <c r="G64" s="30">
        <v>44.5</v>
      </c>
      <c r="H64" s="31">
        <v>38.67</v>
      </c>
      <c r="I64" s="32">
        <f t="shared" si="23"/>
        <v>-5.8299999999999983</v>
      </c>
      <c r="J64" s="30">
        <v>43.13</v>
      </c>
      <c r="K64" s="31">
        <v>27.92</v>
      </c>
      <c r="L64" s="32">
        <f t="shared" si="24"/>
        <v>-15.21</v>
      </c>
      <c r="M64" s="30">
        <v>36.25</v>
      </c>
      <c r="N64" s="31">
        <v>40</v>
      </c>
      <c r="O64" s="32">
        <f t="shared" si="25"/>
        <v>3.75</v>
      </c>
      <c r="P64" s="30">
        <v>43.63</v>
      </c>
      <c r="Q64" s="31">
        <v>42.92</v>
      </c>
      <c r="R64" s="32">
        <f t="shared" si="26"/>
        <v>-0.71000000000000085</v>
      </c>
      <c r="S64" s="30">
        <v>63.5</v>
      </c>
      <c r="T64" s="33">
        <v>67.33</v>
      </c>
      <c r="U64" s="32">
        <f t="shared" si="27"/>
        <v>3.8299999999999983</v>
      </c>
      <c r="V64" s="30">
        <v>56.25</v>
      </c>
      <c r="W64" s="31">
        <v>51.67</v>
      </c>
      <c r="X64" s="32">
        <f t="shared" si="28"/>
        <v>-4.5799999999999983</v>
      </c>
      <c r="Y64" s="30">
        <v>60</v>
      </c>
      <c r="Z64" s="31">
        <v>54.67</v>
      </c>
      <c r="AA64" s="32">
        <f t="shared" si="29"/>
        <v>-5.3299999999999983</v>
      </c>
      <c r="AB64" s="32">
        <f t="shared" si="30"/>
        <v>50.22</v>
      </c>
      <c r="AC64" s="30">
        <f t="shared" si="31"/>
        <v>46.813750000000006</v>
      </c>
      <c r="AD64" s="34">
        <f t="shared" si="32"/>
        <v>-3.4062499999999929</v>
      </c>
      <c r="AE64" s="35">
        <v>2</v>
      </c>
      <c r="AF64" s="20"/>
    </row>
    <row r="65" spans="1:32" ht="17.25">
      <c r="A65" s="27">
        <v>60</v>
      </c>
      <c r="B65" s="28" t="s">
        <v>47</v>
      </c>
      <c r="C65" s="29">
        <v>30</v>
      </c>
      <c r="D65" s="30">
        <v>46</v>
      </c>
      <c r="E65" s="31">
        <v>43</v>
      </c>
      <c r="F65" s="31">
        <f t="shared" si="22"/>
        <v>-3</v>
      </c>
      <c r="G65" s="30">
        <v>46.5</v>
      </c>
      <c r="H65" s="31">
        <v>37.67</v>
      </c>
      <c r="I65" s="32">
        <f t="shared" si="23"/>
        <v>-8.8299999999999983</v>
      </c>
      <c r="J65" s="30">
        <v>37.29</v>
      </c>
      <c r="K65" s="31">
        <v>31.08</v>
      </c>
      <c r="L65" s="32">
        <f t="shared" si="24"/>
        <v>-6.2100000000000009</v>
      </c>
      <c r="M65" s="30">
        <v>37.08</v>
      </c>
      <c r="N65" s="31">
        <v>43.33</v>
      </c>
      <c r="O65" s="32">
        <f t="shared" si="25"/>
        <v>6.25</v>
      </c>
      <c r="P65" s="30">
        <v>44.47</v>
      </c>
      <c r="Q65" s="31">
        <v>43.98</v>
      </c>
      <c r="R65" s="32">
        <f t="shared" si="26"/>
        <v>-0.49000000000000199</v>
      </c>
      <c r="S65" s="30">
        <v>58.78</v>
      </c>
      <c r="T65" s="33">
        <v>58.8</v>
      </c>
      <c r="U65" s="32">
        <f t="shared" si="27"/>
        <v>1.9999999999996021E-2</v>
      </c>
      <c r="V65" s="30">
        <v>51.94</v>
      </c>
      <c r="W65" s="31">
        <v>47</v>
      </c>
      <c r="X65" s="32">
        <f t="shared" si="28"/>
        <v>-4.9399999999999977</v>
      </c>
      <c r="Y65" s="30">
        <v>58</v>
      </c>
      <c r="Z65" s="31">
        <v>46.8</v>
      </c>
      <c r="AA65" s="32">
        <f t="shared" si="29"/>
        <v>-11.200000000000003</v>
      </c>
      <c r="AB65" s="32">
        <f t="shared" si="30"/>
        <v>47.5075</v>
      </c>
      <c r="AC65" s="30">
        <f t="shared" si="31"/>
        <v>43.957499999999996</v>
      </c>
      <c r="AD65" s="34">
        <f t="shared" si="32"/>
        <v>-3.5500000000000043</v>
      </c>
      <c r="AE65" s="35">
        <v>2</v>
      </c>
      <c r="AF65" s="20"/>
    </row>
    <row r="66" spans="1:32" ht="17.25">
      <c r="A66" s="28">
        <v>61</v>
      </c>
      <c r="B66" s="28" t="s">
        <v>52</v>
      </c>
      <c r="C66" s="29">
        <v>5</v>
      </c>
      <c r="D66" s="30">
        <v>39.11</v>
      </c>
      <c r="E66" s="31">
        <v>38.799999999999997</v>
      </c>
      <c r="F66" s="31">
        <f t="shared" si="22"/>
        <v>-0.31000000000000227</v>
      </c>
      <c r="G66" s="30">
        <v>43.33</v>
      </c>
      <c r="H66" s="31">
        <v>32.799999999999997</v>
      </c>
      <c r="I66" s="32">
        <f t="shared" si="23"/>
        <v>-10.530000000000001</v>
      </c>
      <c r="J66" s="30">
        <v>40.83</v>
      </c>
      <c r="K66" s="31">
        <v>38</v>
      </c>
      <c r="L66" s="32">
        <f t="shared" si="24"/>
        <v>-2.8299999999999983</v>
      </c>
      <c r="M66" s="30">
        <v>38.33</v>
      </c>
      <c r="N66" s="31">
        <v>38</v>
      </c>
      <c r="O66" s="32">
        <f t="shared" si="25"/>
        <v>-0.32999999999999829</v>
      </c>
      <c r="P66" s="30">
        <v>33.78</v>
      </c>
      <c r="Q66" s="31">
        <v>36.799999999999997</v>
      </c>
      <c r="R66" s="32">
        <f t="shared" si="26"/>
        <v>3.019999999999996</v>
      </c>
      <c r="S66" s="30">
        <v>57.33</v>
      </c>
      <c r="T66" s="33">
        <v>63.2</v>
      </c>
      <c r="U66" s="32">
        <f t="shared" si="27"/>
        <v>5.8700000000000045</v>
      </c>
      <c r="V66" s="30">
        <v>52.22</v>
      </c>
      <c r="W66" s="31">
        <v>40</v>
      </c>
      <c r="X66" s="32">
        <f t="shared" si="28"/>
        <v>-12.219999999999999</v>
      </c>
      <c r="Y66" s="30">
        <v>60.44</v>
      </c>
      <c r="Z66" s="31">
        <v>47.2</v>
      </c>
      <c r="AA66" s="32">
        <f t="shared" si="29"/>
        <v>-13.239999999999995</v>
      </c>
      <c r="AB66" s="32">
        <f t="shared" si="30"/>
        <v>45.671249999999993</v>
      </c>
      <c r="AC66" s="30">
        <f t="shared" si="31"/>
        <v>41.849999999999994</v>
      </c>
      <c r="AD66" s="34">
        <f t="shared" si="32"/>
        <v>-3.8212499999999991</v>
      </c>
      <c r="AE66" s="35">
        <v>2</v>
      </c>
      <c r="AF66" s="20"/>
    </row>
    <row r="67" spans="1:32" ht="17.25">
      <c r="A67" s="27">
        <v>62</v>
      </c>
      <c r="B67" s="28" t="s">
        <v>85</v>
      </c>
      <c r="C67" s="29">
        <v>21</v>
      </c>
      <c r="D67" s="30">
        <v>47.18</v>
      </c>
      <c r="E67" s="31">
        <v>46.1</v>
      </c>
      <c r="F67" s="31">
        <f t="shared" si="22"/>
        <v>-1.0799999999999983</v>
      </c>
      <c r="G67" s="30">
        <v>44.82</v>
      </c>
      <c r="H67" s="31">
        <v>36.86</v>
      </c>
      <c r="I67" s="32">
        <f t="shared" si="23"/>
        <v>-7.9600000000000009</v>
      </c>
      <c r="J67" s="30">
        <v>40.15</v>
      </c>
      <c r="K67" s="31">
        <v>31.67</v>
      </c>
      <c r="L67" s="32">
        <f t="shared" si="24"/>
        <v>-8.4799999999999969</v>
      </c>
      <c r="M67" s="30">
        <v>37.65</v>
      </c>
      <c r="N67" s="31">
        <v>38.57</v>
      </c>
      <c r="O67" s="32">
        <f t="shared" si="25"/>
        <v>0.92000000000000171</v>
      </c>
      <c r="P67" s="30">
        <v>42.62</v>
      </c>
      <c r="Q67" s="31">
        <v>33.549999999999997</v>
      </c>
      <c r="R67" s="32">
        <f t="shared" si="26"/>
        <v>-9.07</v>
      </c>
      <c r="S67" s="30">
        <v>58.35</v>
      </c>
      <c r="T67" s="33">
        <v>62.86</v>
      </c>
      <c r="U67" s="32">
        <f t="shared" si="27"/>
        <v>4.509999999999998</v>
      </c>
      <c r="V67" s="30">
        <v>53.53</v>
      </c>
      <c r="W67" s="31">
        <v>50.71</v>
      </c>
      <c r="X67" s="32">
        <f t="shared" si="28"/>
        <v>-2.8200000000000003</v>
      </c>
      <c r="Y67" s="30">
        <v>57.65</v>
      </c>
      <c r="Z67" s="31">
        <v>49.9</v>
      </c>
      <c r="AA67" s="32">
        <f t="shared" si="29"/>
        <v>-7.75</v>
      </c>
      <c r="AB67" s="32">
        <f t="shared" si="30"/>
        <v>47.743750000000006</v>
      </c>
      <c r="AC67" s="30">
        <f t="shared" si="31"/>
        <v>43.777499999999996</v>
      </c>
      <c r="AD67" s="34">
        <f t="shared" si="32"/>
        <v>-3.9662500000000094</v>
      </c>
      <c r="AE67" s="35">
        <v>2</v>
      </c>
      <c r="AF67" s="20"/>
    </row>
    <row r="68" spans="1:32" ht="17.25">
      <c r="A68" s="28">
        <v>63</v>
      </c>
      <c r="B68" s="28" t="s">
        <v>77</v>
      </c>
      <c r="C68" s="29">
        <v>12</v>
      </c>
      <c r="D68" s="30">
        <v>46.5</v>
      </c>
      <c r="E68" s="31">
        <v>48.17</v>
      </c>
      <c r="F68" s="31">
        <f t="shared" si="22"/>
        <v>1.6700000000000017</v>
      </c>
      <c r="G68" s="30">
        <v>42.5</v>
      </c>
      <c r="H68" s="31">
        <v>34.5</v>
      </c>
      <c r="I68" s="32">
        <f t="shared" si="23"/>
        <v>-8</v>
      </c>
      <c r="J68" s="30">
        <v>37.92</v>
      </c>
      <c r="K68" s="31">
        <v>30.42</v>
      </c>
      <c r="L68" s="32">
        <f t="shared" si="24"/>
        <v>-7.5</v>
      </c>
      <c r="M68" s="30">
        <v>34.58</v>
      </c>
      <c r="N68" s="31">
        <v>37.5</v>
      </c>
      <c r="O68" s="32">
        <f t="shared" si="25"/>
        <v>2.9200000000000017</v>
      </c>
      <c r="P68" s="30">
        <v>41</v>
      </c>
      <c r="Q68" s="31">
        <v>31.83</v>
      </c>
      <c r="R68" s="32">
        <f t="shared" si="26"/>
        <v>-9.1700000000000017</v>
      </c>
      <c r="S68" s="30">
        <v>62.67</v>
      </c>
      <c r="T68" s="33">
        <v>68</v>
      </c>
      <c r="U68" s="32">
        <f t="shared" si="27"/>
        <v>5.3299999999999983</v>
      </c>
      <c r="V68" s="30">
        <v>57.92</v>
      </c>
      <c r="W68" s="31">
        <v>45.83</v>
      </c>
      <c r="X68" s="32">
        <f t="shared" si="28"/>
        <v>-12.090000000000003</v>
      </c>
      <c r="Y68" s="30">
        <v>57.67</v>
      </c>
      <c r="Z68" s="31">
        <v>51</v>
      </c>
      <c r="AA68" s="32">
        <f t="shared" si="29"/>
        <v>-6.6700000000000017</v>
      </c>
      <c r="AB68" s="32">
        <f t="shared" si="30"/>
        <v>47.595000000000006</v>
      </c>
      <c r="AC68" s="30">
        <f t="shared" si="31"/>
        <v>43.40625</v>
      </c>
      <c r="AD68" s="34">
        <f t="shared" si="32"/>
        <v>-4.188750000000006</v>
      </c>
      <c r="AE68" s="35">
        <v>3</v>
      </c>
      <c r="AF68" s="20"/>
    </row>
    <row r="69" spans="1:32" ht="17.25">
      <c r="A69" s="27">
        <v>64</v>
      </c>
      <c r="B69" s="28" t="s">
        <v>58</v>
      </c>
      <c r="C69" s="29">
        <v>5</v>
      </c>
      <c r="D69" s="30">
        <v>51.2</v>
      </c>
      <c r="E69" s="31">
        <v>40.799999999999997</v>
      </c>
      <c r="F69" s="31">
        <f t="shared" si="22"/>
        <v>-10.400000000000006</v>
      </c>
      <c r="G69" s="30">
        <v>34.4</v>
      </c>
      <c r="H69" s="31">
        <v>29.6</v>
      </c>
      <c r="I69" s="32">
        <f t="shared" si="23"/>
        <v>-4.7999999999999972</v>
      </c>
      <c r="J69" s="30">
        <v>34</v>
      </c>
      <c r="K69" s="31">
        <v>33</v>
      </c>
      <c r="L69" s="32">
        <f t="shared" si="24"/>
        <v>-1</v>
      </c>
      <c r="M69" s="30">
        <v>32</v>
      </c>
      <c r="N69" s="31">
        <v>33</v>
      </c>
      <c r="O69" s="32">
        <f t="shared" si="25"/>
        <v>1</v>
      </c>
      <c r="P69" s="30">
        <v>32.299999999999997</v>
      </c>
      <c r="Q69" s="31">
        <v>36.1</v>
      </c>
      <c r="R69" s="32">
        <f t="shared" si="26"/>
        <v>3.8000000000000043</v>
      </c>
      <c r="S69" s="30">
        <v>60.8</v>
      </c>
      <c r="T69" s="33">
        <v>57.6</v>
      </c>
      <c r="U69" s="32">
        <f t="shared" si="27"/>
        <v>-3.1999999999999957</v>
      </c>
      <c r="V69" s="30">
        <v>52</v>
      </c>
      <c r="W69" s="31">
        <v>36</v>
      </c>
      <c r="X69" s="32">
        <f t="shared" si="28"/>
        <v>-16</v>
      </c>
      <c r="Y69" s="30">
        <v>52.8</v>
      </c>
      <c r="Z69" s="31">
        <v>49.6</v>
      </c>
      <c r="AA69" s="32">
        <f t="shared" si="29"/>
        <v>-3.1999999999999957</v>
      </c>
      <c r="AB69" s="32">
        <f t="shared" si="30"/>
        <v>43.6875</v>
      </c>
      <c r="AC69" s="30">
        <f t="shared" si="31"/>
        <v>39.462500000000006</v>
      </c>
      <c r="AD69" s="34">
        <f t="shared" si="32"/>
        <v>-4.2249999999999943</v>
      </c>
      <c r="AE69" s="35">
        <v>2</v>
      </c>
      <c r="AF69" s="20"/>
    </row>
    <row r="70" spans="1:32" ht="17.25">
      <c r="A70" s="28">
        <v>65</v>
      </c>
      <c r="B70" s="28" t="s">
        <v>56</v>
      </c>
      <c r="C70" s="29">
        <v>8</v>
      </c>
      <c r="D70" s="30">
        <v>51.33</v>
      </c>
      <c r="E70" s="31">
        <v>51.25</v>
      </c>
      <c r="F70" s="31">
        <f t="shared" si="22"/>
        <v>-7.9999999999998295E-2</v>
      </c>
      <c r="G70" s="30">
        <v>52.27</v>
      </c>
      <c r="H70" s="31">
        <v>37.5</v>
      </c>
      <c r="I70" s="32">
        <f t="shared" si="23"/>
        <v>-14.770000000000003</v>
      </c>
      <c r="J70" s="30">
        <v>36.67</v>
      </c>
      <c r="K70" s="31">
        <v>29.38</v>
      </c>
      <c r="L70" s="32">
        <f t="shared" si="24"/>
        <v>-7.2900000000000027</v>
      </c>
      <c r="M70" s="30">
        <v>37.33</v>
      </c>
      <c r="N70" s="31">
        <v>45.63</v>
      </c>
      <c r="O70" s="32">
        <f t="shared" si="25"/>
        <v>8.3000000000000043</v>
      </c>
      <c r="P70" s="30">
        <v>42.57</v>
      </c>
      <c r="Q70" s="31">
        <v>33.56</v>
      </c>
      <c r="R70" s="32">
        <f t="shared" si="26"/>
        <v>-9.009999999999998</v>
      </c>
      <c r="S70" s="30">
        <v>63.47</v>
      </c>
      <c r="T70" s="33">
        <v>68</v>
      </c>
      <c r="U70" s="32">
        <f t="shared" si="27"/>
        <v>4.5300000000000011</v>
      </c>
      <c r="V70" s="30">
        <v>59.67</v>
      </c>
      <c r="W70" s="31">
        <v>48.75</v>
      </c>
      <c r="X70" s="32">
        <f t="shared" si="28"/>
        <v>-10.920000000000002</v>
      </c>
      <c r="Y70" s="30">
        <v>63.47</v>
      </c>
      <c r="Z70" s="31">
        <v>58</v>
      </c>
      <c r="AA70" s="32">
        <f t="shared" si="29"/>
        <v>-5.4699999999999989</v>
      </c>
      <c r="AB70" s="32">
        <f t="shared" si="30"/>
        <v>50.847499999999997</v>
      </c>
      <c r="AC70" s="30">
        <f t="shared" si="31"/>
        <v>46.508749999999999</v>
      </c>
      <c r="AD70" s="34">
        <f t="shared" si="32"/>
        <v>-4.3387499999999974</v>
      </c>
      <c r="AE70" s="35">
        <v>2</v>
      </c>
      <c r="AF70" s="20"/>
    </row>
    <row r="71" spans="1:32" ht="17.25">
      <c r="A71" s="27">
        <v>66</v>
      </c>
      <c r="B71" s="28" t="s">
        <v>120</v>
      </c>
      <c r="C71" s="29">
        <v>15</v>
      </c>
      <c r="D71" s="30">
        <v>52.46</v>
      </c>
      <c r="E71" s="31">
        <v>50.53</v>
      </c>
      <c r="F71" s="31">
        <f t="shared" si="22"/>
        <v>-1.9299999999999997</v>
      </c>
      <c r="G71" s="30">
        <v>50.62</v>
      </c>
      <c r="H71" s="31">
        <v>42.53</v>
      </c>
      <c r="I71" s="32">
        <f t="shared" si="23"/>
        <v>-8.0899999999999963</v>
      </c>
      <c r="J71" s="30">
        <v>46.35</v>
      </c>
      <c r="K71" s="31">
        <v>29.5</v>
      </c>
      <c r="L71" s="32">
        <f t="shared" si="24"/>
        <v>-16.850000000000001</v>
      </c>
      <c r="M71" s="30">
        <v>44.23</v>
      </c>
      <c r="N71" s="31">
        <v>40</v>
      </c>
      <c r="O71" s="32">
        <f t="shared" si="25"/>
        <v>-4.2299999999999969</v>
      </c>
      <c r="P71" s="30">
        <v>36.619999999999997</v>
      </c>
      <c r="Q71" s="31">
        <v>34.799999999999997</v>
      </c>
      <c r="R71" s="32">
        <f t="shared" si="26"/>
        <v>-1.8200000000000003</v>
      </c>
      <c r="S71" s="30">
        <v>57.85</v>
      </c>
      <c r="T71" s="33">
        <v>64.27</v>
      </c>
      <c r="U71" s="32">
        <f t="shared" si="27"/>
        <v>6.4199999999999946</v>
      </c>
      <c r="V71" s="30">
        <v>57.31</v>
      </c>
      <c r="W71" s="31">
        <v>53</v>
      </c>
      <c r="X71" s="32">
        <f t="shared" si="28"/>
        <v>-4.3100000000000023</v>
      </c>
      <c r="Y71" s="30">
        <v>65.540000000000006</v>
      </c>
      <c r="Z71" s="31">
        <v>61.6</v>
      </c>
      <c r="AA71" s="32">
        <f t="shared" si="29"/>
        <v>-3.9400000000000048</v>
      </c>
      <c r="AB71" s="32">
        <f t="shared" si="30"/>
        <v>51.372500000000002</v>
      </c>
      <c r="AC71" s="30">
        <f t="shared" si="31"/>
        <v>47.028750000000002</v>
      </c>
      <c r="AD71" s="34">
        <f t="shared" si="32"/>
        <v>-4.34375</v>
      </c>
      <c r="AE71" s="35">
        <v>1</v>
      </c>
      <c r="AF71" s="20"/>
    </row>
    <row r="72" spans="1:32" ht="17.25">
      <c r="A72" s="28">
        <v>67</v>
      </c>
      <c r="B72" s="28" t="s">
        <v>95</v>
      </c>
      <c r="C72" s="29">
        <v>12</v>
      </c>
      <c r="D72" s="30">
        <v>53.14</v>
      </c>
      <c r="E72" s="31">
        <v>49.67</v>
      </c>
      <c r="F72" s="31">
        <f t="shared" si="22"/>
        <v>-3.4699999999999989</v>
      </c>
      <c r="G72" s="30">
        <v>54</v>
      </c>
      <c r="H72" s="31">
        <v>45.17</v>
      </c>
      <c r="I72" s="32">
        <f t="shared" si="23"/>
        <v>-8.8299999999999983</v>
      </c>
      <c r="J72" s="30">
        <v>42.14</v>
      </c>
      <c r="K72" s="31">
        <v>35.83</v>
      </c>
      <c r="L72" s="32">
        <f t="shared" si="24"/>
        <v>-6.3100000000000023</v>
      </c>
      <c r="M72" s="30">
        <v>35.71</v>
      </c>
      <c r="N72" s="31">
        <v>50.42</v>
      </c>
      <c r="O72" s="32">
        <f t="shared" si="25"/>
        <v>14.71</v>
      </c>
      <c r="P72" s="30">
        <v>53.71</v>
      </c>
      <c r="Q72" s="31">
        <v>40.83</v>
      </c>
      <c r="R72" s="32">
        <f t="shared" si="26"/>
        <v>-12.880000000000003</v>
      </c>
      <c r="S72" s="30">
        <v>69.14</v>
      </c>
      <c r="T72" s="33">
        <v>64.33</v>
      </c>
      <c r="U72" s="32">
        <f t="shared" si="27"/>
        <v>-4.8100000000000023</v>
      </c>
      <c r="V72" s="30">
        <v>60</v>
      </c>
      <c r="W72" s="31">
        <v>51.67</v>
      </c>
      <c r="X72" s="32">
        <f t="shared" si="28"/>
        <v>-8.3299999999999983</v>
      </c>
      <c r="Y72" s="30">
        <v>65.709999999999994</v>
      </c>
      <c r="Z72" s="31">
        <v>58.67</v>
      </c>
      <c r="AA72" s="32">
        <f t="shared" si="29"/>
        <v>-7.039999999999992</v>
      </c>
      <c r="AB72" s="32">
        <f t="shared" si="30"/>
        <v>54.193750000000001</v>
      </c>
      <c r="AC72" s="30">
        <f t="shared" si="31"/>
        <v>49.573750000000004</v>
      </c>
      <c r="AD72" s="34">
        <f t="shared" si="32"/>
        <v>-4.6199999999999974</v>
      </c>
      <c r="AE72" s="35">
        <v>1</v>
      </c>
      <c r="AF72" s="20"/>
    </row>
    <row r="73" spans="1:32" ht="17.25">
      <c r="A73" s="27">
        <v>68</v>
      </c>
      <c r="B73" s="28" t="s">
        <v>136</v>
      </c>
      <c r="C73" s="29">
        <v>12</v>
      </c>
      <c r="D73" s="30">
        <v>60.46</v>
      </c>
      <c r="E73" s="30">
        <v>49</v>
      </c>
      <c r="F73" s="31">
        <f t="shared" si="22"/>
        <v>-11.46</v>
      </c>
      <c r="G73" s="30">
        <v>42.155000000000001</v>
      </c>
      <c r="H73" s="30">
        <v>36.5</v>
      </c>
      <c r="I73" s="32">
        <f t="shared" si="23"/>
        <v>-5.6550000000000011</v>
      </c>
      <c r="J73" s="30">
        <v>38.075000000000003</v>
      </c>
      <c r="K73" s="30">
        <v>27.189999999999998</v>
      </c>
      <c r="L73" s="32">
        <f t="shared" si="24"/>
        <v>-10.885000000000005</v>
      </c>
      <c r="M73" s="30">
        <v>31.344999999999999</v>
      </c>
      <c r="N73" s="30">
        <v>31.25</v>
      </c>
      <c r="O73" s="32">
        <f t="shared" si="25"/>
        <v>-9.4999999999998863E-2</v>
      </c>
      <c r="P73" s="30">
        <v>46.325000000000003</v>
      </c>
      <c r="Q73" s="30">
        <v>40.03</v>
      </c>
      <c r="R73" s="32">
        <f t="shared" si="26"/>
        <v>-6.2950000000000017</v>
      </c>
      <c r="S73" s="30">
        <v>63.385000000000005</v>
      </c>
      <c r="T73" s="30">
        <v>69.25</v>
      </c>
      <c r="U73" s="32">
        <f t="shared" si="27"/>
        <v>5.8649999999999949</v>
      </c>
      <c r="V73" s="30">
        <v>58.46</v>
      </c>
      <c r="W73" s="30">
        <v>48.75</v>
      </c>
      <c r="X73" s="32">
        <f t="shared" si="28"/>
        <v>-9.7100000000000009</v>
      </c>
      <c r="Y73" s="30">
        <v>57.230000000000004</v>
      </c>
      <c r="Z73" s="30">
        <v>57.75</v>
      </c>
      <c r="AA73" s="32">
        <f t="shared" si="29"/>
        <v>0.51999999999999602</v>
      </c>
      <c r="AB73" s="32">
        <f t="shared" si="30"/>
        <v>49.679375</v>
      </c>
      <c r="AC73" s="30">
        <f t="shared" si="31"/>
        <v>44.965000000000003</v>
      </c>
      <c r="AD73" s="34">
        <f t="shared" si="32"/>
        <v>-4.7143749999999969</v>
      </c>
      <c r="AE73" s="35">
        <v>2</v>
      </c>
      <c r="AF73" s="20"/>
    </row>
    <row r="74" spans="1:32" ht="17.25">
      <c r="A74" s="28">
        <v>69</v>
      </c>
      <c r="B74" s="28" t="s">
        <v>104</v>
      </c>
      <c r="C74" s="29">
        <v>8</v>
      </c>
      <c r="D74" s="30">
        <v>55.67</v>
      </c>
      <c r="E74" s="31">
        <v>52.75</v>
      </c>
      <c r="F74" s="31">
        <f t="shared" si="22"/>
        <v>-2.9200000000000017</v>
      </c>
      <c r="G74" s="30">
        <v>51.33</v>
      </c>
      <c r="H74" s="31">
        <v>43.5</v>
      </c>
      <c r="I74" s="32">
        <f t="shared" si="23"/>
        <v>-7.8299999999999983</v>
      </c>
      <c r="J74" s="30">
        <v>38.33</v>
      </c>
      <c r="K74" s="31">
        <v>28.44</v>
      </c>
      <c r="L74" s="32">
        <f t="shared" si="24"/>
        <v>-9.889999999999997</v>
      </c>
      <c r="M74" s="30">
        <v>34.17</v>
      </c>
      <c r="N74" s="31">
        <v>40.630000000000003</v>
      </c>
      <c r="O74" s="32">
        <f t="shared" si="25"/>
        <v>6.4600000000000009</v>
      </c>
      <c r="P74" s="30">
        <v>39.58</v>
      </c>
      <c r="Q74" s="31">
        <v>34.130000000000003</v>
      </c>
      <c r="R74" s="32">
        <f t="shared" si="26"/>
        <v>-5.4499999999999957</v>
      </c>
      <c r="S74" s="30">
        <v>72</v>
      </c>
      <c r="T74" s="33">
        <v>70</v>
      </c>
      <c r="U74" s="32">
        <f t="shared" si="27"/>
        <v>-2</v>
      </c>
      <c r="V74" s="30">
        <v>54.17</v>
      </c>
      <c r="W74" s="31">
        <v>42.5</v>
      </c>
      <c r="X74" s="32">
        <f t="shared" si="28"/>
        <v>-11.670000000000002</v>
      </c>
      <c r="Y74" s="30">
        <v>62.67</v>
      </c>
      <c r="Z74" s="31">
        <v>57.5</v>
      </c>
      <c r="AA74" s="32">
        <f t="shared" si="29"/>
        <v>-5.1700000000000017</v>
      </c>
      <c r="AB74" s="32">
        <f t="shared" si="30"/>
        <v>50.99</v>
      </c>
      <c r="AC74" s="30">
        <f t="shared" si="31"/>
        <v>46.181249999999999</v>
      </c>
      <c r="AD74" s="34">
        <f t="shared" si="32"/>
        <v>-4.8087500000000034</v>
      </c>
      <c r="AE74" s="35">
        <v>1</v>
      </c>
      <c r="AF74" s="20"/>
    </row>
    <row r="75" spans="1:32" ht="17.25">
      <c r="A75" s="27">
        <v>70</v>
      </c>
      <c r="B75" s="28" t="s">
        <v>64</v>
      </c>
      <c r="C75" s="29">
        <v>20</v>
      </c>
      <c r="D75" s="30">
        <v>46.71</v>
      </c>
      <c r="E75" s="31">
        <v>43.9</v>
      </c>
      <c r="F75" s="31">
        <f t="shared" si="22"/>
        <v>-2.8100000000000023</v>
      </c>
      <c r="G75" s="30">
        <v>45</v>
      </c>
      <c r="H75" s="31">
        <v>33.1</v>
      </c>
      <c r="I75" s="32">
        <f t="shared" si="23"/>
        <v>-11.899999999999999</v>
      </c>
      <c r="J75" s="30">
        <v>37.32</v>
      </c>
      <c r="K75" s="31">
        <v>33.880000000000003</v>
      </c>
      <c r="L75" s="32">
        <f t="shared" si="24"/>
        <v>-3.4399999999999977</v>
      </c>
      <c r="M75" s="30">
        <v>37.5</v>
      </c>
      <c r="N75" s="31">
        <v>37.5</v>
      </c>
      <c r="O75" s="32">
        <f t="shared" si="25"/>
        <v>0</v>
      </c>
      <c r="P75" s="30">
        <v>37.61</v>
      </c>
      <c r="Q75" s="31">
        <v>36.53</v>
      </c>
      <c r="R75" s="32">
        <f t="shared" si="26"/>
        <v>-1.0799999999999983</v>
      </c>
      <c r="S75" s="30">
        <v>61.71</v>
      </c>
      <c r="T75" s="33">
        <v>61.6</v>
      </c>
      <c r="U75" s="32">
        <f t="shared" si="27"/>
        <v>-0.10999999999999943</v>
      </c>
      <c r="V75" s="30">
        <v>53.93</v>
      </c>
      <c r="W75" s="31">
        <v>42</v>
      </c>
      <c r="X75" s="32">
        <f t="shared" si="28"/>
        <v>-11.93</v>
      </c>
      <c r="Y75" s="30">
        <v>59.14</v>
      </c>
      <c r="Z75" s="31">
        <v>51.8</v>
      </c>
      <c r="AA75" s="32">
        <f t="shared" si="29"/>
        <v>-7.3400000000000034</v>
      </c>
      <c r="AB75" s="32">
        <f t="shared" si="30"/>
        <v>47.364999999999995</v>
      </c>
      <c r="AC75" s="30">
        <f t="shared" si="31"/>
        <v>42.53875</v>
      </c>
      <c r="AD75" s="34">
        <f t="shared" si="32"/>
        <v>-4.8262499999999946</v>
      </c>
      <c r="AE75" s="35">
        <v>1</v>
      </c>
      <c r="AF75" s="20"/>
    </row>
    <row r="76" spans="1:32" ht="17.25">
      <c r="A76" s="28">
        <v>71</v>
      </c>
      <c r="B76" s="28" t="s">
        <v>30</v>
      </c>
      <c r="C76" s="29">
        <v>20</v>
      </c>
      <c r="D76" s="30">
        <v>41.41</v>
      </c>
      <c r="E76" s="31">
        <v>37.5</v>
      </c>
      <c r="F76" s="31">
        <f t="shared" si="22"/>
        <v>-3.9099999999999966</v>
      </c>
      <c r="G76" s="30">
        <v>40.89</v>
      </c>
      <c r="H76" s="31">
        <v>27.6</v>
      </c>
      <c r="I76" s="32">
        <f t="shared" si="23"/>
        <v>-13.29</v>
      </c>
      <c r="J76" s="30">
        <v>31.94</v>
      </c>
      <c r="K76" s="31">
        <v>27.13</v>
      </c>
      <c r="L76" s="32">
        <f t="shared" si="24"/>
        <v>-4.8100000000000023</v>
      </c>
      <c r="M76" s="30">
        <v>27.41</v>
      </c>
      <c r="N76" s="31">
        <v>26.75</v>
      </c>
      <c r="O76" s="32">
        <f t="shared" si="25"/>
        <v>-0.66000000000000014</v>
      </c>
      <c r="P76" s="30">
        <v>30.17</v>
      </c>
      <c r="Q76" s="31">
        <v>26.95</v>
      </c>
      <c r="R76" s="32">
        <f t="shared" si="26"/>
        <v>-3.2200000000000024</v>
      </c>
      <c r="S76" s="30">
        <v>50.22</v>
      </c>
      <c r="T76" s="33">
        <v>51.2</v>
      </c>
      <c r="U76" s="32">
        <f t="shared" si="27"/>
        <v>0.98000000000000398</v>
      </c>
      <c r="V76" s="30">
        <v>51.67</v>
      </c>
      <c r="W76" s="31">
        <v>42.25</v>
      </c>
      <c r="X76" s="32">
        <f t="shared" si="28"/>
        <v>-9.4200000000000017</v>
      </c>
      <c r="Y76" s="30">
        <v>50.37</v>
      </c>
      <c r="Z76" s="31">
        <v>43</v>
      </c>
      <c r="AA76" s="32">
        <f t="shared" si="29"/>
        <v>-7.3699999999999974</v>
      </c>
      <c r="AB76" s="32">
        <f t="shared" si="30"/>
        <v>40.51</v>
      </c>
      <c r="AC76" s="30">
        <f t="shared" si="31"/>
        <v>35.297499999999999</v>
      </c>
      <c r="AD76" s="34">
        <f t="shared" si="32"/>
        <v>-5.2124999999999986</v>
      </c>
      <c r="AE76" s="35">
        <v>1</v>
      </c>
      <c r="AF76" s="20"/>
    </row>
    <row r="77" spans="1:32" ht="17.25">
      <c r="A77" s="27">
        <v>72</v>
      </c>
      <c r="B77" s="28" t="s">
        <v>27</v>
      </c>
      <c r="C77" s="29">
        <v>34</v>
      </c>
      <c r="D77" s="30">
        <v>45.22</v>
      </c>
      <c r="E77" s="31">
        <v>37.18</v>
      </c>
      <c r="F77" s="31">
        <f t="shared" si="22"/>
        <v>-8.0399999999999991</v>
      </c>
      <c r="G77" s="30">
        <v>42.83</v>
      </c>
      <c r="H77" s="31">
        <v>32.29</v>
      </c>
      <c r="I77" s="32">
        <f t="shared" si="23"/>
        <v>-10.54</v>
      </c>
      <c r="J77" s="30">
        <v>32.01</v>
      </c>
      <c r="K77" s="31">
        <v>23.46</v>
      </c>
      <c r="L77" s="32">
        <f t="shared" si="24"/>
        <v>-8.5499999999999972</v>
      </c>
      <c r="M77" s="30">
        <v>30.98</v>
      </c>
      <c r="N77" s="31">
        <v>32.79</v>
      </c>
      <c r="O77" s="32">
        <f t="shared" si="25"/>
        <v>1.8099999999999987</v>
      </c>
      <c r="P77" s="30">
        <v>30.88</v>
      </c>
      <c r="Q77" s="31">
        <v>29.28</v>
      </c>
      <c r="R77" s="32">
        <f t="shared" si="26"/>
        <v>-1.5999999999999979</v>
      </c>
      <c r="S77" s="30">
        <v>53.3</v>
      </c>
      <c r="T77" s="33">
        <v>58.47</v>
      </c>
      <c r="U77" s="32">
        <f t="shared" si="27"/>
        <v>5.1700000000000017</v>
      </c>
      <c r="V77" s="30">
        <v>52.72</v>
      </c>
      <c r="W77" s="31">
        <v>40.15</v>
      </c>
      <c r="X77" s="32">
        <f t="shared" si="28"/>
        <v>-12.57</v>
      </c>
      <c r="Y77" s="30">
        <v>53.65</v>
      </c>
      <c r="Z77" s="31">
        <v>45.53</v>
      </c>
      <c r="AA77" s="32">
        <f t="shared" si="29"/>
        <v>-8.1199999999999974</v>
      </c>
      <c r="AB77" s="32">
        <f t="shared" si="30"/>
        <v>42.69874999999999</v>
      </c>
      <c r="AC77" s="30">
        <f t="shared" si="31"/>
        <v>37.393749999999997</v>
      </c>
      <c r="AD77" s="34">
        <f t="shared" si="32"/>
        <v>-5.3049999999999926</v>
      </c>
      <c r="AE77" s="35">
        <v>2</v>
      </c>
      <c r="AF77" s="20"/>
    </row>
    <row r="78" spans="1:32" ht="17.25">
      <c r="A78" s="28">
        <v>73</v>
      </c>
      <c r="B78" s="28" t="s">
        <v>25</v>
      </c>
      <c r="C78" s="29">
        <v>13</v>
      </c>
      <c r="D78" s="30">
        <v>42.53</v>
      </c>
      <c r="E78" s="31">
        <v>43.38</v>
      </c>
      <c r="F78" s="31">
        <f t="shared" si="22"/>
        <v>0.85000000000000142</v>
      </c>
      <c r="G78" s="30">
        <v>42.4</v>
      </c>
      <c r="H78" s="31">
        <v>29.54</v>
      </c>
      <c r="I78" s="32">
        <f t="shared" si="23"/>
        <v>-12.86</v>
      </c>
      <c r="J78" s="30">
        <v>35.5</v>
      </c>
      <c r="K78" s="31">
        <v>28.65</v>
      </c>
      <c r="L78" s="32">
        <f t="shared" si="24"/>
        <v>-6.8500000000000014</v>
      </c>
      <c r="M78" s="30">
        <v>37.33</v>
      </c>
      <c r="N78" s="31">
        <v>31.54</v>
      </c>
      <c r="O78" s="32">
        <f t="shared" si="25"/>
        <v>-5.7899999999999991</v>
      </c>
      <c r="P78" s="30">
        <v>33.200000000000003</v>
      </c>
      <c r="Q78" s="31">
        <v>31.85</v>
      </c>
      <c r="R78" s="32">
        <f t="shared" si="26"/>
        <v>-1.3500000000000014</v>
      </c>
      <c r="S78" s="30">
        <v>58.93</v>
      </c>
      <c r="T78" s="33">
        <v>57.85</v>
      </c>
      <c r="U78" s="32">
        <f t="shared" si="27"/>
        <v>-1.0799999999999983</v>
      </c>
      <c r="V78" s="30">
        <v>60</v>
      </c>
      <c r="W78" s="31">
        <v>45</v>
      </c>
      <c r="X78" s="32">
        <f t="shared" si="28"/>
        <v>-15</v>
      </c>
      <c r="Y78" s="30">
        <v>55.47</v>
      </c>
      <c r="Z78" s="31">
        <v>51.69</v>
      </c>
      <c r="AA78" s="32">
        <f t="shared" si="29"/>
        <v>-3.7800000000000011</v>
      </c>
      <c r="AB78" s="32">
        <f t="shared" si="30"/>
        <v>45.67</v>
      </c>
      <c r="AC78" s="30">
        <f t="shared" si="31"/>
        <v>39.937499999999993</v>
      </c>
      <c r="AD78" s="34">
        <f t="shared" si="32"/>
        <v>-5.7325000000000088</v>
      </c>
      <c r="AE78" s="35">
        <v>1</v>
      </c>
      <c r="AF78" s="20"/>
    </row>
    <row r="79" spans="1:32" ht="17.25">
      <c r="A79" s="27">
        <v>74</v>
      </c>
      <c r="B79" s="28" t="s">
        <v>61</v>
      </c>
      <c r="C79" s="29">
        <v>9</v>
      </c>
      <c r="D79" s="30">
        <v>53.2</v>
      </c>
      <c r="E79" s="31">
        <v>52.67</v>
      </c>
      <c r="F79" s="31">
        <f t="shared" si="22"/>
        <v>-0.53000000000000114</v>
      </c>
      <c r="G79" s="30">
        <v>59.2</v>
      </c>
      <c r="H79" s="31">
        <v>39.11</v>
      </c>
      <c r="I79" s="32">
        <f t="shared" si="23"/>
        <v>-20.090000000000003</v>
      </c>
      <c r="J79" s="30">
        <v>37.5</v>
      </c>
      <c r="K79" s="31">
        <v>34.72</v>
      </c>
      <c r="L79" s="32">
        <f t="shared" si="24"/>
        <v>-2.7800000000000011</v>
      </c>
      <c r="M79" s="30">
        <v>42</v>
      </c>
      <c r="N79" s="31">
        <v>42.78</v>
      </c>
      <c r="O79" s="32">
        <f t="shared" si="25"/>
        <v>0.78000000000000114</v>
      </c>
      <c r="P79" s="30">
        <v>47.5</v>
      </c>
      <c r="Q79" s="31">
        <v>44.67</v>
      </c>
      <c r="R79" s="32">
        <f t="shared" si="26"/>
        <v>-2.8299999999999983</v>
      </c>
      <c r="S79" s="30">
        <v>78.400000000000006</v>
      </c>
      <c r="T79" s="33">
        <v>68.44</v>
      </c>
      <c r="U79" s="32">
        <f t="shared" si="27"/>
        <v>-9.960000000000008</v>
      </c>
      <c r="V79" s="30">
        <v>61</v>
      </c>
      <c r="W79" s="31">
        <v>52.22</v>
      </c>
      <c r="X79" s="32">
        <f t="shared" si="28"/>
        <v>-8.7800000000000011</v>
      </c>
      <c r="Y79" s="30">
        <v>64</v>
      </c>
      <c r="Z79" s="31">
        <v>60.89</v>
      </c>
      <c r="AA79" s="32">
        <f t="shared" si="29"/>
        <v>-3.1099999999999994</v>
      </c>
      <c r="AB79" s="32">
        <f t="shared" si="30"/>
        <v>55.35</v>
      </c>
      <c r="AC79" s="30">
        <f t="shared" si="31"/>
        <v>49.4375</v>
      </c>
      <c r="AD79" s="34">
        <f t="shared" si="32"/>
        <v>-5.9125000000000014</v>
      </c>
      <c r="AE79" s="35">
        <v>1</v>
      </c>
      <c r="AF79" s="20"/>
    </row>
    <row r="80" spans="1:32" ht="17.25">
      <c r="A80" s="28">
        <v>75</v>
      </c>
      <c r="B80" s="28" t="s">
        <v>135</v>
      </c>
      <c r="C80" s="29">
        <v>26</v>
      </c>
      <c r="D80" s="30">
        <v>51.9</v>
      </c>
      <c r="E80" s="30">
        <v>47.99666666666667</v>
      </c>
      <c r="F80" s="31">
        <f t="shared" si="22"/>
        <v>-3.9033333333333289</v>
      </c>
      <c r="G80" s="30">
        <v>48.1</v>
      </c>
      <c r="H80" s="30">
        <v>38.380000000000003</v>
      </c>
      <c r="I80" s="32">
        <f t="shared" si="23"/>
        <v>-9.7199999999999989</v>
      </c>
      <c r="J80" s="30">
        <v>37.376666666666665</v>
      </c>
      <c r="K80" s="30">
        <v>28.913333333333338</v>
      </c>
      <c r="L80" s="32">
        <f t="shared" si="24"/>
        <v>-8.4633333333333276</v>
      </c>
      <c r="M80" s="30">
        <v>37.666666666666664</v>
      </c>
      <c r="N80" s="30">
        <v>36.616666666666667</v>
      </c>
      <c r="O80" s="32">
        <f t="shared" si="25"/>
        <v>-1.0499999999999972</v>
      </c>
      <c r="P80" s="30">
        <v>39.26</v>
      </c>
      <c r="Q80" s="30">
        <v>32.143333333333338</v>
      </c>
      <c r="R80" s="32">
        <f t="shared" si="26"/>
        <v>-7.11666666666666</v>
      </c>
      <c r="S80" s="30">
        <v>59.966666666666669</v>
      </c>
      <c r="T80" s="30">
        <v>65.926666666666662</v>
      </c>
      <c r="U80" s="32">
        <f t="shared" si="27"/>
        <v>5.9599999999999937</v>
      </c>
      <c r="V80" s="30">
        <v>56.25</v>
      </c>
      <c r="W80" s="30">
        <v>41.493333333333332</v>
      </c>
      <c r="X80" s="32">
        <f t="shared" si="28"/>
        <v>-14.756666666666668</v>
      </c>
      <c r="Y80" s="30">
        <v>67.600000000000009</v>
      </c>
      <c r="Z80" s="30">
        <v>58.643333333333338</v>
      </c>
      <c r="AA80" s="32">
        <f t="shared" si="29"/>
        <v>-8.9566666666666706</v>
      </c>
      <c r="AB80" s="32">
        <f t="shared" si="30"/>
        <v>49.765000000000001</v>
      </c>
      <c r="AC80" s="30">
        <f t="shared" si="31"/>
        <v>43.764166666666668</v>
      </c>
      <c r="AD80" s="34">
        <f t="shared" si="32"/>
        <v>-6.0008333333333326</v>
      </c>
      <c r="AE80" s="35">
        <v>1</v>
      </c>
      <c r="AF80" s="20"/>
    </row>
    <row r="81" spans="1:32" ht="17.25">
      <c r="A81" s="27">
        <v>76</v>
      </c>
      <c r="B81" s="28" t="s">
        <v>112</v>
      </c>
      <c r="C81" s="29">
        <v>15</v>
      </c>
      <c r="D81" s="30">
        <v>48.67</v>
      </c>
      <c r="E81" s="31">
        <v>43.73</v>
      </c>
      <c r="F81" s="31">
        <f t="shared" si="22"/>
        <v>-4.9400000000000048</v>
      </c>
      <c r="G81" s="30">
        <v>47.78</v>
      </c>
      <c r="H81" s="31">
        <v>37.869999999999997</v>
      </c>
      <c r="I81" s="32">
        <f t="shared" si="23"/>
        <v>-9.9100000000000037</v>
      </c>
      <c r="J81" s="30">
        <v>39.909999999999997</v>
      </c>
      <c r="K81" s="31">
        <v>30.33</v>
      </c>
      <c r="L81" s="32">
        <f t="shared" si="24"/>
        <v>-9.5799999999999983</v>
      </c>
      <c r="M81" s="30">
        <v>39.07</v>
      </c>
      <c r="N81" s="31">
        <v>40</v>
      </c>
      <c r="O81" s="32">
        <f t="shared" si="25"/>
        <v>0.92999999999999972</v>
      </c>
      <c r="P81" s="30">
        <v>37.369999999999997</v>
      </c>
      <c r="Q81" s="31">
        <v>31</v>
      </c>
      <c r="R81" s="32">
        <f t="shared" si="26"/>
        <v>-6.3699999999999974</v>
      </c>
      <c r="S81" s="30">
        <v>61.04</v>
      </c>
      <c r="T81" s="33">
        <v>62.13</v>
      </c>
      <c r="U81" s="32">
        <f t="shared" si="27"/>
        <v>1.0900000000000034</v>
      </c>
      <c r="V81" s="30">
        <v>59.26</v>
      </c>
      <c r="W81" s="31">
        <v>49.33</v>
      </c>
      <c r="X81" s="32">
        <f t="shared" si="28"/>
        <v>-9.93</v>
      </c>
      <c r="Y81" s="30">
        <v>62.07</v>
      </c>
      <c r="Z81" s="31">
        <v>52.27</v>
      </c>
      <c r="AA81" s="32">
        <f t="shared" si="29"/>
        <v>-9.7999999999999972</v>
      </c>
      <c r="AB81" s="32">
        <f t="shared" si="30"/>
        <v>49.396250000000002</v>
      </c>
      <c r="AC81" s="30">
        <f t="shared" si="31"/>
        <v>43.332499999999996</v>
      </c>
      <c r="AD81" s="34">
        <f t="shared" si="32"/>
        <v>-6.063750000000006</v>
      </c>
      <c r="AE81" s="35">
        <v>2</v>
      </c>
      <c r="AF81" s="20"/>
    </row>
    <row r="82" spans="1:32" ht="17.25">
      <c r="A82" s="28">
        <v>77</v>
      </c>
      <c r="B82" s="28" t="s">
        <v>113</v>
      </c>
      <c r="C82" s="29">
        <v>8</v>
      </c>
      <c r="D82" s="30">
        <v>53.8</v>
      </c>
      <c r="E82" s="31">
        <v>43.25</v>
      </c>
      <c r="F82" s="31">
        <f t="shared" si="22"/>
        <v>-10.549999999999997</v>
      </c>
      <c r="G82" s="30">
        <v>48.8</v>
      </c>
      <c r="H82" s="31">
        <v>39.5</v>
      </c>
      <c r="I82" s="32">
        <f t="shared" si="23"/>
        <v>-9.2999999999999972</v>
      </c>
      <c r="J82" s="30">
        <v>40.25</v>
      </c>
      <c r="K82" s="31">
        <v>30.63</v>
      </c>
      <c r="L82" s="32">
        <f t="shared" si="24"/>
        <v>-9.620000000000001</v>
      </c>
      <c r="M82" s="30">
        <v>32</v>
      </c>
      <c r="N82" s="31">
        <v>40</v>
      </c>
      <c r="O82" s="32">
        <f t="shared" si="25"/>
        <v>8</v>
      </c>
      <c r="P82" s="30">
        <v>40.950000000000003</v>
      </c>
      <c r="Q82" s="31">
        <v>33.25</v>
      </c>
      <c r="R82" s="32">
        <f t="shared" si="26"/>
        <v>-7.7000000000000028</v>
      </c>
      <c r="S82" s="30">
        <v>61.6</v>
      </c>
      <c r="T82" s="33">
        <v>59</v>
      </c>
      <c r="U82" s="32">
        <f t="shared" si="27"/>
        <v>-2.6000000000000014</v>
      </c>
      <c r="V82" s="30">
        <v>57</v>
      </c>
      <c r="W82" s="31">
        <v>46.88</v>
      </c>
      <c r="X82" s="32">
        <f t="shared" si="28"/>
        <v>-10.119999999999997</v>
      </c>
      <c r="Y82" s="30">
        <v>61.6</v>
      </c>
      <c r="Z82" s="31">
        <v>52.5</v>
      </c>
      <c r="AA82" s="32">
        <f t="shared" si="29"/>
        <v>-9.1000000000000014</v>
      </c>
      <c r="AB82" s="32">
        <f t="shared" si="30"/>
        <v>49.500000000000007</v>
      </c>
      <c r="AC82" s="30">
        <f t="shared" si="31"/>
        <v>43.126249999999999</v>
      </c>
      <c r="AD82" s="34">
        <f t="shared" si="32"/>
        <v>-6.3737500000000082</v>
      </c>
      <c r="AE82" s="35">
        <v>1</v>
      </c>
      <c r="AF82" s="20"/>
    </row>
    <row r="83" spans="1:32" ht="17.25">
      <c r="A83" s="27">
        <v>78</v>
      </c>
      <c r="B83" s="28" t="s">
        <v>62</v>
      </c>
      <c r="C83" s="29">
        <v>5</v>
      </c>
      <c r="D83" s="30">
        <v>44.75</v>
      </c>
      <c r="E83" s="31">
        <v>38.799999999999997</v>
      </c>
      <c r="F83" s="31">
        <f t="shared" si="22"/>
        <v>-5.9500000000000028</v>
      </c>
      <c r="G83" s="30">
        <v>40.75</v>
      </c>
      <c r="H83" s="31">
        <v>30.8</v>
      </c>
      <c r="I83" s="32">
        <f t="shared" si="23"/>
        <v>-9.9499999999999993</v>
      </c>
      <c r="J83" s="30">
        <v>32.5</v>
      </c>
      <c r="K83" s="31">
        <v>29</v>
      </c>
      <c r="L83" s="32">
        <f t="shared" si="24"/>
        <v>-3.5</v>
      </c>
      <c r="M83" s="30">
        <v>21.88</v>
      </c>
      <c r="N83" s="31">
        <v>31</v>
      </c>
      <c r="O83" s="32">
        <f t="shared" si="25"/>
        <v>9.120000000000001</v>
      </c>
      <c r="P83" s="30">
        <v>37.19</v>
      </c>
      <c r="Q83" s="31">
        <v>31.1</v>
      </c>
      <c r="R83" s="32">
        <f t="shared" si="26"/>
        <v>-6.0899999999999963</v>
      </c>
      <c r="S83" s="30">
        <v>61.5</v>
      </c>
      <c r="T83" s="33">
        <v>49.6</v>
      </c>
      <c r="U83" s="32">
        <f t="shared" si="27"/>
        <v>-11.899999999999999</v>
      </c>
      <c r="V83" s="30">
        <v>53.13</v>
      </c>
      <c r="W83" s="31">
        <v>40</v>
      </c>
      <c r="X83" s="32">
        <f t="shared" si="28"/>
        <v>-13.130000000000003</v>
      </c>
      <c r="Y83" s="30">
        <v>54</v>
      </c>
      <c r="Z83" s="31">
        <v>41.6</v>
      </c>
      <c r="AA83" s="32">
        <f t="shared" si="29"/>
        <v>-12.399999999999999</v>
      </c>
      <c r="AB83" s="32">
        <f t="shared" si="30"/>
        <v>43.212499999999999</v>
      </c>
      <c r="AC83" s="30">
        <f t="shared" si="31"/>
        <v>36.487499999999997</v>
      </c>
      <c r="AD83" s="34">
        <f t="shared" si="32"/>
        <v>-6.7250000000000014</v>
      </c>
      <c r="AE83" s="35">
        <v>1</v>
      </c>
      <c r="AF83" s="20"/>
    </row>
    <row r="84" spans="1:32" ht="17.25">
      <c r="A84" s="28">
        <v>79</v>
      </c>
      <c r="B84" s="28" t="s">
        <v>82</v>
      </c>
      <c r="C84" s="29">
        <v>14</v>
      </c>
      <c r="D84" s="30">
        <v>53.14</v>
      </c>
      <c r="E84" s="31">
        <v>42.57</v>
      </c>
      <c r="F84" s="31">
        <f t="shared" si="22"/>
        <v>-10.57</v>
      </c>
      <c r="G84" s="30">
        <v>44.86</v>
      </c>
      <c r="H84" s="31">
        <v>35.43</v>
      </c>
      <c r="I84" s="32">
        <f t="shared" si="23"/>
        <v>-9.43</v>
      </c>
      <c r="J84" s="30">
        <v>35</v>
      </c>
      <c r="K84" s="31">
        <v>26.79</v>
      </c>
      <c r="L84" s="32">
        <f t="shared" si="24"/>
        <v>-8.2100000000000009</v>
      </c>
      <c r="M84" s="30">
        <v>40.71</v>
      </c>
      <c r="N84" s="31">
        <v>31.07</v>
      </c>
      <c r="O84" s="32">
        <f t="shared" si="25"/>
        <v>-9.64</v>
      </c>
      <c r="P84" s="30">
        <v>35.36</v>
      </c>
      <c r="Q84" s="31">
        <v>32.29</v>
      </c>
      <c r="R84" s="32">
        <f t="shared" si="26"/>
        <v>-3.0700000000000003</v>
      </c>
      <c r="S84" s="30">
        <v>62.29</v>
      </c>
      <c r="T84" s="33">
        <v>66.86</v>
      </c>
      <c r="U84" s="32">
        <f t="shared" si="27"/>
        <v>4.57</v>
      </c>
      <c r="V84" s="30">
        <v>57.86</v>
      </c>
      <c r="W84" s="31">
        <v>46.07</v>
      </c>
      <c r="X84" s="32">
        <f t="shared" si="28"/>
        <v>-11.79</v>
      </c>
      <c r="Y84" s="30">
        <v>60</v>
      </c>
      <c r="Z84" s="31">
        <v>51.43</v>
      </c>
      <c r="AA84" s="32">
        <f t="shared" si="29"/>
        <v>-8.57</v>
      </c>
      <c r="AB84" s="32">
        <f t="shared" si="30"/>
        <v>48.652500000000003</v>
      </c>
      <c r="AC84" s="30">
        <f t="shared" si="31"/>
        <v>41.563749999999999</v>
      </c>
      <c r="AD84" s="34">
        <f t="shared" si="32"/>
        <v>-7.0887500000000045</v>
      </c>
      <c r="AE84" s="35">
        <v>1</v>
      </c>
      <c r="AF84" s="20"/>
    </row>
    <row r="85" spans="1:32" ht="17.25">
      <c r="A85" s="27">
        <v>80</v>
      </c>
      <c r="B85" s="28" t="s">
        <v>71</v>
      </c>
      <c r="C85" s="29">
        <v>18</v>
      </c>
      <c r="D85" s="30">
        <v>48.53</v>
      </c>
      <c r="E85" s="31">
        <v>38.555</v>
      </c>
      <c r="F85" s="31">
        <f t="shared" si="22"/>
        <v>-9.9750000000000014</v>
      </c>
      <c r="G85" s="30">
        <v>46</v>
      </c>
      <c r="H85" s="31">
        <v>37.15392857142858</v>
      </c>
      <c r="I85" s="32">
        <f t="shared" si="23"/>
        <v>-8.8460714285714204</v>
      </c>
      <c r="J85" s="30">
        <v>37.67</v>
      </c>
      <c r="K85" s="31">
        <v>28.04</v>
      </c>
      <c r="L85" s="32">
        <f t="shared" si="24"/>
        <v>-9.6300000000000026</v>
      </c>
      <c r="M85" s="30">
        <v>37.67</v>
      </c>
      <c r="N85" s="31">
        <v>30.689999999999998</v>
      </c>
      <c r="O85" s="32">
        <f t="shared" si="25"/>
        <v>-6.980000000000004</v>
      </c>
      <c r="P85" s="30">
        <v>37.729999999999997</v>
      </c>
      <c r="Q85" s="31">
        <v>34.519999999999996</v>
      </c>
      <c r="R85" s="32">
        <f t="shared" si="26"/>
        <v>-3.2100000000000009</v>
      </c>
      <c r="S85" s="30">
        <v>58.13</v>
      </c>
      <c r="T85" s="33">
        <v>57.57</v>
      </c>
      <c r="U85" s="32">
        <f t="shared" si="27"/>
        <v>-0.56000000000000227</v>
      </c>
      <c r="V85" s="30">
        <v>50.33</v>
      </c>
      <c r="W85" s="31">
        <v>41.075000000000003</v>
      </c>
      <c r="X85" s="32">
        <f t="shared" si="28"/>
        <v>-9.2549999999999955</v>
      </c>
      <c r="Y85" s="30">
        <v>56.53</v>
      </c>
      <c r="Z85" s="31">
        <v>46.555</v>
      </c>
      <c r="AA85" s="32">
        <f t="shared" si="29"/>
        <v>-9.9750000000000014</v>
      </c>
      <c r="AB85" s="32">
        <f t="shared" si="30"/>
        <v>46.573750000000004</v>
      </c>
      <c r="AC85" s="30">
        <f t="shared" si="31"/>
        <v>39.269866071428567</v>
      </c>
      <c r="AD85" s="34">
        <f t="shared" si="32"/>
        <v>-7.3038839285714374</v>
      </c>
      <c r="AE85" s="35">
        <v>0</v>
      </c>
      <c r="AF85" s="20"/>
    </row>
    <row r="86" spans="1:32" ht="17.25">
      <c r="A86" s="28">
        <v>81</v>
      </c>
      <c r="B86" s="28" t="s">
        <v>15</v>
      </c>
      <c r="C86" s="29">
        <v>13</v>
      </c>
      <c r="D86" s="30">
        <v>38.67</v>
      </c>
      <c r="E86" s="31">
        <v>32.31</v>
      </c>
      <c r="F86" s="31">
        <f t="shared" si="22"/>
        <v>-6.3599999999999994</v>
      </c>
      <c r="G86" s="30">
        <v>35.33</v>
      </c>
      <c r="H86" s="31">
        <v>28.46</v>
      </c>
      <c r="I86" s="32">
        <f t="shared" si="23"/>
        <v>-6.8699999999999974</v>
      </c>
      <c r="J86" s="30">
        <v>27.5</v>
      </c>
      <c r="K86" s="31">
        <v>23.08</v>
      </c>
      <c r="L86" s="32">
        <f t="shared" si="24"/>
        <v>-4.4200000000000017</v>
      </c>
      <c r="M86" s="30">
        <v>25</v>
      </c>
      <c r="N86" s="31">
        <v>20.77</v>
      </c>
      <c r="O86" s="32">
        <f t="shared" si="25"/>
        <v>-4.2300000000000004</v>
      </c>
      <c r="P86" s="30">
        <v>30.17</v>
      </c>
      <c r="Q86" s="31">
        <v>30.65</v>
      </c>
      <c r="R86" s="32">
        <f t="shared" si="26"/>
        <v>0.47999999999999687</v>
      </c>
      <c r="S86" s="30">
        <v>49.33</v>
      </c>
      <c r="T86" s="33">
        <v>46.15</v>
      </c>
      <c r="U86" s="32">
        <f t="shared" si="27"/>
        <v>-3.1799999999999997</v>
      </c>
      <c r="V86" s="30">
        <v>46.67</v>
      </c>
      <c r="W86" s="31">
        <v>28.85</v>
      </c>
      <c r="X86" s="32">
        <f t="shared" si="28"/>
        <v>-17.82</v>
      </c>
      <c r="Y86" s="30">
        <v>56</v>
      </c>
      <c r="Z86" s="31">
        <v>35.380000000000003</v>
      </c>
      <c r="AA86" s="32">
        <f t="shared" si="29"/>
        <v>-20.619999999999997</v>
      </c>
      <c r="AB86" s="32">
        <f t="shared" si="30"/>
        <v>38.583750000000002</v>
      </c>
      <c r="AC86" s="30">
        <f t="shared" si="31"/>
        <v>30.706249999999997</v>
      </c>
      <c r="AD86" s="34">
        <f t="shared" si="32"/>
        <v>-7.8775000000000048</v>
      </c>
      <c r="AE86" s="35">
        <v>1</v>
      </c>
      <c r="AF86" s="20"/>
    </row>
    <row r="87" spans="1:32" ht="17.25">
      <c r="A87" s="27">
        <v>82</v>
      </c>
      <c r="B87" s="28" t="s">
        <v>88</v>
      </c>
      <c r="C87" s="29">
        <v>6</v>
      </c>
      <c r="D87" s="30">
        <v>52.44</v>
      </c>
      <c r="E87" s="31">
        <v>42</v>
      </c>
      <c r="F87" s="31">
        <f t="shared" si="22"/>
        <v>-10.439999999999998</v>
      </c>
      <c r="G87" s="30">
        <v>47.11</v>
      </c>
      <c r="H87" s="31">
        <v>32.67</v>
      </c>
      <c r="I87" s="32">
        <f t="shared" si="23"/>
        <v>-14.439999999999998</v>
      </c>
      <c r="J87" s="30">
        <v>31.94</v>
      </c>
      <c r="K87" s="31">
        <v>27.08</v>
      </c>
      <c r="L87" s="32">
        <f t="shared" si="24"/>
        <v>-4.860000000000003</v>
      </c>
      <c r="M87" s="30">
        <v>46.67</v>
      </c>
      <c r="N87" s="31">
        <v>43.33</v>
      </c>
      <c r="O87" s="32">
        <f t="shared" si="25"/>
        <v>-3.3400000000000034</v>
      </c>
      <c r="P87" s="30">
        <v>45.17</v>
      </c>
      <c r="Q87" s="31">
        <v>44.58</v>
      </c>
      <c r="R87" s="32">
        <f t="shared" si="26"/>
        <v>-0.59000000000000341</v>
      </c>
      <c r="S87" s="30">
        <v>68.89</v>
      </c>
      <c r="T87" s="33">
        <v>58.67</v>
      </c>
      <c r="U87" s="32">
        <f t="shared" si="27"/>
        <v>-10.219999999999999</v>
      </c>
      <c r="V87" s="30">
        <v>62.78</v>
      </c>
      <c r="W87" s="31">
        <v>42.5</v>
      </c>
      <c r="X87" s="32">
        <f t="shared" si="28"/>
        <v>-20.28</v>
      </c>
      <c r="Y87" s="30">
        <v>62.67</v>
      </c>
      <c r="Z87" s="31">
        <v>52.67</v>
      </c>
      <c r="AA87" s="32">
        <f t="shared" si="29"/>
        <v>-10</v>
      </c>
      <c r="AB87" s="32">
        <f t="shared" si="30"/>
        <v>52.208750000000002</v>
      </c>
      <c r="AC87" s="30">
        <f t="shared" si="31"/>
        <v>42.9375</v>
      </c>
      <c r="AD87" s="34">
        <f t="shared" si="32"/>
        <v>-9.271250000000002</v>
      </c>
      <c r="AE87" s="35">
        <v>0</v>
      </c>
      <c r="AF87" s="20"/>
    </row>
    <row r="88" spans="1:32" ht="17.25">
      <c r="A88" s="28">
        <v>83</v>
      </c>
      <c r="B88" s="28" t="s">
        <v>57</v>
      </c>
      <c r="C88" s="29">
        <v>9</v>
      </c>
      <c r="D88" s="30">
        <v>50.67</v>
      </c>
      <c r="E88" s="31">
        <v>35.56</v>
      </c>
      <c r="F88" s="31">
        <f t="shared" si="22"/>
        <v>-15.11</v>
      </c>
      <c r="G88" s="30">
        <v>46.22</v>
      </c>
      <c r="H88" s="31">
        <v>32</v>
      </c>
      <c r="I88" s="32">
        <f t="shared" si="23"/>
        <v>-14.219999999999999</v>
      </c>
      <c r="J88" s="30">
        <v>33.89</v>
      </c>
      <c r="K88" s="31">
        <v>31.39</v>
      </c>
      <c r="L88" s="32">
        <f t="shared" si="24"/>
        <v>-2.5</v>
      </c>
      <c r="M88" s="30">
        <v>42.22</v>
      </c>
      <c r="N88" s="31">
        <v>30.56</v>
      </c>
      <c r="O88" s="32">
        <f t="shared" si="25"/>
        <v>-11.66</v>
      </c>
      <c r="P88" s="30">
        <v>41</v>
      </c>
      <c r="Q88" s="31">
        <v>25.5</v>
      </c>
      <c r="R88" s="32">
        <f t="shared" si="26"/>
        <v>-15.5</v>
      </c>
      <c r="S88" s="30">
        <v>54.22</v>
      </c>
      <c r="T88" s="33">
        <v>55.11</v>
      </c>
      <c r="U88" s="32">
        <f t="shared" si="27"/>
        <v>0.89000000000000057</v>
      </c>
      <c r="V88" s="30">
        <v>56.67</v>
      </c>
      <c r="W88" s="31">
        <v>37.78</v>
      </c>
      <c r="X88" s="32">
        <f t="shared" si="28"/>
        <v>-18.89</v>
      </c>
      <c r="Y88" s="30">
        <v>55.11</v>
      </c>
      <c r="Z88" s="31">
        <v>49.78</v>
      </c>
      <c r="AA88" s="32">
        <f t="shared" si="29"/>
        <v>-5.3299999999999983</v>
      </c>
      <c r="AB88" s="32">
        <f t="shared" si="30"/>
        <v>47.500000000000007</v>
      </c>
      <c r="AC88" s="30">
        <f t="shared" si="31"/>
        <v>37.21</v>
      </c>
      <c r="AD88" s="34">
        <f t="shared" si="32"/>
        <v>-10.290000000000006</v>
      </c>
      <c r="AE88" s="35">
        <v>1</v>
      </c>
      <c r="AF88" s="20"/>
    </row>
    <row r="89" spans="1:32" ht="17.25">
      <c r="A89" s="27">
        <v>84</v>
      </c>
      <c r="B89" s="28" t="s">
        <v>105</v>
      </c>
      <c r="C89" s="29">
        <v>12</v>
      </c>
      <c r="D89" s="30">
        <v>39.78</v>
      </c>
      <c r="E89" s="31">
        <v>35.83</v>
      </c>
      <c r="F89" s="31">
        <f t="shared" si="22"/>
        <v>-3.9500000000000028</v>
      </c>
      <c r="G89" s="30">
        <v>48.67</v>
      </c>
      <c r="H89" s="31">
        <v>37.17</v>
      </c>
      <c r="I89" s="32">
        <f t="shared" si="23"/>
        <v>-11.5</v>
      </c>
      <c r="J89" s="30">
        <v>32.22</v>
      </c>
      <c r="K89" s="31">
        <v>27.29</v>
      </c>
      <c r="L89" s="32">
        <f t="shared" si="24"/>
        <v>-4.93</v>
      </c>
      <c r="M89" s="30">
        <v>37.78</v>
      </c>
      <c r="N89" s="31">
        <v>27.08</v>
      </c>
      <c r="O89" s="32">
        <f t="shared" si="25"/>
        <v>-10.700000000000003</v>
      </c>
      <c r="P89" s="30">
        <v>41</v>
      </c>
      <c r="Q89" s="31">
        <v>31</v>
      </c>
      <c r="R89" s="32">
        <f t="shared" si="26"/>
        <v>-10</v>
      </c>
      <c r="S89" s="30">
        <v>60.44</v>
      </c>
      <c r="T89" s="33">
        <v>55</v>
      </c>
      <c r="U89" s="32">
        <f t="shared" si="27"/>
        <v>-5.4399999999999977</v>
      </c>
      <c r="V89" s="30">
        <v>56.11</v>
      </c>
      <c r="W89" s="31">
        <v>40</v>
      </c>
      <c r="X89" s="32">
        <f t="shared" si="28"/>
        <v>-16.11</v>
      </c>
      <c r="Y89" s="30">
        <v>59.11</v>
      </c>
      <c r="Z89" s="31">
        <v>37.33</v>
      </c>
      <c r="AA89" s="32">
        <f t="shared" si="29"/>
        <v>-21.78</v>
      </c>
      <c r="AB89" s="32">
        <f t="shared" si="30"/>
        <v>46.888750000000002</v>
      </c>
      <c r="AC89" s="30">
        <f t="shared" si="31"/>
        <v>36.337499999999999</v>
      </c>
      <c r="AD89" s="34">
        <f t="shared" si="32"/>
        <v>-10.551250000000003</v>
      </c>
      <c r="AE89" s="35">
        <v>0</v>
      </c>
      <c r="AF89" s="20"/>
    </row>
    <row r="90" spans="1:32" ht="17.25">
      <c r="A90" s="28">
        <v>85</v>
      </c>
      <c r="B90" s="28" t="s">
        <v>32</v>
      </c>
      <c r="C90" s="29">
        <v>14</v>
      </c>
      <c r="D90" s="30">
        <v>50.75</v>
      </c>
      <c r="E90" s="31">
        <v>41.86</v>
      </c>
      <c r="F90" s="31">
        <f t="shared" si="22"/>
        <v>-8.89</v>
      </c>
      <c r="G90" s="30">
        <v>46.25</v>
      </c>
      <c r="H90" s="31">
        <v>35.14</v>
      </c>
      <c r="I90" s="32">
        <f t="shared" si="23"/>
        <v>-11.11</v>
      </c>
      <c r="J90" s="30">
        <v>40.31</v>
      </c>
      <c r="K90" s="31">
        <v>29.11</v>
      </c>
      <c r="L90" s="32">
        <f t="shared" si="24"/>
        <v>-11.200000000000003</v>
      </c>
      <c r="M90" s="30">
        <v>48.75</v>
      </c>
      <c r="N90" s="31">
        <v>40.71</v>
      </c>
      <c r="O90" s="32">
        <f t="shared" si="25"/>
        <v>-8.0399999999999991</v>
      </c>
      <c r="P90" s="30">
        <v>44.38</v>
      </c>
      <c r="Q90" s="31">
        <v>32.14</v>
      </c>
      <c r="R90" s="32">
        <f t="shared" si="26"/>
        <v>-12.240000000000002</v>
      </c>
      <c r="S90" s="30">
        <v>68.5</v>
      </c>
      <c r="T90" s="33">
        <v>63.14</v>
      </c>
      <c r="U90" s="32">
        <f t="shared" si="27"/>
        <v>-5.3599999999999994</v>
      </c>
      <c r="V90" s="30">
        <v>63.75</v>
      </c>
      <c r="W90" s="31">
        <v>46.43</v>
      </c>
      <c r="X90" s="32">
        <f t="shared" si="28"/>
        <v>-17.32</v>
      </c>
      <c r="Y90" s="30">
        <v>63.5</v>
      </c>
      <c r="Z90" s="31">
        <v>50</v>
      </c>
      <c r="AA90" s="32">
        <f t="shared" si="29"/>
        <v>-13.5</v>
      </c>
      <c r="AB90" s="32">
        <f t="shared" si="30"/>
        <v>53.27375</v>
      </c>
      <c r="AC90" s="30">
        <f t="shared" si="31"/>
        <v>42.316249999999997</v>
      </c>
      <c r="AD90" s="34">
        <f t="shared" si="32"/>
        <v>-10.957500000000003</v>
      </c>
      <c r="AE90" s="35">
        <v>0</v>
      </c>
      <c r="AF90" s="20"/>
    </row>
    <row r="91" spans="1:32" ht="17.25">
      <c r="A91" s="27">
        <v>86</v>
      </c>
      <c r="B91" s="81" t="s">
        <v>89</v>
      </c>
      <c r="C91" s="82">
        <v>8</v>
      </c>
      <c r="D91" s="83">
        <v>0</v>
      </c>
      <c r="E91" s="83">
        <v>42.57</v>
      </c>
      <c r="F91" s="84">
        <f>E91-D91</f>
        <v>42.57</v>
      </c>
      <c r="G91" s="83">
        <v>0</v>
      </c>
      <c r="H91" s="83">
        <v>31</v>
      </c>
      <c r="I91" s="85">
        <f>H91-G91</f>
        <v>31</v>
      </c>
      <c r="J91" s="83">
        <v>0</v>
      </c>
      <c r="K91" s="83">
        <v>34.644999999999996</v>
      </c>
      <c r="L91" s="85">
        <f>K91-J91</f>
        <v>34.644999999999996</v>
      </c>
      <c r="M91" s="83">
        <v>0</v>
      </c>
      <c r="N91" s="83">
        <v>26.785</v>
      </c>
      <c r="O91" s="85">
        <f>N91-M91</f>
        <v>26.785</v>
      </c>
      <c r="P91" s="83">
        <v>0</v>
      </c>
      <c r="Q91" s="83">
        <v>31.785</v>
      </c>
      <c r="R91" s="85">
        <f>Q91-P91</f>
        <v>31.785</v>
      </c>
      <c r="S91" s="83">
        <v>0</v>
      </c>
      <c r="T91" s="83">
        <v>51.715000000000003</v>
      </c>
      <c r="U91" s="85">
        <f>T91-S91</f>
        <v>51.715000000000003</v>
      </c>
      <c r="V91" s="83">
        <v>0</v>
      </c>
      <c r="W91" s="83">
        <v>30.355</v>
      </c>
      <c r="X91" s="85">
        <f>W91-V91</f>
        <v>30.355</v>
      </c>
      <c r="Y91" s="83">
        <v>0</v>
      </c>
      <c r="Z91" s="83">
        <v>45.715000000000003</v>
      </c>
      <c r="AA91" s="85">
        <f>Z91-Y91</f>
        <v>45.715000000000003</v>
      </c>
      <c r="AB91" s="85">
        <f>(D91+G91+J91+M91+P91+S91+V91+Y91)/8</f>
        <v>0</v>
      </c>
      <c r="AC91" s="83">
        <f>(E91+H91+K91+N91+Q91+T91+W91+Z91)/8</f>
        <v>36.821249999999999</v>
      </c>
      <c r="AD91" s="86">
        <f>AC91-AB91</f>
        <v>36.821249999999999</v>
      </c>
      <c r="AE91" s="87">
        <v>8</v>
      </c>
      <c r="AF91" s="20"/>
    </row>
  </sheetData>
  <sortState ref="B6:AE93">
    <sortCondition descending="1" ref="AD6:AD93"/>
  </sortState>
  <mergeCells count="18">
    <mergeCell ref="A1:AE1"/>
    <mergeCell ref="A2:AE2"/>
    <mergeCell ref="A3:AE3"/>
    <mergeCell ref="A4:A5"/>
    <mergeCell ref="B4:B5"/>
    <mergeCell ref="C4:C5"/>
    <mergeCell ref="D4:F4"/>
    <mergeCell ref="G4:I4"/>
    <mergeCell ref="AD4:AD5"/>
    <mergeCell ref="AE4:AE5"/>
    <mergeCell ref="P4:R4"/>
    <mergeCell ref="S4:U4"/>
    <mergeCell ref="V4:X4"/>
    <mergeCell ref="Y4:AA4"/>
    <mergeCell ref="AB4:AB5"/>
    <mergeCell ref="AC4:AC5"/>
    <mergeCell ref="J4:L4"/>
    <mergeCell ref="M4:O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F91"/>
  <sheetViews>
    <sheetView topLeftCell="O7" zoomScale="208" zoomScaleNormal="208" workbookViewId="0">
      <selection activeCell="AF16" sqref="AF16"/>
    </sheetView>
  </sheetViews>
  <sheetFormatPr defaultRowHeight="14.25"/>
  <cols>
    <col min="1" max="1" width="2.75" style="43" customWidth="1"/>
    <col min="2" max="2" width="18.25" style="43" bestFit="1" customWidth="1"/>
    <col min="3" max="3" width="2.75" style="43" bestFit="1" customWidth="1"/>
    <col min="4" max="5" width="3.625" style="43" bestFit="1" customWidth="1"/>
    <col min="6" max="6" width="4" style="43" bestFit="1" customWidth="1"/>
    <col min="7" max="8" width="3.625" style="43" bestFit="1" customWidth="1"/>
    <col min="9" max="9" width="4" style="43" bestFit="1" customWidth="1"/>
    <col min="10" max="11" width="3.625" style="43" bestFit="1" customWidth="1"/>
    <col min="12" max="12" width="4" style="43" bestFit="1" customWidth="1"/>
    <col min="13" max="14" width="3.625" style="43" bestFit="1" customWidth="1"/>
    <col min="15" max="15" width="4" style="43" bestFit="1" customWidth="1"/>
    <col min="16" max="17" width="3.625" style="43" bestFit="1" customWidth="1"/>
    <col min="18" max="18" width="4" style="43" bestFit="1" customWidth="1"/>
    <col min="19" max="19" width="3.625" style="43" bestFit="1" customWidth="1"/>
    <col min="20" max="20" width="3.625" style="44" bestFit="1" customWidth="1"/>
    <col min="21" max="21" width="4" style="43" bestFit="1" customWidth="1"/>
    <col min="22" max="23" width="3.625" style="43" bestFit="1" customWidth="1"/>
    <col min="24" max="24" width="4" style="43" bestFit="1" customWidth="1"/>
    <col min="25" max="26" width="3.625" style="43" bestFit="1" customWidth="1"/>
    <col min="27" max="27" width="4" style="43" bestFit="1" customWidth="1"/>
    <col min="28" max="29" width="5" style="43" bestFit="1" customWidth="1"/>
    <col min="30" max="30" width="4" style="43" bestFit="1" customWidth="1"/>
    <col min="31" max="31" width="2.875" style="45" bestFit="1" customWidth="1"/>
  </cols>
  <sheetData>
    <row r="1" spans="1:32" ht="17.25">
      <c r="A1" s="322" t="s">
        <v>134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</row>
    <row r="2" spans="1:32" ht="17.25">
      <c r="A2" s="322" t="s">
        <v>130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</row>
    <row r="3" spans="1:32" ht="18" thickBot="1">
      <c r="A3" s="323" t="s">
        <v>166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</row>
    <row r="4" spans="1:32" ht="18" thickBot="1">
      <c r="A4" s="312" t="s">
        <v>143</v>
      </c>
      <c r="B4" s="312" t="s">
        <v>1</v>
      </c>
      <c r="C4" s="314" t="s">
        <v>165</v>
      </c>
      <c r="D4" s="316" t="s">
        <v>125</v>
      </c>
      <c r="E4" s="317"/>
      <c r="F4" s="318"/>
      <c r="G4" s="319" t="s">
        <v>127</v>
      </c>
      <c r="H4" s="320"/>
      <c r="I4" s="321"/>
      <c r="J4" s="319" t="s">
        <v>128</v>
      </c>
      <c r="K4" s="320"/>
      <c r="L4" s="321"/>
      <c r="M4" s="320" t="s">
        <v>9</v>
      </c>
      <c r="N4" s="320"/>
      <c r="O4" s="320"/>
      <c r="P4" s="319" t="s">
        <v>133</v>
      </c>
      <c r="Q4" s="320"/>
      <c r="R4" s="321"/>
      <c r="S4" s="320" t="s">
        <v>11</v>
      </c>
      <c r="T4" s="320"/>
      <c r="U4" s="320"/>
      <c r="V4" s="319" t="s">
        <v>12</v>
      </c>
      <c r="W4" s="320"/>
      <c r="X4" s="321"/>
      <c r="Y4" s="319" t="s">
        <v>13</v>
      </c>
      <c r="Z4" s="320"/>
      <c r="AA4" s="321"/>
      <c r="AB4" s="328" t="s">
        <v>132</v>
      </c>
      <c r="AC4" s="328" t="s">
        <v>131</v>
      </c>
      <c r="AD4" s="324" t="s">
        <v>144</v>
      </c>
      <c r="AE4" s="326" t="s">
        <v>145</v>
      </c>
    </row>
    <row r="5" spans="1:32" ht="26.45" customHeight="1" thickBot="1">
      <c r="A5" s="312"/>
      <c r="B5" s="312"/>
      <c r="C5" s="314"/>
      <c r="D5" s="50" t="s">
        <v>126</v>
      </c>
      <c r="E5" s="25" t="s">
        <v>129</v>
      </c>
      <c r="F5" s="46" t="s">
        <v>144</v>
      </c>
      <c r="G5" s="24" t="s">
        <v>126</v>
      </c>
      <c r="H5" s="25" t="s">
        <v>129</v>
      </c>
      <c r="I5" s="46" t="s">
        <v>144</v>
      </c>
      <c r="J5" s="24" t="s">
        <v>126</v>
      </c>
      <c r="K5" s="25" t="s">
        <v>129</v>
      </c>
      <c r="L5" s="46" t="s">
        <v>144</v>
      </c>
      <c r="M5" s="24" t="s">
        <v>126</v>
      </c>
      <c r="N5" s="25" t="s">
        <v>129</v>
      </c>
      <c r="O5" s="46" t="s">
        <v>144</v>
      </c>
      <c r="P5" s="24" t="s">
        <v>126</v>
      </c>
      <c r="Q5" s="25" t="s">
        <v>129</v>
      </c>
      <c r="R5" s="46" t="s">
        <v>144</v>
      </c>
      <c r="S5" s="24" t="s">
        <v>126</v>
      </c>
      <c r="T5" s="26" t="s">
        <v>129</v>
      </c>
      <c r="U5" s="46" t="s">
        <v>144</v>
      </c>
      <c r="V5" s="24" t="s">
        <v>126</v>
      </c>
      <c r="W5" s="25" t="s">
        <v>129</v>
      </c>
      <c r="X5" s="46" t="s">
        <v>144</v>
      </c>
      <c r="Y5" s="24" t="s">
        <v>126</v>
      </c>
      <c r="Z5" s="25" t="s">
        <v>129</v>
      </c>
      <c r="AA5" s="46" t="s">
        <v>144</v>
      </c>
      <c r="AB5" s="332"/>
      <c r="AC5" s="332"/>
      <c r="AD5" s="333"/>
      <c r="AE5" s="334"/>
    </row>
    <row r="6" spans="1:32" ht="17.25">
      <c r="A6" s="28">
        <v>1</v>
      </c>
      <c r="B6" s="28" t="s">
        <v>108</v>
      </c>
      <c r="C6" s="29">
        <v>12</v>
      </c>
      <c r="D6" s="30">
        <v>52</v>
      </c>
      <c r="E6" s="31">
        <v>60.17</v>
      </c>
      <c r="F6" s="31">
        <f t="shared" ref="F6:F34" si="0">E6-D6</f>
        <v>8.1700000000000017</v>
      </c>
      <c r="G6" s="30">
        <v>52.25</v>
      </c>
      <c r="H6" s="31">
        <v>51.5</v>
      </c>
      <c r="I6" s="32">
        <f t="shared" ref="I6:I34" si="1">H6-G6</f>
        <v>-0.75</v>
      </c>
      <c r="J6" s="30">
        <v>49.69</v>
      </c>
      <c r="K6" s="31">
        <v>46.46</v>
      </c>
      <c r="L6" s="32">
        <f t="shared" ref="L6:L34" si="2">K6-J6</f>
        <v>-3.2299999999999969</v>
      </c>
      <c r="M6" s="30">
        <v>43.13</v>
      </c>
      <c r="N6" s="31">
        <v>55.42</v>
      </c>
      <c r="O6" s="32">
        <f t="shared" ref="O6:O34" si="3">N6-M6</f>
        <v>12.29</v>
      </c>
      <c r="P6" s="30">
        <v>45</v>
      </c>
      <c r="Q6" s="31">
        <v>49.33</v>
      </c>
      <c r="R6" s="32">
        <f t="shared" ref="R6:R34" si="4">Q6-P6</f>
        <v>4.3299999999999983</v>
      </c>
      <c r="S6" s="30">
        <v>68</v>
      </c>
      <c r="T6" s="33">
        <v>78</v>
      </c>
      <c r="U6" s="32">
        <f t="shared" ref="U6:U34" si="5">T6-S6</f>
        <v>10</v>
      </c>
      <c r="V6" s="30">
        <v>67.5</v>
      </c>
      <c r="W6" s="31">
        <v>65.42</v>
      </c>
      <c r="X6" s="32">
        <f t="shared" ref="X6:X34" si="6">W6-V6</f>
        <v>-2.0799999999999983</v>
      </c>
      <c r="Y6" s="30">
        <v>70</v>
      </c>
      <c r="Z6" s="31">
        <v>72.33</v>
      </c>
      <c r="AA6" s="32">
        <f t="shared" ref="AA6:AA34" si="7">Z6-Y6</f>
        <v>2.3299999999999983</v>
      </c>
      <c r="AB6" s="32">
        <f t="shared" ref="AB6:AB34" si="8">(D6+G6+J6+M6+P6+S6+V6+Y6)/8</f>
        <v>55.946249999999999</v>
      </c>
      <c r="AC6" s="30">
        <f t="shared" ref="AC6:AC34" si="9">(E6+H6+K6+N6+Q6+T6+W6+Z6)/8</f>
        <v>59.828749999999999</v>
      </c>
      <c r="AD6" s="34">
        <f t="shared" ref="AD6:AD34" si="10">AC6-AB6</f>
        <v>3.8825000000000003</v>
      </c>
      <c r="AE6" s="35">
        <v>5</v>
      </c>
      <c r="AF6" s="20"/>
    </row>
    <row r="7" spans="1:32" ht="17.25">
      <c r="A7" s="27">
        <v>2</v>
      </c>
      <c r="B7" s="28" t="s">
        <v>72</v>
      </c>
      <c r="C7" s="29">
        <v>9</v>
      </c>
      <c r="D7" s="30">
        <v>53.78</v>
      </c>
      <c r="E7" s="31">
        <v>57.56</v>
      </c>
      <c r="F7" s="31">
        <f t="shared" si="0"/>
        <v>3.7800000000000011</v>
      </c>
      <c r="G7" s="30">
        <v>54.67</v>
      </c>
      <c r="H7" s="31">
        <v>49.11</v>
      </c>
      <c r="I7" s="32">
        <f t="shared" si="1"/>
        <v>-5.5600000000000023</v>
      </c>
      <c r="J7" s="30">
        <v>57.22</v>
      </c>
      <c r="K7" s="31">
        <v>49.44</v>
      </c>
      <c r="L7" s="32">
        <f t="shared" si="2"/>
        <v>-7.7800000000000011</v>
      </c>
      <c r="M7" s="30">
        <v>40.56</v>
      </c>
      <c r="N7" s="31">
        <v>63.89</v>
      </c>
      <c r="O7" s="32">
        <f t="shared" si="3"/>
        <v>23.33</v>
      </c>
      <c r="P7" s="30">
        <v>50.44</v>
      </c>
      <c r="Q7" s="31">
        <v>57.22</v>
      </c>
      <c r="R7" s="32">
        <f t="shared" si="4"/>
        <v>6.7800000000000011</v>
      </c>
      <c r="S7" s="30">
        <v>76</v>
      </c>
      <c r="T7" s="33">
        <v>69.78</v>
      </c>
      <c r="U7" s="32">
        <f t="shared" si="5"/>
        <v>-6.2199999999999989</v>
      </c>
      <c r="V7" s="30">
        <v>63.33</v>
      </c>
      <c r="W7" s="31">
        <v>62.78</v>
      </c>
      <c r="X7" s="32">
        <f t="shared" si="6"/>
        <v>-0.54999999999999716</v>
      </c>
      <c r="Y7" s="30">
        <v>63.11</v>
      </c>
      <c r="Z7" s="31">
        <v>67.11</v>
      </c>
      <c r="AA7" s="32">
        <f t="shared" si="7"/>
        <v>4</v>
      </c>
      <c r="AB7" s="32">
        <f t="shared" si="8"/>
        <v>57.388750000000002</v>
      </c>
      <c r="AC7" s="30">
        <f t="shared" si="9"/>
        <v>59.611249999999998</v>
      </c>
      <c r="AD7" s="34">
        <f t="shared" si="10"/>
        <v>2.2224999999999966</v>
      </c>
      <c r="AE7" s="35">
        <v>4</v>
      </c>
      <c r="AF7" s="20"/>
    </row>
    <row r="8" spans="1:32" ht="17.25">
      <c r="A8" s="28">
        <v>3</v>
      </c>
      <c r="B8" s="28" t="s">
        <v>86</v>
      </c>
      <c r="C8" s="29">
        <v>4</v>
      </c>
      <c r="D8" s="30">
        <v>47.71</v>
      </c>
      <c r="E8" s="31">
        <v>58.5</v>
      </c>
      <c r="F8" s="31">
        <f t="shared" si="0"/>
        <v>10.79</v>
      </c>
      <c r="G8" s="30">
        <v>43.71</v>
      </c>
      <c r="H8" s="31">
        <v>46.5</v>
      </c>
      <c r="I8" s="32">
        <f t="shared" si="1"/>
        <v>2.7899999999999991</v>
      </c>
      <c r="J8" s="30">
        <v>38.21</v>
      </c>
      <c r="K8" s="31">
        <v>54.38</v>
      </c>
      <c r="L8" s="32">
        <f t="shared" si="2"/>
        <v>16.170000000000002</v>
      </c>
      <c r="M8" s="30">
        <v>30.71</v>
      </c>
      <c r="N8" s="31">
        <v>50</v>
      </c>
      <c r="O8" s="32">
        <f t="shared" si="3"/>
        <v>19.29</v>
      </c>
      <c r="P8" s="30">
        <v>40.64</v>
      </c>
      <c r="Q8" s="31">
        <v>56.38</v>
      </c>
      <c r="R8" s="32">
        <f t="shared" si="4"/>
        <v>15.740000000000002</v>
      </c>
      <c r="S8" s="30">
        <v>61.71</v>
      </c>
      <c r="T8" s="33">
        <v>74</v>
      </c>
      <c r="U8" s="32">
        <f t="shared" si="5"/>
        <v>12.29</v>
      </c>
      <c r="V8" s="30">
        <v>60</v>
      </c>
      <c r="W8" s="31">
        <v>61.25</v>
      </c>
      <c r="X8" s="32">
        <f t="shared" si="6"/>
        <v>1.25</v>
      </c>
      <c r="Y8" s="30">
        <v>58.86</v>
      </c>
      <c r="Z8" s="31">
        <v>68</v>
      </c>
      <c r="AA8" s="32">
        <f t="shared" si="7"/>
        <v>9.14</v>
      </c>
      <c r="AB8" s="32">
        <f t="shared" si="8"/>
        <v>47.693750000000001</v>
      </c>
      <c r="AC8" s="30">
        <f t="shared" si="9"/>
        <v>58.626249999999999</v>
      </c>
      <c r="AD8" s="34">
        <f t="shared" si="10"/>
        <v>10.932499999999997</v>
      </c>
      <c r="AE8" s="35">
        <v>8</v>
      </c>
      <c r="AF8" s="20"/>
    </row>
    <row r="9" spans="1:32" ht="17.25">
      <c r="A9" s="27">
        <v>4</v>
      </c>
      <c r="B9" s="28" t="s">
        <v>73</v>
      </c>
      <c r="C9" s="29">
        <v>8</v>
      </c>
      <c r="D9" s="30">
        <v>58</v>
      </c>
      <c r="E9" s="31">
        <v>55.75</v>
      </c>
      <c r="F9" s="31">
        <f t="shared" si="0"/>
        <v>-2.25</v>
      </c>
      <c r="G9" s="30">
        <v>41</v>
      </c>
      <c r="H9" s="31">
        <v>50.25</v>
      </c>
      <c r="I9" s="32">
        <f t="shared" si="1"/>
        <v>9.25</v>
      </c>
      <c r="J9" s="30">
        <v>28.75</v>
      </c>
      <c r="K9" s="31">
        <v>34.380000000000003</v>
      </c>
      <c r="L9" s="32">
        <f t="shared" si="2"/>
        <v>5.6300000000000026</v>
      </c>
      <c r="M9" s="30">
        <v>45</v>
      </c>
      <c r="N9" s="31">
        <v>71.88</v>
      </c>
      <c r="O9" s="32">
        <f t="shared" si="3"/>
        <v>26.879999999999995</v>
      </c>
      <c r="P9" s="30">
        <v>53</v>
      </c>
      <c r="Q9" s="31">
        <v>50.75</v>
      </c>
      <c r="R9" s="32">
        <f t="shared" si="4"/>
        <v>-2.25</v>
      </c>
      <c r="S9" s="30">
        <v>72</v>
      </c>
      <c r="T9" s="33">
        <v>72</v>
      </c>
      <c r="U9" s="32">
        <f t="shared" si="5"/>
        <v>0</v>
      </c>
      <c r="V9" s="30">
        <v>57.5</v>
      </c>
      <c r="W9" s="31">
        <v>59.38</v>
      </c>
      <c r="X9" s="32">
        <f t="shared" si="6"/>
        <v>1.8800000000000026</v>
      </c>
      <c r="Y9" s="30">
        <v>72</v>
      </c>
      <c r="Z9" s="31">
        <v>68.5</v>
      </c>
      <c r="AA9" s="32">
        <f t="shared" si="7"/>
        <v>-3.5</v>
      </c>
      <c r="AB9" s="32">
        <f t="shared" si="8"/>
        <v>53.40625</v>
      </c>
      <c r="AC9" s="30">
        <f t="shared" si="9"/>
        <v>57.861249999999998</v>
      </c>
      <c r="AD9" s="34">
        <f t="shared" si="10"/>
        <v>4.4549999999999983</v>
      </c>
      <c r="AE9" s="35">
        <v>5</v>
      </c>
      <c r="AF9" s="20"/>
    </row>
    <row r="10" spans="1:32" s="17" customFormat="1" ht="24.6" customHeight="1">
      <c r="A10" s="28">
        <v>5</v>
      </c>
      <c r="B10" s="28" t="s">
        <v>101</v>
      </c>
      <c r="C10" s="29">
        <v>6</v>
      </c>
      <c r="D10" s="30">
        <v>56</v>
      </c>
      <c r="E10" s="31">
        <v>61.33</v>
      </c>
      <c r="F10" s="31">
        <f t="shared" si="0"/>
        <v>5.3299999999999983</v>
      </c>
      <c r="G10" s="30">
        <v>54</v>
      </c>
      <c r="H10" s="31">
        <v>43.67</v>
      </c>
      <c r="I10" s="32">
        <f t="shared" si="1"/>
        <v>-10.329999999999998</v>
      </c>
      <c r="J10" s="30">
        <v>60.5</v>
      </c>
      <c r="K10" s="31">
        <v>62.08</v>
      </c>
      <c r="L10" s="32">
        <f t="shared" si="2"/>
        <v>1.5799999999999983</v>
      </c>
      <c r="M10" s="30">
        <v>42</v>
      </c>
      <c r="N10" s="31">
        <v>60</v>
      </c>
      <c r="O10" s="32">
        <f t="shared" si="3"/>
        <v>18</v>
      </c>
      <c r="P10" s="30">
        <v>42.3</v>
      </c>
      <c r="Q10" s="31">
        <v>32.92</v>
      </c>
      <c r="R10" s="32">
        <f t="shared" si="4"/>
        <v>-9.3799999999999955</v>
      </c>
      <c r="S10" s="30">
        <v>62.4</v>
      </c>
      <c r="T10" s="33">
        <v>66.67</v>
      </c>
      <c r="U10" s="32">
        <f t="shared" si="5"/>
        <v>4.2700000000000031</v>
      </c>
      <c r="V10" s="30">
        <v>62</v>
      </c>
      <c r="W10" s="31">
        <v>51.67</v>
      </c>
      <c r="X10" s="32">
        <f t="shared" si="6"/>
        <v>-10.329999999999998</v>
      </c>
      <c r="Y10" s="30">
        <v>56.8</v>
      </c>
      <c r="Z10" s="31">
        <v>64.67</v>
      </c>
      <c r="AA10" s="32">
        <f t="shared" si="7"/>
        <v>7.8700000000000045</v>
      </c>
      <c r="AB10" s="32">
        <f t="shared" si="8"/>
        <v>54.5</v>
      </c>
      <c r="AC10" s="30">
        <f t="shared" si="9"/>
        <v>55.376250000000006</v>
      </c>
      <c r="AD10" s="34">
        <f t="shared" si="10"/>
        <v>0.87625000000000597</v>
      </c>
      <c r="AE10" s="35">
        <v>5</v>
      </c>
      <c r="AF10" s="20"/>
    </row>
    <row r="11" spans="1:32" ht="17.25">
      <c r="A11" s="27">
        <v>6</v>
      </c>
      <c r="B11" s="28" t="s">
        <v>22</v>
      </c>
      <c r="C11" s="29">
        <v>5</v>
      </c>
      <c r="D11" s="30">
        <v>54.75</v>
      </c>
      <c r="E11" s="31">
        <v>59.2</v>
      </c>
      <c r="F11" s="31">
        <f t="shared" si="0"/>
        <v>4.4500000000000028</v>
      </c>
      <c r="G11" s="30">
        <v>52.75</v>
      </c>
      <c r="H11" s="31">
        <v>49.6</v>
      </c>
      <c r="I11" s="32">
        <f t="shared" si="1"/>
        <v>-3.1499999999999986</v>
      </c>
      <c r="J11" s="30">
        <v>35.31</v>
      </c>
      <c r="K11" s="31">
        <v>33</v>
      </c>
      <c r="L11" s="32">
        <f t="shared" si="2"/>
        <v>-2.3100000000000023</v>
      </c>
      <c r="M11" s="30">
        <v>46.25</v>
      </c>
      <c r="N11" s="31">
        <v>52</v>
      </c>
      <c r="O11" s="32">
        <f t="shared" si="3"/>
        <v>5.75</v>
      </c>
      <c r="P11" s="30">
        <v>44.63</v>
      </c>
      <c r="Q11" s="31">
        <v>50.3</v>
      </c>
      <c r="R11" s="32">
        <f t="shared" si="4"/>
        <v>5.6699999999999946</v>
      </c>
      <c r="S11" s="30">
        <v>65</v>
      </c>
      <c r="T11" s="33">
        <v>74.400000000000006</v>
      </c>
      <c r="U11" s="32">
        <f t="shared" si="5"/>
        <v>9.4000000000000057</v>
      </c>
      <c r="V11" s="30">
        <v>59.38</v>
      </c>
      <c r="W11" s="31">
        <v>53</v>
      </c>
      <c r="X11" s="32">
        <f t="shared" si="6"/>
        <v>-6.3800000000000026</v>
      </c>
      <c r="Y11" s="30">
        <v>69</v>
      </c>
      <c r="Z11" s="31">
        <v>68.8</v>
      </c>
      <c r="AA11" s="32">
        <f t="shared" si="7"/>
        <v>-0.20000000000000284</v>
      </c>
      <c r="AB11" s="32">
        <f t="shared" si="8"/>
        <v>53.383749999999999</v>
      </c>
      <c r="AC11" s="30">
        <f t="shared" si="9"/>
        <v>55.037500000000001</v>
      </c>
      <c r="AD11" s="34">
        <f t="shared" si="10"/>
        <v>1.6537500000000023</v>
      </c>
      <c r="AE11" s="35">
        <v>4</v>
      </c>
      <c r="AF11" s="20"/>
    </row>
    <row r="12" spans="1:32" ht="17.25">
      <c r="A12" s="28">
        <v>7</v>
      </c>
      <c r="B12" s="28" t="s">
        <v>117</v>
      </c>
      <c r="C12" s="29">
        <v>215</v>
      </c>
      <c r="D12" s="30">
        <v>57.2</v>
      </c>
      <c r="E12" s="31">
        <v>54.05</v>
      </c>
      <c r="F12" s="31">
        <f t="shared" si="0"/>
        <v>-3.1500000000000057</v>
      </c>
      <c r="G12" s="30">
        <v>54.4</v>
      </c>
      <c r="H12" s="31">
        <v>45.15</v>
      </c>
      <c r="I12" s="32">
        <f t="shared" si="1"/>
        <v>-9.25</v>
      </c>
      <c r="J12" s="30">
        <v>53.55</v>
      </c>
      <c r="K12" s="31">
        <v>42.24</v>
      </c>
      <c r="L12" s="32">
        <f t="shared" si="2"/>
        <v>-11.309999999999995</v>
      </c>
      <c r="M12" s="30">
        <v>52.79</v>
      </c>
      <c r="N12" s="31">
        <v>65.81</v>
      </c>
      <c r="O12" s="32">
        <f t="shared" si="3"/>
        <v>13.020000000000003</v>
      </c>
      <c r="P12" s="30">
        <v>44.76</v>
      </c>
      <c r="Q12" s="31">
        <v>42.01</v>
      </c>
      <c r="R12" s="32">
        <f t="shared" si="4"/>
        <v>-2.75</v>
      </c>
      <c r="S12" s="30">
        <v>66.08</v>
      </c>
      <c r="T12" s="33">
        <v>71.89</v>
      </c>
      <c r="U12" s="32">
        <f t="shared" si="5"/>
        <v>5.8100000000000023</v>
      </c>
      <c r="V12" s="30">
        <v>64.239999999999995</v>
      </c>
      <c r="W12" s="31">
        <v>53.09</v>
      </c>
      <c r="X12" s="32">
        <f t="shared" si="6"/>
        <v>-11.149999999999991</v>
      </c>
      <c r="Y12" s="30">
        <v>63.11</v>
      </c>
      <c r="Z12" s="31">
        <v>61.36</v>
      </c>
      <c r="AA12" s="32">
        <f t="shared" si="7"/>
        <v>-1.75</v>
      </c>
      <c r="AB12" s="32">
        <f t="shared" si="8"/>
        <v>57.016249999999999</v>
      </c>
      <c r="AC12" s="30">
        <f t="shared" si="9"/>
        <v>54.45</v>
      </c>
      <c r="AD12" s="34">
        <f t="shared" si="10"/>
        <v>-2.5662499999999966</v>
      </c>
      <c r="AE12" s="35">
        <v>2</v>
      </c>
      <c r="AF12" s="20"/>
    </row>
    <row r="13" spans="1:32" ht="17.25">
      <c r="A13" s="27">
        <v>8</v>
      </c>
      <c r="B13" s="28" t="s">
        <v>66</v>
      </c>
      <c r="C13" s="29">
        <v>4</v>
      </c>
      <c r="D13" s="30">
        <v>55.78</v>
      </c>
      <c r="E13" s="31">
        <v>50.5</v>
      </c>
      <c r="F13" s="31">
        <f t="shared" si="0"/>
        <v>-5.2800000000000011</v>
      </c>
      <c r="G13" s="30">
        <v>48</v>
      </c>
      <c r="H13" s="31">
        <v>44.5</v>
      </c>
      <c r="I13" s="32">
        <f t="shared" si="1"/>
        <v>-3.5</v>
      </c>
      <c r="J13" s="30">
        <v>53.89</v>
      </c>
      <c r="K13" s="31">
        <v>42.5</v>
      </c>
      <c r="L13" s="32">
        <f t="shared" si="2"/>
        <v>-11.39</v>
      </c>
      <c r="M13" s="30">
        <v>44.44</v>
      </c>
      <c r="N13" s="31">
        <v>67.5</v>
      </c>
      <c r="O13" s="32">
        <f t="shared" si="3"/>
        <v>23.060000000000002</v>
      </c>
      <c r="P13" s="30">
        <v>42.22</v>
      </c>
      <c r="Q13" s="31">
        <v>43.5</v>
      </c>
      <c r="R13" s="32">
        <f t="shared" si="4"/>
        <v>1.2800000000000011</v>
      </c>
      <c r="S13" s="30">
        <v>65.78</v>
      </c>
      <c r="T13" s="33">
        <v>71</v>
      </c>
      <c r="U13" s="32">
        <f t="shared" si="5"/>
        <v>5.2199999999999989</v>
      </c>
      <c r="V13" s="30">
        <v>57.22</v>
      </c>
      <c r="W13" s="31">
        <v>53.75</v>
      </c>
      <c r="X13" s="32">
        <f t="shared" si="6"/>
        <v>-3.4699999999999989</v>
      </c>
      <c r="Y13" s="30">
        <v>58.22</v>
      </c>
      <c r="Z13" s="31">
        <v>61</v>
      </c>
      <c r="AA13" s="32">
        <f t="shared" si="7"/>
        <v>2.7800000000000011</v>
      </c>
      <c r="AB13" s="32">
        <f t="shared" si="8"/>
        <v>53.193750000000009</v>
      </c>
      <c r="AC13" s="30">
        <f t="shared" si="9"/>
        <v>54.28125</v>
      </c>
      <c r="AD13" s="34">
        <f t="shared" si="10"/>
        <v>1.0874999999999915</v>
      </c>
      <c r="AE13" s="35">
        <v>4</v>
      </c>
      <c r="AF13" s="20"/>
    </row>
    <row r="14" spans="1:32" ht="17.25">
      <c r="A14" s="28">
        <v>9</v>
      </c>
      <c r="B14" s="28" t="s">
        <v>70</v>
      </c>
      <c r="C14" s="29">
        <v>6</v>
      </c>
      <c r="D14" s="30">
        <v>58</v>
      </c>
      <c r="E14" s="31">
        <v>56.67</v>
      </c>
      <c r="F14" s="31">
        <f t="shared" si="0"/>
        <v>-1.3299999999999983</v>
      </c>
      <c r="G14" s="30">
        <v>50</v>
      </c>
      <c r="H14" s="31">
        <v>40.67</v>
      </c>
      <c r="I14" s="32">
        <f t="shared" si="1"/>
        <v>-9.3299999999999983</v>
      </c>
      <c r="J14" s="30">
        <v>51.25</v>
      </c>
      <c r="K14" s="31">
        <v>36.25</v>
      </c>
      <c r="L14" s="32">
        <f t="shared" si="2"/>
        <v>-15</v>
      </c>
      <c r="M14" s="30">
        <v>37.5</v>
      </c>
      <c r="N14" s="31">
        <v>54.17</v>
      </c>
      <c r="O14" s="32">
        <f t="shared" si="3"/>
        <v>16.670000000000002</v>
      </c>
      <c r="P14" s="30">
        <v>47.25</v>
      </c>
      <c r="Q14" s="31">
        <v>42.67</v>
      </c>
      <c r="R14" s="32">
        <f t="shared" si="4"/>
        <v>-4.5799999999999983</v>
      </c>
      <c r="S14" s="30">
        <v>70</v>
      </c>
      <c r="T14" s="33">
        <v>71.33</v>
      </c>
      <c r="U14" s="32">
        <f t="shared" si="5"/>
        <v>1.3299999999999983</v>
      </c>
      <c r="V14" s="30">
        <v>62.5</v>
      </c>
      <c r="W14" s="31">
        <v>56.67</v>
      </c>
      <c r="X14" s="32">
        <f t="shared" si="6"/>
        <v>-5.8299999999999983</v>
      </c>
      <c r="Y14" s="30">
        <v>64</v>
      </c>
      <c r="Z14" s="31">
        <v>70.67</v>
      </c>
      <c r="AA14" s="32">
        <f t="shared" si="7"/>
        <v>6.6700000000000017</v>
      </c>
      <c r="AB14" s="32">
        <f t="shared" si="8"/>
        <v>55.0625</v>
      </c>
      <c r="AC14" s="30">
        <f t="shared" si="9"/>
        <v>53.637500000000003</v>
      </c>
      <c r="AD14" s="34">
        <f t="shared" si="10"/>
        <v>-1.4249999999999972</v>
      </c>
      <c r="AE14" s="35">
        <v>3</v>
      </c>
      <c r="AF14" s="20"/>
    </row>
    <row r="15" spans="1:32" ht="17.25">
      <c r="A15" s="27">
        <v>10</v>
      </c>
      <c r="B15" s="28" t="s">
        <v>50</v>
      </c>
      <c r="C15" s="29">
        <v>9</v>
      </c>
      <c r="D15" s="30">
        <v>42.55</v>
      </c>
      <c r="E15" s="31">
        <v>52.22</v>
      </c>
      <c r="F15" s="31">
        <f t="shared" si="0"/>
        <v>9.6700000000000017</v>
      </c>
      <c r="G15" s="30">
        <v>40</v>
      </c>
      <c r="H15" s="31">
        <v>46.22</v>
      </c>
      <c r="I15" s="32">
        <f t="shared" si="1"/>
        <v>6.2199999999999989</v>
      </c>
      <c r="J15" s="30">
        <v>28.18</v>
      </c>
      <c r="K15" s="31">
        <v>31.94</v>
      </c>
      <c r="L15" s="32">
        <f t="shared" si="2"/>
        <v>3.7600000000000016</v>
      </c>
      <c r="M15" s="30">
        <v>32.270000000000003</v>
      </c>
      <c r="N15" s="31">
        <v>53.89</v>
      </c>
      <c r="O15" s="32">
        <f t="shared" si="3"/>
        <v>21.619999999999997</v>
      </c>
      <c r="P15" s="30">
        <v>33.18</v>
      </c>
      <c r="Q15" s="31">
        <v>47.44</v>
      </c>
      <c r="R15" s="32">
        <f t="shared" si="4"/>
        <v>14.259999999999998</v>
      </c>
      <c r="S15" s="30">
        <v>55.64</v>
      </c>
      <c r="T15" s="33">
        <v>72.89</v>
      </c>
      <c r="U15" s="32">
        <f t="shared" si="5"/>
        <v>17.25</v>
      </c>
      <c r="V15" s="30">
        <v>48.18</v>
      </c>
      <c r="W15" s="31">
        <v>55.56</v>
      </c>
      <c r="X15" s="32">
        <f t="shared" si="6"/>
        <v>7.3800000000000026</v>
      </c>
      <c r="Y15" s="30">
        <v>53.09</v>
      </c>
      <c r="Z15" s="31">
        <v>66.67</v>
      </c>
      <c r="AA15" s="32">
        <f t="shared" si="7"/>
        <v>13.579999999999998</v>
      </c>
      <c r="AB15" s="32">
        <f t="shared" si="8"/>
        <v>41.636250000000004</v>
      </c>
      <c r="AC15" s="30">
        <f t="shared" si="9"/>
        <v>53.353749999999998</v>
      </c>
      <c r="AD15" s="34">
        <f t="shared" si="10"/>
        <v>11.717499999999994</v>
      </c>
      <c r="AE15" s="35">
        <v>8</v>
      </c>
      <c r="AF15" s="20"/>
    </row>
    <row r="16" spans="1:32" ht="17.25">
      <c r="A16" s="28">
        <v>11</v>
      </c>
      <c r="B16" s="28" t="s">
        <v>142</v>
      </c>
      <c r="C16" s="29">
        <v>23</v>
      </c>
      <c r="D16" s="30">
        <v>52.57</v>
      </c>
      <c r="E16" s="30">
        <v>58.85</v>
      </c>
      <c r="F16" s="31">
        <f t="shared" si="0"/>
        <v>6.2800000000000011</v>
      </c>
      <c r="G16" s="30">
        <v>49.046666666666674</v>
      </c>
      <c r="H16" s="30">
        <v>44.70333333333334</v>
      </c>
      <c r="I16" s="32">
        <f t="shared" si="1"/>
        <v>-4.3433333333333337</v>
      </c>
      <c r="J16" s="30">
        <v>50.336666666666666</v>
      </c>
      <c r="K16" s="30">
        <v>45.973333333333336</v>
      </c>
      <c r="L16" s="32">
        <f t="shared" si="2"/>
        <v>-4.3633333333333297</v>
      </c>
      <c r="M16" s="30">
        <v>46.623333333333335</v>
      </c>
      <c r="N16" s="30">
        <v>44.629999999999995</v>
      </c>
      <c r="O16" s="32">
        <f t="shared" si="3"/>
        <v>-1.9933333333333394</v>
      </c>
      <c r="P16" s="30">
        <v>42.276666666666664</v>
      </c>
      <c r="Q16" s="30">
        <v>44.5</v>
      </c>
      <c r="R16" s="32">
        <f t="shared" si="4"/>
        <v>2.2233333333333363</v>
      </c>
      <c r="S16" s="30">
        <v>59.080000000000005</v>
      </c>
      <c r="T16" s="30">
        <v>69.11</v>
      </c>
      <c r="U16" s="32">
        <f t="shared" si="5"/>
        <v>10.029999999999994</v>
      </c>
      <c r="V16" s="30">
        <v>58.413333333333334</v>
      </c>
      <c r="W16" s="30">
        <v>54.536666666666669</v>
      </c>
      <c r="X16" s="32">
        <f t="shared" si="6"/>
        <v>-3.8766666666666652</v>
      </c>
      <c r="Y16" s="30">
        <v>57.970000000000006</v>
      </c>
      <c r="Z16" s="30">
        <v>60.963333333333331</v>
      </c>
      <c r="AA16" s="32">
        <f t="shared" si="7"/>
        <v>2.9933333333333252</v>
      </c>
      <c r="AB16" s="32">
        <f t="shared" si="8"/>
        <v>52.03958333333334</v>
      </c>
      <c r="AC16" s="30">
        <f t="shared" si="9"/>
        <v>52.908333333333331</v>
      </c>
      <c r="AD16" s="34">
        <f t="shared" si="10"/>
        <v>0.86874999999999147</v>
      </c>
      <c r="AE16" s="35">
        <v>4</v>
      </c>
      <c r="AF16" s="20"/>
    </row>
    <row r="17" spans="1:32" ht="17.25">
      <c r="A17" s="27">
        <v>12</v>
      </c>
      <c r="B17" s="28" t="s">
        <v>28</v>
      </c>
      <c r="C17" s="29">
        <v>6</v>
      </c>
      <c r="D17" s="30">
        <v>50</v>
      </c>
      <c r="E17" s="31">
        <v>50.33</v>
      </c>
      <c r="F17" s="31">
        <f t="shared" si="0"/>
        <v>0.32999999999999829</v>
      </c>
      <c r="G17" s="30">
        <v>46.8</v>
      </c>
      <c r="H17" s="31">
        <v>41.33</v>
      </c>
      <c r="I17" s="32">
        <f t="shared" si="1"/>
        <v>-5.4699999999999989</v>
      </c>
      <c r="J17" s="30">
        <v>48</v>
      </c>
      <c r="K17" s="31">
        <v>42.5</v>
      </c>
      <c r="L17" s="32">
        <f t="shared" si="2"/>
        <v>-5.5</v>
      </c>
      <c r="M17" s="30">
        <v>37</v>
      </c>
      <c r="N17" s="31">
        <v>55.83</v>
      </c>
      <c r="O17" s="32">
        <f t="shared" si="3"/>
        <v>18.829999999999998</v>
      </c>
      <c r="P17" s="30">
        <v>34.200000000000003</v>
      </c>
      <c r="Q17" s="31">
        <v>42.33</v>
      </c>
      <c r="R17" s="32">
        <f t="shared" si="4"/>
        <v>8.1299999999999955</v>
      </c>
      <c r="S17" s="30">
        <v>60.8</v>
      </c>
      <c r="T17" s="33">
        <v>74</v>
      </c>
      <c r="U17" s="32">
        <f t="shared" si="5"/>
        <v>13.200000000000003</v>
      </c>
      <c r="V17" s="30">
        <v>59</v>
      </c>
      <c r="W17" s="31">
        <v>53.33</v>
      </c>
      <c r="X17" s="32">
        <f t="shared" si="6"/>
        <v>-5.6700000000000017</v>
      </c>
      <c r="Y17" s="30">
        <v>55.2</v>
      </c>
      <c r="Z17" s="31">
        <v>59.33</v>
      </c>
      <c r="AA17" s="32">
        <f t="shared" si="7"/>
        <v>4.1299999999999955</v>
      </c>
      <c r="AB17" s="32">
        <f t="shared" si="8"/>
        <v>48.875</v>
      </c>
      <c r="AC17" s="30">
        <f t="shared" si="9"/>
        <v>52.372499999999995</v>
      </c>
      <c r="AD17" s="34">
        <f t="shared" si="10"/>
        <v>3.4974999999999952</v>
      </c>
      <c r="AE17" s="35">
        <v>5</v>
      </c>
      <c r="AF17" s="20"/>
    </row>
    <row r="18" spans="1:32" ht="17.25">
      <c r="A18" s="28">
        <v>13</v>
      </c>
      <c r="B18" s="28" t="s">
        <v>63</v>
      </c>
      <c r="C18" s="29">
        <v>8</v>
      </c>
      <c r="D18" s="30">
        <v>47.71</v>
      </c>
      <c r="E18" s="31">
        <v>54</v>
      </c>
      <c r="F18" s="31">
        <f t="shared" si="0"/>
        <v>6.2899999999999991</v>
      </c>
      <c r="G18" s="30">
        <v>48.57</v>
      </c>
      <c r="H18" s="31">
        <v>40.5</v>
      </c>
      <c r="I18" s="32">
        <f t="shared" si="1"/>
        <v>-8.07</v>
      </c>
      <c r="J18" s="30">
        <v>43.21</v>
      </c>
      <c r="K18" s="31">
        <v>34.69</v>
      </c>
      <c r="L18" s="32">
        <f t="shared" si="2"/>
        <v>-8.5200000000000031</v>
      </c>
      <c r="M18" s="30">
        <v>35.71</v>
      </c>
      <c r="N18" s="31">
        <v>43.75</v>
      </c>
      <c r="O18" s="32">
        <f t="shared" si="3"/>
        <v>8.0399999999999991</v>
      </c>
      <c r="P18" s="30">
        <v>44.07</v>
      </c>
      <c r="Q18" s="31">
        <v>49.13</v>
      </c>
      <c r="R18" s="32">
        <f t="shared" si="4"/>
        <v>5.0600000000000023</v>
      </c>
      <c r="S18" s="30">
        <v>60</v>
      </c>
      <c r="T18" s="33">
        <v>80.5</v>
      </c>
      <c r="U18" s="32">
        <f t="shared" si="5"/>
        <v>20.5</v>
      </c>
      <c r="V18" s="30">
        <v>56.43</v>
      </c>
      <c r="W18" s="31">
        <v>53.13</v>
      </c>
      <c r="X18" s="32">
        <f t="shared" si="6"/>
        <v>-3.2999999999999972</v>
      </c>
      <c r="Y18" s="30">
        <v>66.290000000000006</v>
      </c>
      <c r="Z18" s="31">
        <v>60.5</v>
      </c>
      <c r="AA18" s="32">
        <f t="shared" si="7"/>
        <v>-5.7900000000000063</v>
      </c>
      <c r="AB18" s="32">
        <f t="shared" si="8"/>
        <v>50.248750000000001</v>
      </c>
      <c r="AC18" s="30">
        <f t="shared" si="9"/>
        <v>52.024999999999999</v>
      </c>
      <c r="AD18" s="34">
        <f t="shared" si="10"/>
        <v>1.7762499999999974</v>
      </c>
      <c r="AE18" s="35">
        <v>4</v>
      </c>
      <c r="AF18" s="20"/>
    </row>
    <row r="19" spans="1:32" ht="17.25">
      <c r="A19" s="27">
        <v>14</v>
      </c>
      <c r="B19" s="28" t="s">
        <v>87</v>
      </c>
      <c r="C19" s="29">
        <v>16</v>
      </c>
      <c r="D19" s="30">
        <v>49.88</v>
      </c>
      <c r="E19" s="31">
        <v>49.25</v>
      </c>
      <c r="F19" s="31">
        <f t="shared" si="0"/>
        <v>-0.63000000000000256</v>
      </c>
      <c r="G19" s="30">
        <v>50.94</v>
      </c>
      <c r="H19" s="31">
        <v>44.13</v>
      </c>
      <c r="I19" s="32">
        <f t="shared" si="1"/>
        <v>-6.8099999999999952</v>
      </c>
      <c r="J19" s="30">
        <v>33.090000000000003</v>
      </c>
      <c r="K19" s="31">
        <v>33.130000000000003</v>
      </c>
      <c r="L19" s="32">
        <f t="shared" si="2"/>
        <v>3.9999999999999147E-2</v>
      </c>
      <c r="M19" s="30">
        <v>38.53</v>
      </c>
      <c r="N19" s="31">
        <v>59.38</v>
      </c>
      <c r="O19" s="32">
        <f t="shared" si="3"/>
        <v>20.85</v>
      </c>
      <c r="P19" s="30">
        <v>40.47</v>
      </c>
      <c r="Q19" s="31">
        <v>40.94</v>
      </c>
      <c r="R19" s="32">
        <f t="shared" si="4"/>
        <v>0.46999999999999886</v>
      </c>
      <c r="S19" s="30">
        <v>61.88</v>
      </c>
      <c r="T19" s="33">
        <v>71.25</v>
      </c>
      <c r="U19" s="32">
        <f t="shared" si="5"/>
        <v>9.3699999999999974</v>
      </c>
      <c r="V19" s="30">
        <v>54.71</v>
      </c>
      <c r="W19" s="31">
        <v>52.5</v>
      </c>
      <c r="X19" s="32">
        <f t="shared" si="6"/>
        <v>-2.2100000000000009</v>
      </c>
      <c r="Y19" s="30">
        <v>54.59</v>
      </c>
      <c r="Z19" s="31">
        <v>64.5</v>
      </c>
      <c r="AA19" s="32">
        <f t="shared" si="7"/>
        <v>9.9099999999999966</v>
      </c>
      <c r="AB19" s="32">
        <f t="shared" si="8"/>
        <v>48.011250000000004</v>
      </c>
      <c r="AC19" s="30">
        <f t="shared" si="9"/>
        <v>51.884999999999998</v>
      </c>
      <c r="AD19" s="34">
        <f t="shared" si="10"/>
        <v>3.873749999999994</v>
      </c>
      <c r="AE19" s="35">
        <v>5</v>
      </c>
      <c r="AF19" s="20"/>
    </row>
    <row r="20" spans="1:32" ht="17.25">
      <c r="A20" s="28">
        <v>15</v>
      </c>
      <c r="B20" s="28" t="s">
        <v>60</v>
      </c>
      <c r="C20" s="29">
        <v>6</v>
      </c>
      <c r="D20" s="30">
        <v>43.29</v>
      </c>
      <c r="E20" s="31">
        <v>54.33</v>
      </c>
      <c r="F20" s="31">
        <f t="shared" si="0"/>
        <v>11.04</v>
      </c>
      <c r="G20" s="30">
        <v>47.88</v>
      </c>
      <c r="H20" s="31">
        <v>40</v>
      </c>
      <c r="I20" s="32">
        <f t="shared" si="1"/>
        <v>-7.8800000000000026</v>
      </c>
      <c r="J20" s="30">
        <v>42.21</v>
      </c>
      <c r="K20" s="31">
        <v>34.17</v>
      </c>
      <c r="L20" s="32">
        <f t="shared" si="2"/>
        <v>-8.0399999999999991</v>
      </c>
      <c r="M20" s="30">
        <v>37.65</v>
      </c>
      <c r="N20" s="31">
        <v>63.33</v>
      </c>
      <c r="O20" s="32">
        <f t="shared" si="3"/>
        <v>25.68</v>
      </c>
      <c r="P20" s="30">
        <v>44.09</v>
      </c>
      <c r="Q20" s="31">
        <v>46.83</v>
      </c>
      <c r="R20" s="32">
        <f t="shared" si="4"/>
        <v>2.7399999999999949</v>
      </c>
      <c r="S20" s="30">
        <v>61.88</v>
      </c>
      <c r="T20" s="33">
        <v>70</v>
      </c>
      <c r="U20" s="32">
        <f t="shared" si="5"/>
        <v>8.1199999999999974</v>
      </c>
      <c r="V20" s="30">
        <v>55.59</v>
      </c>
      <c r="W20" s="31">
        <v>48.33</v>
      </c>
      <c r="X20" s="32">
        <f t="shared" si="6"/>
        <v>-7.2600000000000051</v>
      </c>
      <c r="Y20" s="30">
        <v>64</v>
      </c>
      <c r="Z20" s="31">
        <v>58</v>
      </c>
      <c r="AA20" s="32">
        <f t="shared" si="7"/>
        <v>-6</v>
      </c>
      <c r="AB20" s="32">
        <f t="shared" si="8"/>
        <v>49.573750000000004</v>
      </c>
      <c r="AC20" s="30">
        <f t="shared" si="9"/>
        <v>51.873749999999994</v>
      </c>
      <c r="AD20" s="34">
        <f t="shared" si="10"/>
        <v>2.2999999999999901</v>
      </c>
      <c r="AE20" s="35">
        <v>4</v>
      </c>
      <c r="AF20" s="20"/>
    </row>
    <row r="21" spans="1:32" ht="17.25">
      <c r="A21" s="27">
        <v>16</v>
      </c>
      <c r="B21" s="28" t="s">
        <v>34</v>
      </c>
      <c r="C21" s="29">
        <v>10</v>
      </c>
      <c r="D21" s="30">
        <v>53</v>
      </c>
      <c r="E21" s="31">
        <v>49.8</v>
      </c>
      <c r="F21" s="31">
        <f t="shared" si="0"/>
        <v>-3.2000000000000028</v>
      </c>
      <c r="G21" s="30">
        <v>49.4</v>
      </c>
      <c r="H21" s="31">
        <v>37.6</v>
      </c>
      <c r="I21" s="32">
        <f t="shared" si="1"/>
        <v>-11.799999999999997</v>
      </c>
      <c r="J21" s="30">
        <v>44</v>
      </c>
      <c r="K21" s="31">
        <v>36.75</v>
      </c>
      <c r="L21" s="32">
        <f t="shared" si="2"/>
        <v>-7.25</v>
      </c>
      <c r="M21" s="30">
        <v>34</v>
      </c>
      <c r="N21" s="31">
        <v>45.5</v>
      </c>
      <c r="O21" s="32">
        <f t="shared" si="3"/>
        <v>11.5</v>
      </c>
      <c r="P21" s="30">
        <v>39.75</v>
      </c>
      <c r="Q21" s="31">
        <v>40.25</v>
      </c>
      <c r="R21" s="32">
        <f t="shared" si="4"/>
        <v>0.5</v>
      </c>
      <c r="S21" s="30">
        <v>64</v>
      </c>
      <c r="T21" s="33">
        <v>78</v>
      </c>
      <c r="U21" s="32">
        <f t="shared" si="5"/>
        <v>14</v>
      </c>
      <c r="V21" s="30">
        <v>56.5</v>
      </c>
      <c r="W21" s="31">
        <v>55.5</v>
      </c>
      <c r="X21" s="32">
        <f t="shared" si="6"/>
        <v>-1</v>
      </c>
      <c r="Y21" s="30">
        <v>70</v>
      </c>
      <c r="Z21" s="31">
        <v>61.6</v>
      </c>
      <c r="AA21" s="32">
        <f t="shared" si="7"/>
        <v>-8.3999999999999986</v>
      </c>
      <c r="AB21" s="32">
        <f t="shared" si="8"/>
        <v>51.331249999999997</v>
      </c>
      <c r="AC21" s="30">
        <f t="shared" si="9"/>
        <v>50.625</v>
      </c>
      <c r="AD21" s="34">
        <f t="shared" si="10"/>
        <v>-0.70624999999999716</v>
      </c>
      <c r="AE21" s="35">
        <v>3</v>
      </c>
      <c r="AF21" s="20"/>
    </row>
    <row r="22" spans="1:32" ht="17.25">
      <c r="A22" s="28">
        <v>17</v>
      </c>
      <c r="B22" s="28" t="s">
        <v>38</v>
      </c>
      <c r="C22" s="29">
        <v>18</v>
      </c>
      <c r="D22" s="30">
        <v>47.57</v>
      </c>
      <c r="E22" s="31">
        <v>50.56</v>
      </c>
      <c r="F22" s="31">
        <f t="shared" si="0"/>
        <v>2.990000000000002</v>
      </c>
      <c r="G22" s="30">
        <v>45</v>
      </c>
      <c r="H22" s="31">
        <v>38.78</v>
      </c>
      <c r="I22" s="32">
        <f t="shared" si="1"/>
        <v>-6.2199999999999989</v>
      </c>
      <c r="J22" s="30">
        <v>43.93</v>
      </c>
      <c r="K22" s="31">
        <v>34.44</v>
      </c>
      <c r="L22" s="32">
        <f t="shared" si="2"/>
        <v>-9.490000000000002</v>
      </c>
      <c r="M22" s="30">
        <v>49.29</v>
      </c>
      <c r="N22" s="31">
        <v>59.72</v>
      </c>
      <c r="O22" s="32">
        <f t="shared" si="3"/>
        <v>10.43</v>
      </c>
      <c r="P22" s="30">
        <v>34.61</v>
      </c>
      <c r="Q22" s="31">
        <v>36.75</v>
      </c>
      <c r="R22" s="32">
        <f t="shared" si="4"/>
        <v>2.1400000000000006</v>
      </c>
      <c r="S22" s="30">
        <v>63.43</v>
      </c>
      <c r="T22" s="33">
        <v>76.67</v>
      </c>
      <c r="U22" s="32">
        <f t="shared" si="5"/>
        <v>13.240000000000002</v>
      </c>
      <c r="V22" s="30">
        <v>55.36</v>
      </c>
      <c r="W22" s="31">
        <v>52.78</v>
      </c>
      <c r="X22" s="32">
        <f t="shared" si="6"/>
        <v>-2.5799999999999983</v>
      </c>
      <c r="Y22" s="30">
        <v>61.71</v>
      </c>
      <c r="Z22" s="31">
        <v>53.56</v>
      </c>
      <c r="AA22" s="32">
        <f t="shared" si="7"/>
        <v>-8.1499999999999986</v>
      </c>
      <c r="AB22" s="32">
        <f t="shared" si="8"/>
        <v>50.112499999999997</v>
      </c>
      <c r="AC22" s="30">
        <f t="shared" si="9"/>
        <v>50.407500000000006</v>
      </c>
      <c r="AD22" s="34">
        <f t="shared" si="10"/>
        <v>0.29500000000000881</v>
      </c>
      <c r="AE22" s="35">
        <v>4</v>
      </c>
      <c r="AF22" s="20"/>
    </row>
    <row r="23" spans="1:32" ht="17.25">
      <c r="A23" s="27">
        <v>18</v>
      </c>
      <c r="B23" s="28" t="s">
        <v>138</v>
      </c>
      <c r="C23" s="29">
        <v>20</v>
      </c>
      <c r="D23" s="30">
        <v>53.5</v>
      </c>
      <c r="E23" s="30">
        <v>46.120000000000005</v>
      </c>
      <c r="F23" s="31">
        <f t="shared" si="0"/>
        <v>-7.3799999999999955</v>
      </c>
      <c r="G23" s="30">
        <v>45.5</v>
      </c>
      <c r="H23" s="30">
        <v>40.482500000000002</v>
      </c>
      <c r="I23" s="32">
        <f t="shared" si="1"/>
        <v>-5.0174999999999983</v>
      </c>
      <c r="J23" s="30">
        <v>42.707499999999996</v>
      </c>
      <c r="K23" s="30">
        <v>36.375</v>
      </c>
      <c r="L23" s="32">
        <f t="shared" si="2"/>
        <v>-6.332499999999996</v>
      </c>
      <c r="M23" s="30">
        <v>37.917500000000004</v>
      </c>
      <c r="N23" s="30">
        <v>51.594999999999999</v>
      </c>
      <c r="O23" s="32">
        <f t="shared" si="3"/>
        <v>13.677499999999995</v>
      </c>
      <c r="P23" s="30">
        <v>41.4375</v>
      </c>
      <c r="Q23" s="30">
        <v>38.47</v>
      </c>
      <c r="R23" s="32">
        <f t="shared" si="4"/>
        <v>-2.9675000000000011</v>
      </c>
      <c r="S23" s="30">
        <v>60.835000000000008</v>
      </c>
      <c r="T23" s="30">
        <v>72.717500000000001</v>
      </c>
      <c r="U23" s="32">
        <f t="shared" si="5"/>
        <v>11.882499999999993</v>
      </c>
      <c r="V23" s="30">
        <v>51.04</v>
      </c>
      <c r="W23" s="30">
        <v>52.6875</v>
      </c>
      <c r="X23" s="32">
        <f t="shared" si="6"/>
        <v>1.6475000000000009</v>
      </c>
      <c r="Y23" s="30">
        <v>53.167500000000004</v>
      </c>
      <c r="Z23" s="30">
        <v>62.832499999999996</v>
      </c>
      <c r="AA23" s="32">
        <f t="shared" si="7"/>
        <v>9.664999999999992</v>
      </c>
      <c r="AB23" s="32">
        <f t="shared" si="8"/>
        <v>48.263125000000009</v>
      </c>
      <c r="AC23" s="30">
        <f t="shared" si="9"/>
        <v>50.16</v>
      </c>
      <c r="AD23" s="34">
        <f t="shared" si="10"/>
        <v>1.8968749999999872</v>
      </c>
      <c r="AE23" s="35">
        <v>4</v>
      </c>
      <c r="AF23" s="20"/>
    </row>
    <row r="24" spans="1:32" ht="17.25">
      <c r="A24" s="28">
        <v>19</v>
      </c>
      <c r="B24" s="28" t="s">
        <v>74</v>
      </c>
      <c r="C24" s="29">
        <v>17</v>
      </c>
      <c r="D24" s="30">
        <v>44.78</v>
      </c>
      <c r="E24" s="31">
        <v>52.12</v>
      </c>
      <c r="F24" s="31">
        <f t="shared" si="0"/>
        <v>7.3399999999999963</v>
      </c>
      <c r="G24" s="30">
        <v>38</v>
      </c>
      <c r="H24" s="31">
        <v>40</v>
      </c>
      <c r="I24" s="32">
        <f t="shared" si="1"/>
        <v>2</v>
      </c>
      <c r="J24" s="30">
        <v>35.97</v>
      </c>
      <c r="K24" s="31">
        <v>32.79</v>
      </c>
      <c r="L24" s="32">
        <f t="shared" si="2"/>
        <v>-3.1799999999999997</v>
      </c>
      <c r="M24" s="30">
        <v>33.33</v>
      </c>
      <c r="N24" s="31">
        <v>52.94</v>
      </c>
      <c r="O24" s="32">
        <f t="shared" si="3"/>
        <v>19.61</v>
      </c>
      <c r="P24" s="30">
        <v>33.19</v>
      </c>
      <c r="Q24" s="31">
        <v>42.94</v>
      </c>
      <c r="R24" s="32">
        <f t="shared" si="4"/>
        <v>9.75</v>
      </c>
      <c r="S24" s="30">
        <v>60.44</v>
      </c>
      <c r="T24" s="33">
        <v>68</v>
      </c>
      <c r="U24" s="32">
        <f t="shared" si="5"/>
        <v>7.5600000000000023</v>
      </c>
      <c r="V24" s="30">
        <v>50</v>
      </c>
      <c r="W24" s="31">
        <v>55.29</v>
      </c>
      <c r="X24" s="32">
        <f t="shared" si="6"/>
        <v>5.2899999999999991</v>
      </c>
      <c r="Y24" s="30">
        <v>50.44</v>
      </c>
      <c r="Z24" s="31">
        <v>55.76</v>
      </c>
      <c r="AA24" s="32">
        <f t="shared" si="7"/>
        <v>5.32</v>
      </c>
      <c r="AB24" s="32">
        <f t="shared" si="8"/>
        <v>43.268749999999997</v>
      </c>
      <c r="AC24" s="30">
        <f t="shared" si="9"/>
        <v>49.98</v>
      </c>
      <c r="AD24" s="34">
        <f t="shared" si="10"/>
        <v>6.7112499999999997</v>
      </c>
      <c r="AE24" s="35">
        <v>7</v>
      </c>
      <c r="AF24" s="20"/>
    </row>
    <row r="25" spans="1:32" ht="17.25">
      <c r="A25" s="27">
        <v>20</v>
      </c>
      <c r="B25" s="28" t="s">
        <v>76</v>
      </c>
      <c r="C25" s="29">
        <v>7</v>
      </c>
      <c r="D25" s="30">
        <v>50</v>
      </c>
      <c r="E25" s="31">
        <v>48.57</v>
      </c>
      <c r="F25" s="31">
        <f t="shared" si="0"/>
        <v>-1.4299999999999997</v>
      </c>
      <c r="G25" s="30">
        <v>46</v>
      </c>
      <c r="H25" s="31">
        <v>45.14</v>
      </c>
      <c r="I25" s="32">
        <f t="shared" si="1"/>
        <v>-0.85999999999999943</v>
      </c>
      <c r="J25" s="30">
        <v>41.88</v>
      </c>
      <c r="K25" s="31">
        <v>47.86</v>
      </c>
      <c r="L25" s="32">
        <f t="shared" si="2"/>
        <v>5.9799999999999969</v>
      </c>
      <c r="M25" s="30">
        <v>36.880000000000003</v>
      </c>
      <c r="N25" s="31">
        <v>57.86</v>
      </c>
      <c r="O25" s="32">
        <f t="shared" si="3"/>
        <v>20.979999999999997</v>
      </c>
      <c r="P25" s="30">
        <v>35</v>
      </c>
      <c r="Q25" s="31">
        <v>32.86</v>
      </c>
      <c r="R25" s="32">
        <f t="shared" si="4"/>
        <v>-2.1400000000000006</v>
      </c>
      <c r="S25" s="30">
        <v>58</v>
      </c>
      <c r="T25" s="33">
        <v>64</v>
      </c>
      <c r="U25" s="32">
        <f t="shared" si="5"/>
        <v>6</v>
      </c>
      <c r="V25" s="30">
        <v>58.75</v>
      </c>
      <c r="W25" s="31">
        <v>48.57</v>
      </c>
      <c r="X25" s="32">
        <f t="shared" si="6"/>
        <v>-10.18</v>
      </c>
      <c r="Y25" s="30">
        <v>63</v>
      </c>
      <c r="Z25" s="31">
        <v>53.71</v>
      </c>
      <c r="AA25" s="32">
        <f t="shared" si="7"/>
        <v>-9.2899999999999991</v>
      </c>
      <c r="AB25" s="32">
        <f t="shared" si="8"/>
        <v>48.688749999999999</v>
      </c>
      <c r="AC25" s="30">
        <f t="shared" si="9"/>
        <v>49.821249999999999</v>
      </c>
      <c r="AD25" s="34">
        <f t="shared" si="10"/>
        <v>1.1325000000000003</v>
      </c>
      <c r="AE25" s="35">
        <v>3</v>
      </c>
      <c r="AF25" s="20"/>
    </row>
    <row r="26" spans="1:32" ht="17.25">
      <c r="A26" s="28">
        <v>21</v>
      </c>
      <c r="B26" s="28" t="s">
        <v>137</v>
      </c>
      <c r="C26" s="29">
        <v>5</v>
      </c>
      <c r="D26" s="30">
        <v>52.1</v>
      </c>
      <c r="E26" s="30">
        <v>48</v>
      </c>
      <c r="F26" s="31">
        <f t="shared" si="0"/>
        <v>-4.1000000000000014</v>
      </c>
      <c r="G26" s="30">
        <v>42.05</v>
      </c>
      <c r="H26" s="30">
        <v>37.5</v>
      </c>
      <c r="I26" s="32">
        <f t="shared" si="1"/>
        <v>-4.5499999999999972</v>
      </c>
      <c r="J26" s="30">
        <v>36.875</v>
      </c>
      <c r="K26" s="30">
        <v>27.5</v>
      </c>
      <c r="L26" s="32">
        <f t="shared" si="2"/>
        <v>-9.375</v>
      </c>
      <c r="M26" s="30">
        <v>38.875</v>
      </c>
      <c r="N26" s="30">
        <v>55.625</v>
      </c>
      <c r="O26" s="32">
        <f t="shared" si="3"/>
        <v>16.75</v>
      </c>
      <c r="P26" s="30">
        <v>45.05</v>
      </c>
      <c r="Q26" s="30">
        <v>48.25</v>
      </c>
      <c r="R26" s="32">
        <f t="shared" si="4"/>
        <v>3.2000000000000028</v>
      </c>
      <c r="S26" s="30">
        <v>64.099999999999994</v>
      </c>
      <c r="T26" s="30">
        <v>68.5</v>
      </c>
      <c r="U26" s="32">
        <f t="shared" si="5"/>
        <v>4.4000000000000057</v>
      </c>
      <c r="V26" s="30">
        <v>57</v>
      </c>
      <c r="W26" s="30">
        <v>54.375</v>
      </c>
      <c r="X26" s="32">
        <f t="shared" si="6"/>
        <v>-2.625</v>
      </c>
      <c r="Y26" s="30">
        <v>61.7</v>
      </c>
      <c r="Z26" s="30">
        <v>57</v>
      </c>
      <c r="AA26" s="32">
        <f t="shared" si="7"/>
        <v>-4.7000000000000028</v>
      </c>
      <c r="AB26" s="32">
        <f t="shared" si="8"/>
        <v>49.718749999999993</v>
      </c>
      <c r="AC26" s="30">
        <f t="shared" si="9"/>
        <v>49.59375</v>
      </c>
      <c r="AD26" s="34">
        <f t="shared" si="10"/>
        <v>-0.12499999999999289</v>
      </c>
      <c r="AE26" s="35">
        <v>3</v>
      </c>
      <c r="AF26" s="20"/>
    </row>
    <row r="27" spans="1:32" ht="17.25">
      <c r="A27" s="27">
        <v>22</v>
      </c>
      <c r="B27" s="28" t="s">
        <v>95</v>
      </c>
      <c r="C27" s="29">
        <v>12</v>
      </c>
      <c r="D27" s="30">
        <v>53.14</v>
      </c>
      <c r="E27" s="31">
        <v>49.67</v>
      </c>
      <c r="F27" s="31">
        <f t="shared" si="0"/>
        <v>-3.4699999999999989</v>
      </c>
      <c r="G27" s="30">
        <v>54</v>
      </c>
      <c r="H27" s="31">
        <v>45.17</v>
      </c>
      <c r="I27" s="32">
        <f t="shared" si="1"/>
        <v>-8.8299999999999983</v>
      </c>
      <c r="J27" s="30">
        <v>42.14</v>
      </c>
      <c r="K27" s="31">
        <v>35.83</v>
      </c>
      <c r="L27" s="32">
        <f t="shared" si="2"/>
        <v>-6.3100000000000023</v>
      </c>
      <c r="M27" s="30">
        <v>35.71</v>
      </c>
      <c r="N27" s="31">
        <v>50.42</v>
      </c>
      <c r="O27" s="32">
        <f t="shared" si="3"/>
        <v>14.71</v>
      </c>
      <c r="P27" s="30">
        <v>53.71</v>
      </c>
      <c r="Q27" s="31">
        <v>40.83</v>
      </c>
      <c r="R27" s="32">
        <f t="shared" si="4"/>
        <v>-12.880000000000003</v>
      </c>
      <c r="S27" s="30">
        <v>69.14</v>
      </c>
      <c r="T27" s="33">
        <v>64.33</v>
      </c>
      <c r="U27" s="32">
        <f t="shared" si="5"/>
        <v>-4.8100000000000023</v>
      </c>
      <c r="V27" s="30">
        <v>60</v>
      </c>
      <c r="W27" s="31">
        <v>51.67</v>
      </c>
      <c r="X27" s="32">
        <f t="shared" si="6"/>
        <v>-8.3299999999999983</v>
      </c>
      <c r="Y27" s="30">
        <v>65.709999999999994</v>
      </c>
      <c r="Z27" s="31">
        <v>58.67</v>
      </c>
      <c r="AA27" s="32">
        <f t="shared" si="7"/>
        <v>-7.039999999999992</v>
      </c>
      <c r="AB27" s="32">
        <f t="shared" si="8"/>
        <v>54.193750000000001</v>
      </c>
      <c r="AC27" s="30">
        <f t="shared" si="9"/>
        <v>49.573750000000004</v>
      </c>
      <c r="AD27" s="34">
        <f t="shared" si="10"/>
        <v>-4.6199999999999974</v>
      </c>
      <c r="AE27" s="35">
        <v>1</v>
      </c>
      <c r="AF27" s="20"/>
    </row>
    <row r="28" spans="1:32" ht="17.25">
      <c r="A28" s="28">
        <v>23</v>
      </c>
      <c r="B28" s="28" t="s">
        <v>31</v>
      </c>
      <c r="C28" s="29">
        <v>22</v>
      </c>
      <c r="D28" s="30">
        <v>54.86</v>
      </c>
      <c r="E28" s="31">
        <v>52.45</v>
      </c>
      <c r="F28" s="31">
        <f t="shared" si="0"/>
        <v>-2.4099999999999966</v>
      </c>
      <c r="G28" s="30">
        <v>46.29</v>
      </c>
      <c r="H28" s="31">
        <v>39.729999999999997</v>
      </c>
      <c r="I28" s="32">
        <f t="shared" si="1"/>
        <v>-6.5600000000000023</v>
      </c>
      <c r="J28" s="30">
        <v>41.07</v>
      </c>
      <c r="K28" s="31">
        <v>33.409999999999997</v>
      </c>
      <c r="L28" s="32">
        <f t="shared" si="2"/>
        <v>-7.6600000000000037</v>
      </c>
      <c r="M28" s="30">
        <v>41.79</v>
      </c>
      <c r="N28" s="31">
        <v>62.95</v>
      </c>
      <c r="O28" s="32">
        <f t="shared" si="3"/>
        <v>21.160000000000004</v>
      </c>
      <c r="P28" s="30">
        <v>39</v>
      </c>
      <c r="Q28" s="31">
        <v>36.700000000000003</v>
      </c>
      <c r="R28" s="32">
        <f t="shared" si="4"/>
        <v>-2.2999999999999972</v>
      </c>
      <c r="S28" s="30">
        <v>61.43</v>
      </c>
      <c r="T28" s="33">
        <v>67.64</v>
      </c>
      <c r="U28" s="32">
        <f t="shared" si="5"/>
        <v>6.2100000000000009</v>
      </c>
      <c r="V28" s="30">
        <v>63.57</v>
      </c>
      <c r="W28" s="31">
        <v>46.36</v>
      </c>
      <c r="X28" s="32">
        <f t="shared" si="6"/>
        <v>-17.21</v>
      </c>
      <c r="Y28" s="30">
        <v>68.86</v>
      </c>
      <c r="Z28" s="31">
        <v>57.27</v>
      </c>
      <c r="AA28" s="32">
        <f t="shared" si="7"/>
        <v>-11.589999999999996</v>
      </c>
      <c r="AB28" s="32">
        <f t="shared" si="8"/>
        <v>52.108750000000001</v>
      </c>
      <c r="AC28" s="30">
        <f t="shared" si="9"/>
        <v>49.563749999999999</v>
      </c>
      <c r="AD28" s="34">
        <f t="shared" si="10"/>
        <v>-2.5450000000000017</v>
      </c>
      <c r="AE28" s="35">
        <v>2</v>
      </c>
      <c r="AF28" s="20"/>
    </row>
    <row r="29" spans="1:32" ht="17.25">
      <c r="A29" s="27">
        <v>24</v>
      </c>
      <c r="B29" s="28" t="s">
        <v>109</v>
      </c>
      <c r="C29" s="29">
        <v>5</v>
      </c>
      <c r="D29" s="30">
        <v>42</v>
      </c>
      <c r="E29" s="31">
        <v>48.4</v>
      </c>
      <c r="F29" s="31">
        <f t="shared" si="0"/>
        <v>6.3999999999999986</v>
      </c>
      <c r="G29" s="30">
        <v>33</v>
      </c>
      <c r="H29" s="31">
        <v>47.2</v>
      </c>
      <c r="I29" s="32">
        <f t="shared" si="1"/>
        <v>14.200000000000003</v>
      </c>
      <c r="J29" s="30">
        <v>37.5</v>
      </c>
      <c r="K29" s="31">
        <v>23</v>
      </c>
      <c r="L29" s="32">
        <f t="shared" si="2"/>
        <v>-14.5</v>
      </c>
      <c r="M29" s="30">
        <v>31.25</v>
      </c>
      <c r="N29" s="31">
        <v>55</v>
      </c>
      <c r="O29" s="32">
        <f t="shared" si="3"/>
        <v>23.75</v>
      </c>
      <c r="P29" s="30">
        <v>23.5</v>
      </c>
      <c r="Q29" s="31">
        <v>39.1</v>
      </c>
      <c r="R29" s="32">
        <f t="shared" si="4"/>
        <v>15.600000000000001</v>
      </c>
      <c r="S29" s="30">
        <v>47</v>
      </c>
      <c r="T29" s="33">
        <v>68.8</v>
      </c>
      <c r="U29" s="32">
        <f t="shared" si="5"/>
        <v>21.799999999999997</v>
      </c>
      <c r="V29" s="30">
        <v>47.5</v>
      </c>
      <c r="W29" s="31">
        <v>55</v>
      </c>
      <c r="X29" s="32">
        <f t="shared" si="6"/>
        <v>7.5</v>
      </c>
      <c r="Y29" s="30">
        <v>43</v>
      </c>
      <c r="Z29" s="31">
        <v>59.2</v>
      </c>
      <c r="AA29" s="32">
        <f t="shared" si="7"/>
        <v>16.200000000000003</v>
      </c>
      <c r="AB29" s="32">
        <f t="shared" si="8"/>
        <v>38.09375</v>
      </c>
      <c r="AC29" s="30">
        <f t="shared" si="9"/>
        <v>49.462499999999999</v>
      </c>
      <c r="AD29" s="34">
        <f t="shared" si="10"/>
        <v>11.368749999999999</v>
      </c>
      <c r="AE29" s="35">
        <v>7</v>
      </c>
      <c r="AF29" s="20"/>
    </row>
    <row r="30" spans="1:32" ht="17.25">
      <c r="A30" s="28">
        <v>25</v>
      </c>
      <c r="B30" s="28" t="s">
        <v>61</v>
      </c>
      <c r="C30" s="29">
        <v>9</v>
      </c>
      <c r="D30" s="30">
        <v>53.2</v>
      </c>
      <c r="E30" s="31">
        <v>52.67</v>
      </c>
      <c r="F30" s="31">
        <f t="shared" si="0"/>
        <v>-0.53000000000000114</v>
      </c>
      <c r="G30" s="30">
        <v>59.2</v>
      </c>
      <c r="H30" s="31">
        <v>39.11</v>
      </c>
      <c r="I30" s="32">
        <f t="shared" si="1"/>
        <v>-20.090000000000003</v>
      </c>
      <c r="J30" s="30">
        <v>37.5</v>
      </c>
      <c r="K30" s="31">
        <v>34.72</v>
      </c>
      <c r="L30" s="32">
        <f t="shared" si="2"/>
        <v>-2.7800000000000011</v>
      </c>
      <c r="M30" s="30">
        <v>42</v>
      </c>
      <c r="N30" s="31">
        <v>42.78</v>
      </c>
      <c r="O30" s="32">
        <f t="shared" si="3"/>
        <v>0.78000000000000114</v>
      </c>
      <c r="P30" s="30">
        <v>47.5</v>
      </c>
      <c r="Q30" s="31">
        <v>44.67</v>
      </c>
      <c r="R30" s="32">
        <f t="shared" si="4"/>
        <v>-2.8299999999999983</v>
      </c>
      <c r="S30" s="30">
        <v>78.400000000000006</v>
      </c>
      <c r="T30" s="33">
        <v>68.44</v>
      </c>
      <c r="U30" s="32">
        <f t="shared" si="5"/>
        <v>-9.960000000000008</v>
      </c>
      <c r="V30" s="30">
        <v>61</v>
      </c>
      <c r="W30" s="31">
        <v>52.22</v>
      </c>
      <c r="X30" s="32">
        <f t="shared" si="6"/>
        <v>-8.7800000000000011</v>
      </c>
      <c r="Y30" s="30">
        <v>64</v>
      </c>
      <c r="Z30" s="31">
        <v>60.89</v>
      </c>
      <c r="AA30" s="32">
        <f t="shared" si="7"/>
        <v>-3.1099999999999994</v>
      </c>
      <c r="AB30" s="32">
        <f t="shared" si="8"/>
        <v>55.35</v>
      </c>
      <c r="AC30" s="30">
        <f t="shared" si="9"/>
        <v>49.4375</v>
      </c>
      <c r="AD30" s="34">
        <f t="shared" si="10"/>
        <v>-5.9125000000000014</v>
      </c>
      <c r="AE30" s="35">
        <v>1</v>
      </c>
      <c r="AF30" s="20"/>
    </row>
    <row r="31" spans="1:32" ht="17.25">
      <c r="A31" s="27">
        <v>26</v>
      </c>
      <c r="B31" s="28" t="s">
        <v>116</v>
      </c>
      <c r="C31" s="29">
        <v>13</v>
      </c>
      <c r="D31" s="30">
        <v>41.67</v>
      </c>
      <c r="E31" s="31">
        <v>47.08</v>
      </c>
      <c r="F31" s="31">
        <f t="shared" si="0"/>
        <v>5.4099999999999966</v>
      </c>
      <c r="G31" s="30">
        <v>34.5</v>
      </c>
      <c r="H31" s="31">
        <v>38.46</v>
      </c>
      <c r="I31" s="32">
        <f t="shared" si="1"/>
        <v>3.9600000000000009</v>
      </c>
      <c r="J31" s="30">
        <v>32.29</v>
      </c>
      <c r="K31" s="31">
        <v>37.5</v>
      </c>
      <c r="L31" s="32">
        <f t="shared" si="2"/>
        <v>5.2100000000000009</v>
      </c>
      <c r="M31" s="30">
        <v>25.83</v>
      </c>
      <c r="N31" s="31">
        <v>46.15</v>
      </c>
      <c r="O31" s="32">
        <f t="shared" si="3"/>
        <v>20.32</v>
      </c>
      <c r="P31" s="30">
        <v>35.29</v>
      </c>
      <c r="Q31" s="31">
        <v>43.81</v>
      </c>
      <c r="R31" s="32">
        <f t="shared" si="4"/>
        <v>8.5200000000000031</v>
      </c>
      <c r="S31" s="30">
        <v>50.33</v>
      </c>
      <c r="T31" s="33">
        <v>68.31</v>
      </c>
      <c r="U31" s="32">
        <f t="shared" si="5"/>
        <v>17.980000000000004</v>
      </c>
      <c r="V31" s="30">
        <v>46.25</v>
      </c>
      <c r="W31" s="31">
        <v>52.69</v>
      </c>
      <c r="X31" s="32">
        <f t="shared" si="6"/>
        <v>6.4399999999999977</v>
      </c>
      <c r="Y31" s="30">
        <v>52.33</v>
      </c>
      <c r="Z31" s="31">
        <v>57.23</v>
      </c>
      <c r="AA31" s="32">
        <f t="shared" si="7"/>
        <v>4.8999999999999986</v>
      </c>
      <c r="AB31" s="32">
        <f t="shared" si="8"/>
        <v>39.811250000000001</v>
      </c>
      <c r="AC31" s="30">
        <f t="shared" si="9"/>
        <v>48.903750000000002</v>
      </c>
      <c r="AD31" s="34">
        <f t="shared" si="10"/>
        <v>9.0925000000000011</v>
      </c>
      <c r="AE31" s="35">
        <v>8</v>
      </c>
      <c r="AF31" s="20"/>
    </row>
    <row r="32" spans="1:32" ht="17.25">
      <c r="A32" s="28">
        <v>27</v>
      </c>
      <c r="B32" s="28" t="s">
        <v>17</v>
      </c>
      <c r="C32" s="29">
        <v>13</v>
      </c>
      <c r="D32" s="30">
        <v>47.05</v>
      </c>
      <c r="E32" s="31">
        <v>53.23</v>
      </c>
      <c r="F32" s="31">
        <f t="shared" si="0"/>
        <v>6.18</v>
      </c>
      <c r="G32" s="30">
        <v>44.29</v>
      </c>
      <c r="H32" s="31">
        <v>40</v>
      </c>
      <c r="I32" s="32">
        <f t="shared" si="1"/>
        <v>-4.2899999999999991</v>
      </c>
      <c r="J32" s="30">
        <v>30</v>
      </c>
      <c r="K32" s="31">
        <v>29.62</v>
      </c>
      <c r="L32" s="32">
        <f t="shared" si="2"/>
        <v>-0.37999999999999901</v>
      </c>
      <c r="M32" s="30">
        <v>30.24</v>
      </c>
      <c r="N32" s="31">
        <v>40.380000000000003</v>
      </c>
      <c r="O32" s="32">
        <f t="shared" si="3"/>
        <v>10.140000000000004</v>
      </c>
      <c r="P32" s="30">
        <v>35.29</v>
      </c>
      <c r="Q32" s="31">
        <v>37.96</v>
      </c>
      <c r="R32" s="32">
        <f t="shared" si="4"/>
        <v>2.6700000000000017</v>
      </c>
      <c r="S32" s="30">
        <v>62.1</v>
      </c>
      <c r="T32" s="33">
        <v>73.540000000000006</v>
      </c>
      <c r="U32" s="32">
        <f t="shared" si="5"/>
        <v>11.440000000000005</v>
      </c>
      <c r="V32" s="30">
        <v>55.95</v>
      </c>
      <c r="W32" s="31">
        <v>55</v>
      </c>
      <c r="X32" s="32">
        <f t="shared" si="6"/>
        <v>-0.95000000000000284</v>
      </c>
      <c r="Y32" s="30">
        <v>60.57</v>
      </c>
      <c r="Z32" s="31">
        <v>60</v>
      </c>
      <c r="AA32" s="32">
        <f t="shared" si="7"/>
        <v>-0.57000000000000028</v>
      </c>
      <c r="AB32" s="32">
        <f t="shared" si="8"/>
        <v>45.686250000000001</v>
      </c>
      <c r="AC32" s="30">
        <f t="shared" si="9"/>
        <v>48.716250000000002</v>
      </c>
      <c r="AD32" s="34">
        <f t="shared" si="10"/>
        <v>3.0300000000000011</v>
      </c>
      <c r="AE32" s="35">
        <v>4</v>
      </c>
      <c r="AF32" s="20"/>
    </row>
    <row r="33" spans="1:32" ht="17.25">
      <c r="A33" s="27">
        <v>28</v>
      </c>
      <c r="B33" s="28" t="s">
        <v>18</v>
      </c>
      <c r="C33" s="29">
        <v>12</v>
      </c>
      <c r="D33" s="30">
        <v>53.08</v>
      </c>
      <c r="E33" s="31">
        <v>49.67</v>
      </c>
      <c r="F33" s="31">
        <f t="shared" si="0"/>
        <v>-3.4099999999999966</v>
      </c>
      <c r="G33" s="30">
        <v>50</v>
      </c>
      <c r="H33" s="31">
        <v>43</v>
      </c>
      <c r="I33" s="32">
        <f t="shared" si="1"/>
        <v>-7</v>
      </c>
      <c r="J33" s="30">
        <v>33.46</v>
      </c>
      <c r="K33" s="31">
        <v>36.46</v>
      </c>
      <c r="L33" s="32">
        <f t="shared" si="2"/>
        <v>3</v>
      </c>
      <c r="M33" s="30">
        <v>38.85</v>
      </c>
      <c r="N33" s="31">
        <v>42.92</v>
      </c>
      <c r="O33" s="32">
        <f t="shared" si="3"/>
        <v>4.07</v>
      </c>
      <c r="P33" s="30">
        <v>39.92</v>
      </c>
      <c r="Q33" s="31">
        <v>36.630000000000003</v>
      </c>
      <c r="R33" s="32">
        <f t="shared" si="4"/>
        <v>-3.2899999999999991</v>
      </c>
      <c r="S33" s="30">
        <v>64</v>
      </c>
      <c r="T33" s="33">
        <v>67.33</v>
      </c>
      <c r="U33" s="32">
        <f t="shared" si="5"/>
        <v>3.3299999999999983</v>
      </c>
      <c r="V33" s="30">
        <v>55.38</v>
      </c>
      <c r="W33" s="31">
        <v>52.08</v>
      </c>
      <c r="X33" s="32">
        <f t="shared" si="6"/>
        <v>-3.3000000000000043</v>
      </c>
      <c r="Y33" s="30">
        <v>60.31</v>
      </c>
      <c r="Z33" s="31">
        <v>61</v>
      </c>
      <c r="AA33" s="32">
        <f t="shared" si="7"/>
        <v>0.68999999999999773</v>
      </c>
      <c r="AB33" s="32">
        <f t="shared" si="8"/>
        <v>49.375</v>
      </c>
      <c r="AC33" s="30">
        <f t="shared" si="9"/>
        <v>48.636249999999997</v>
      </c>
      <c r="AD33" s="34">
        <f t="shared" si="10"/>
        <v>-0.73875000000000313</v>
      </c>
      <c r="AE33" s="35">
        <v>4</v>
      </c>
      <c r="AF33" s="20"/>
    </row>
    <row r="34" spans="1:32" ht="17.25">
      <c r="A34" s="28">
        <v>29</v>
      </c>
      <c r="B34" s="28" t="s">
        <v>53</v>
      </c>
      <c r="C34" s="29">
        <v>12</v>
      </c>
      <c r="D34" s="30">
        <v>39.33</v>
      </c>
      <c r="E34" s="31">
        <v>50.83</v>
      </c>
      <c r="F34" s="31">
        <f t="shared" si="0"/>
        <v>11.5</v>
      </c>
      <c r="G34" s="30">
        <v>36.33</v>
      </c>
      <c r="H34" s="31">
        <v>47.17</v>
      </c>
      <c r="I34" s="32">
        <f t="shared" si="1"/>
        <v>10.840000000000003</v>
      </c>
      <c r="J34" s="30">
        <v>27.5</v>
      </c>
      <c r="K34" s="31">
        <v>28.96</v>
      </c>
      <c r="L34" s="32">
        <f t="shared" si="2"/>
        <v>1.4600000000000009</v>
      </c>
      <c r="M34" s="30">
        <v>22.5</v>
      </c>
      <c r="N34" s="31">
        <v>36.67</v>
      </c>
      <c r="O34" s="32">
        <f t="shared" si="3"/>
        <v>14.170000000000002</v>
      </c>
      <c r="P34" s="30">
        <v>35.75</v>
      </c>
      <c r="Q34" s="31">
        <v>42.96</v>
      </c>
      <c r="R34" s="32">
        <f t="shared" si="4"/>
        <v>7.2100000000000009</v>
      </c>
      <c r="S34" s="30">
        <v>46.67</v>
      </c>
      <c r="T34" s="33">
        <v>68</v>
      </c>
      <c r="U34" s="32">
        <f t="shared" si="5"/>
        <v>21.33</v>
      </c>
      <c r="V34" s="30">
        <v>37.5</v>
      </c>
      <c r="W34" s="31">
        <v>53.33</v>
      </c>
      <c r="X34" s="32">
        <f t="shared" si="6"/>
        <v>15.829999999999998</v>
      </c>
      <c r="Y34" s="30">
        <v>43.33</v>
      </c>
      <c r="Z34" s="31">
        <v>58.33</v>
      </c>
      <c r="AA34" s="32">
        <f t="shared" si="7"/>
        <v>15</v>
      </c>
      <c r="AB34" s="32">
        <f t="shared" si="8"/>
        <v>36.113749999999996</v>
      </c>
      <c r="AC34" s="30">
        <f t="shared" si="9"/>
        <v>48.28125</v>
      </c>
      <c r="AD34" s="34">
        <f t="shared" si="10"/>
        <v>12.167500000000004</v>
      </c>
      <c r="AE34" s="35">
        <v>8</v>
      </c>
      <c r="AF34" s="20"/>
    </row>
    <row r="35" spans="1:32" ht="17.25">
      <c r="A35" s="27">
        <v>30</v>
      </c>
      <c r="B35" s="28" t="s">
        <v>187</v>
      </c>
      <c r="C35" s="29">
        <v>41</v>
      </c>
      <c r="D35" s="30">
        <v>48.344999999999999</v>
      </c>
      <c r="E35" s="30">
        <v>44.725000000000001</v>
      </c>
      <c r="F35" s="31">
        <v>-3.6199999999999974</v>
      </c>
      <c r="G35" s="30">
        <v>46.325000000000003</v>
      </c>
      <c r="H35" s="30">
        <v>41.225000000000001</v>
      </c>
      <c r="I35" s="32">
        <v>-5.1000000000000014</v>
      </c>
      <c r="J35" s="30">
        <v>35.6</v>
      </c>
      <c r="K35" s="30">
        <v>36.47</v>
      </c>
      <c r="L35" s="32">
        <v>0.86999999999999744</v>
      </c>
      <c r="M35" s="30">
        <v>40.195</v>
      </c>
      <c r="N35" s="30">
        <v>41.064999999999998</v>
      </c>
      <c r="O35" s="32">
        <v>0.86999999999999744</v>
      </c>
      <c r="P35" s="30">
        <v>40.295000000000002</v>
      </c>
      <c r="Q35" s="30">
        <v>34.79</v>
      </c>
      <c r="R35" s="32">
        <v>-5.5050000000000026</v>
      </c>
      <c r="S35" s="30">
        <v>64.115000000000009</v>
      </c>
      <c r="T35" s="30">
        <v>78.7</v>
      </c>
      <c r="U35" s="32">
        <v>14.584999999999994</v>
      </c>
      <c r="V35" s="30">
        <v>57</v>
      </c>
      <c r="W35" s="30">
        <v>48.064999999999998</v>
      </c>
      <c r="X35" s="32">
        <v>-8.9350000000000023</v>
      </c>
      <c r="Y35" s="30">
        <v>61.174999999999997</v>
      </c>
      <c r="Z35" s="30">
        <v>58.05</v>
      </c>
      <c r="AA35" s="32">
        <v>-3.125</v>
      </c>
      <c r="AB35" s="32">
        <v>49.131250000000001</v>
      </c>
      <c r="AC35" s="30">
        <v>47.886250000000004</v>
      </c>
      <c r="AD35" s="34">
        <v>-1.2449999999999974</v>
      </c>
      <c r="AE35" s="35">
        <v>3</v>
      </c>
      <c r="AF35" s="20"/>
    </row>
    <row r="36" spans="1:32" ht="17.25">
      <c r="A36" s="28">
        <v>31</v>
      </c>
      <c r="B36" s="28" t="s">
        <v>91</v>
      </c>
      <c r="C36" s="29">
        <v>4</v>
      </c>
      <c r="D36" s="30">
        <v>46</v>
      </c>
      <c r="E36" s="31">
        <v>50.5</v>
      </c>
      <c r="F36" s="31">
        <f t="shared" ref="F36:F66" si="11">E36-D36</f>
        <v>4.5</v>
      </c>
      <c r="G36" s="30">
        <v>43.2</v>
      </c>
      <c r="H36" s="31">
        <v>33</v>
      </c>
      <c r="I36" s="32">
        <f t="shared" ref="I36:I66" si="12">H36-G36</f>
        <v>-10.200000000000003</v>
      </c>
      <c r="J36" s="30">
        <v>38.5</v>
      </c>
      <c r="K36" s="31">
        <v>26.88</v>
      </c>
      <c r="L36" s="32">
        <f t="shared" ref="L36:L66" si="13">K36-J36</f>
        <v>-11.620000000000001</v>
      </c>
      <c r="M36" s="30">
        <v>32</v>
      </c>
      <c r="N36" s="31">
        <v>35</v>
      </c>
      <c r="O36" s="32">
        <f t="shared" ref="O36:O66" si="14">N36-M36</f>
        <v>3</v>
      </c>
      <c r="P36" s="30">
        <v>35.75</v>
      </c>
      <c r="Q36" s="31">
        <v>39</v>
      </c>
      <c r="R36" s="32">
        <f t="shared" ref="R36:R66" si="15">Q36-P36</f>
        <v>3.25</v>
      </c>
      <c r="S36" s="30">
        <v>58</v>
      </c>
      <c r="T36" s="33">
        <v>71</v>
      </c>
      <c r="U36" s="32">
        <f t="shared" ref="U36:U66" si="16">T36-S36</f>
        <v>13</v>
      </c>
      <c r="V36" s="30">
        <v>56</v>
      </c>
      <c r="W36" s="31">
        <v>66.25</v>
      </c>
      <c r="X36" s="32">
        <f t="shared" ref="X36:X66" si="17">W36-V36</f>
        <v>10.25</v>
      </c>
      <c r="Y36" s="30">
        <v>55.2</v>
      </c>
      <c r="Z36" s="31">
        <v>59</v>
      </c>
      <c r="AA36" s="32">
        <f t="shared" ref="AA36:AA66" si="18">Z36-Y36</f>
        <v>3.7999999999999972</v>
      </c>
      <c r="AB36" s="32">
        <f t="shared" ref="AB36:AB66" si="19">(D36+G36+J36+M36+P36+S36+V36+Y36)/8</f>
        <v>45.581249999999997</v>
      </c>
      <c r="AC36" s="30">
        <f t="shared" ref="AC36:AC66" si="20">(E36+H36+K36+N36+Q36+T36+W36+Z36)/8</f>
        <v>47.578749999999999</v>
      </c>
      <c r="AD36" s="34">
        <f t="shared" ref="AD36:AD66" si="21">AC36-AB36</f>
        <v>1.9975000000000023</v>
      </c>
      <c r="AE36" s="35">
        <v>6</v>
      </c>
      <c r="AF36" s="20"/>
    </row>
    <row r="37" spans="1:32" ht="17.25">
      <c r="A37" s="27">
        <v>32</v>
      </c>
      <c r="B37" s="28" t="s">
        <v>93</v>
      </c>
      <c r="C37" s="29">
        <v>10</v>
      </c>
      <c r="D37" s="30">
        <v>41.67</v>
      </c>
      <c r="E37" s="31">
        <v>41.8</v>
      </c>
      <c r="F37" s="31">
        <f t="shared" si="11"/>
        <v>0.12999999999999545</v>
      </c>
      <c r="G37" s="30">
        <v>42.33</v>
      </c>
      <c r="H37" s="31">
        <v>41.2</v>
      </c>
      <c r="I37" s="32">
        <f t="shared" si="12"/>
        <v>-1.1299999999999955</v>
      </c>
      <c r="J37" s="30">
        <v>30.83</v>
      </c>
      <c r="K37" s="31">
        <v>30.25</v>
      </c>
      <c r="L37" s="32">
        <f t="shared" si="13"/>
        <v>-0.57999999999999829</v>
      </c>
      <c r="M37" s="30">
        <v>41.67</v>
      </c>
      <c r="N37" s="31">
        <v>48</v>
      </c>
      <c r="O37" s="32">
        <f t="shared" si="14"/>
        <v>6.3299999999999983</v>
      </c>
      <c r="P37" s="30">
        <v>37.75</v>
      </c>
      <c r="Q37" s="31">
        <v>41</v>
      </c>
      <c r="R37" s="32">
        <f t="shared" si="15"/>
        <v>3.25</v>
      </c>
      <c r="S37" s="30">
        <v>63.33</v>
      </c>
      <c r="T37" s="33">
        <v>74.400000000000006</v>
      </c>
      <c r="U37" s="32">
        <f t="shared" si="16"/>
        <v>11.070000000000007</v>
      </c>
      <c r="V37" s="30">
        <v>50</v>
      </c>
      <c r="W37" s="31">
        <v>48</v>
      </c>
      <c r="X37" s="32">
        <f t="shared" si="17"/>
        <v>-2</v>
      </c>
      <c r="Y37" s="30">
        <v>50</v>
      </c>
      <c r="Z37" s="31">
        <v>55.2</v>
      </c>
      <c r="AA37" s="32">
        <f t="shared" si="18"/>
        <v>5.2000000000000028</v>
      </c>
      <c r="AB37" s="32">
        <f t="shared" si="19"/>
        <v>44.697499999999998</v>
      </c>
      <c r="AC37" s="30">
        <f t="shared" si="20"/>
        <v>47.481249999999996</v>
      </c>
      <c r="AD37" s="34">
        <f t="shared" si="21"/>
        <v>2.7837499999999977</v>
      </c>
      <c r="AE37" s="35">
        <v>5</v>
      </c>
      <c r="AF37" s="20"/>
    </row>
    <row r="38" spans="1:32" ht="17.25">
      <c r="A38" s="28">
        <v>33</v>
      </c>
      <c r="B38" s="28" t="s">
        <v>119</v>
      </c>
      <c r="C38" s="29">
        <v>27</v>
      </c>
      <c r="D38" s="30">
        <v>44</v>
      </c>
      <c r="E38" s="31">
        <v>45.04</v>
      </c>
      <c r="F38" s="31">
        <f t="shared" si="11"/>
        <v>1.0399999999999991</v>
      </c>
      <c r="G38" s="30">
        <v>44.86</v>
      </c>
      <c r="H38" s="31">
        <v>39.630000000000003</v>
      </c>
      <c r="I38" s="32">
        <f t="shared" si="12"/>
        <v>-5.2299999999999969</v>
      </c>
      <c r="J38" s="30">
        <v>37.86</v>
      </c>
      <c r="K38" s="31">
        <v>29.26</v>
      </c>
      <c r="L38" s="32">
        <f t="shared" si="13"/>
        <v>-8.5999999999999979</v>
      </c>
      <c r="M38" s="30">
        <v>37.86</v>
      </c>
      <c r="N38" s="31">
        <v>45</v>
      </c>
      <c r="O38" s="32">
        <f t="shared" si="14"/>
        <v>7.1400000000000006</v>
      </c>
      <c r="P38" s="30">
        <v>41.75</v>
      </c>
      <c r="Q38" s="31">
        <v>41.17</v>
      </c>
      <c r="R38" s="32">
        <f t="shared" si="15"/>
        <v>-0.57999999999999829</v>
      </c>
      <c r="S38" s="30">
        <v>59.71</v>
      </c>
      <c r="T38" s="33">
        <v>66.67</v>
      </c>
      <c r="U38" s="32">
        <f t="shared" si="16"/>
        <v>6.9600000000000009</v>
      </c>
      <c r="V38" s="30">
        <v>55.36</v>
      </c>
      <c r="W38" s="31">
        <v>50.19</v>
      </c>
      <c r="X38" s="32">
        <f t="shared" si="17"/>
        <v>-5.1700000000000017</v>
      </c>
      <c r="Y38" s="30">
        <v>50.86</v>
      </c>
      <c r="Z38" s="31">
        <v>60.89</v>
      </c>
      <c r="AA38" s="32">
        <f t="shared" si="18"/>
        <v>10.030000000000001</v>
      </c>
      <c r="AB38" s="32">
        <f t="shared" si="19"/>
        <v>46.532499999999999</v>
      </c>
      <c r="AC38" s="30">
        <f t="shared" si="20"/>
        <v>47.231250000000003</v>
      </c>
      <c r="AD38" s="34">
        <f t="shared" si="21"/>
        <v>0.69875000000000398</v>
      </c>
      <c r="AE38" s="35">
        <v>4</v>
      </c>
      <c r="AF38" s="20"/>
    </row>
    <row r="39" spans="1:32" ht="17.25">
      <c r="A39" s="27">
        <v>34</v>
      </c>
      <c r="B39" s="28" t="s">
        <v>120</v>
      </c>
      <c r="C39" s="29">
        <v>15</v>
      </c>
      <c r="D39" s="30">
        <v>52.46</v>
      </c>
      <c r="E39" s="31">
        <v>50.53</v>
      </c>
      <c r="F39" s="31">
        <f t="shared" si="11"/>
        <v>-1.9299999999999997</v>
      </c>
      <c r="G39" s="30">
        <v>50.62</v>
      </c>
      <c r="H39" s="31">
        <v>42.53</v>
      </c>
      <c r="I39" s="32">
        <f t="shared" si="12"/>
        <v>-8.0899999999999963</v>
      </c>
      <c r="J39" s="30">
        <v>46.35</v>
      </c>
      <c r="K39" s="31">
        <v>29.5</v>
      </c>
      <c r="L39" s="32">
        <f t="shared" si="13"/>
        <v>-16.850000000000001</v>
      </c>
      <c r="M39" s="30">
        <v>44.23</v>
      </c>
      <c r="N39" s="31">
        <v>40</v>
      </c>
      <c r="O39" s="32">
        <f t="shared" si="14"/>
        <v>-4.2299999999999969</v>
      </c>
      <c r="P39" s="30">
        <v>36.619999999999997</v>
      </c>
      <c r="Q39" s="31">
        <v>34.799999999999997</v>
      </c>
      <c r="R39" s="32">
        <f t="shared" si="15"/>
        <v>-1.8200000000000003</v>
      </c>
      <c r="S39" s="30">
        <v>57.85</v>
      </c>
      <c r="T39" s="33">
        <v>64.27</v>
      </c>
      <c r="U39" s="32">
        <f t="shared" si="16"/>
        <v>6.4199999999999946</v>
      </c>
      <c r="V39" s="30">
        <v>57.31</v>
      </c>
      <c r="W39" s="31">
        <v>53</v>
      </c>
      <c r="X39" s="32">
        <f t="shared" si="17"/>
        <v>-4.3100000000000023</v>
      </c>
      <c r="Y39" s="30">
        <v>65.540000000000006</v>
      </c>
      <c r="Z39" s="31">
        <v>61.6</v>
      </c>
      <c r="AA39" s="32">
        <f t="shared" si="18"/>
        <v>-3.9400000000000048</v>
      </c>
      <c r="AB39" s="32">
        <f t="shared" si="19"/>
        <v>51.372500000000002</v>
      </c>
      <c r="AC39" s="30">
        <f t="shared" si="20"/>
        <v>47.028750000000002</v>
      </c>
      <c r="AD39" s="34">
        <f t="shared" si="21"/>
        <v>-4.34375</v>
      </c>
      <c r="AE39" s="35">
        <v>1</v>
      </c>
      <c r="AF39" s="20"/>
    </row>
    <row r="40" spans="1:32" ht="17.25">
      <c r="A40" s="28">
        <v>35</v>
      </c>
      <c r="B40" s="28" t="s">
        <v>16</v>
      </c>
      <c r="C40" s="29">
        <v>16</v>
      </c>
      <c r="D40" s="30">
        <v>41.45</v>
      </c>
      <c r="E40" s="31">
        <v>51.5</v>
      </c>
      <c r="F40" s="31">
        <f t="shared" si="11"/>
        <v>10.049999999999997</v>
      </c>
      <c r="G40" s="30">
        <v>40</v>
      </c>
      <c r="H40" s="31">
        <v>39.380000000000003</v>
      </c>
      <c r="I40" s="32">
        <f t="shared" si="12"/>
        <v>-0.61999999999999744</v>
      </c>
      <c r="J40" s="30">
        <v>39.32</v>
      </c>
      <c r="K40" s="31">
        <v>31.41</v>
      </c>
      <c r="L40" s="32">
        <f t="shared" si="13"/>
        <v>-7.91</v>
      </c>
      <c r="M40" s="30">
        <v>32.729999999999997</v>
      </c>
      <c r="N40" s="31">
        <v>40</v>
      </c>
      <c r="O40" s="32">
        <f t="shared" si="14"/>
        <v>7.2700000000000031</v>
      </c>
      <c r="P40" s="30">
        <v>35.64</v>
      </c>
      <c r="Q40" s="31">
        <v>40.28</v>
      </c>
      <c r="R40" s="32">
        <f t="shared" si="15"/>
        <v>4.6400000000000006</v>
      </c>
      <c r="S40" s="30">
        <v>58.18</v>
      </c>
      <c r="T40" s="33">
        <v>66.5</v>
      </c>
      <c r="U40" s="32">
        <f t="shared" si="16"/>
        <v>8.32</v>
      </c>
      <c r="V40" s="30">
        <v>46.36</v>
      </c>
      <c r="W40" s="31">
        <v>48.75</v>
      </c>
      <c r="X40" s="32">
        <f t="shared" si="17"/>
        <v>2.3900000000000006</v>
      </c>
      <c r="Y40" s="30">
        <v>54.18</v>
      </c>
      <c r="Z40" s="31">
        <v>57.25</v>
      </c>
      <c r="AA40" s="32">
        <f t="shared" si="18"/>
        <v>3.0700000000000003</v>
      </c>
      <c r="AB40" s="32">
        <f t="shared" si="19"/>
        <v>43.482500000000002</v>
      </c>
      <c r="AC40" s="30">
        <f t="shared" si="20"/>
        <v>46.883749999999999</v>
      </c>
      <c r="AD40" s="34">
        <f t="shared" si="21"/>
        <v>3.4012499999999974</v>
      </c>
      <c r="AE40" s="35">
        <v>6</v>
      </c>
      <c r="AF40" s="20"/>
    </row>
    <row r="41" spans="1:32" ht="17.25">
      <c r="A41" s="27">
        <v>36</v>
      </c>
      <c r="B41" s="28" t="s">
        <v>80</v>
      </c>
      <c r="C41" s="29">
        <v>6</v>
      </c>
      <c r="D41" s="30">
        <v>54.5</v>
      </c>
      <c r="E41" s="31">
        <v>51.33</v>
      </c>
      <c r="F41" s="31">
        <f t="shared" si="11"/>
        <v>-3.1700000000000017</v>
      </c>
      <c r="G41" s="30">
        <v>44.5</v>
      </c>
      <c r="H41" s="31">
        <v>38.67</v>
      </c>
      <c r="I41" s="32">
        <f t="shared" si="12"/>
        <v>-5.8299999999999983</v>
      </c>
      <c r="J41" s="30">
        <v>43.13</v>
      </c>
      <c r="K41" s="31">
        <v>27.92</v>
      </c>
      <c r="L41" s="32">
        <f t="shared" si="13"/>
        <v>-15.21</v>
      </c>
      <c r="M41" s="30">
        <v>36.25</v>
      </c>
      <c r="N41" s="31">
        <v>40</v>
      </c>
      <c r="O41" s="32">
        <f t="shared" si="14"/>
        <v>3.75</v>
      </c>
      <c r="P41" s="30">
        <v>43.63</v>
      </c>
      <c r="Q41" s="31">
        <v>42.92</v>
      </c>
      <c r="R41" s="32">
        <f t="shared" si="15"/>
        <v>-0.71000000000000085</v>
      </c>
      <c r="S41" s="30">
        <v>63.5</v>
      </c>
      <c r="T41" s="33">
        <v>67.33</v>
      </c>
      <c r="U41" s="32">
        <f t="shared" si="16"/>
        <v>3.8299999999999983</v>
      </c>
      <c r="V41" s="30">
        <v>56.25</v>
      </c>
      <c r="W41" s="31">
        <v>51.67</v>
      </c>
      <c r="X41" s="32">
        <f t="shared" si="17"/>
        <v>-4.5799999999999983</v>
      </c>
      <c r="Y41" s="30">
        <v>60</v>
      </c>
      <c r="Z41" s="31">
        <v>54.67</v>
      </c>
      <c r="AA41" s="32">
        <f t="shared" si="18"/>
        <v>-5.3299999999999983</v>
      </c>
      <c r="AB41" s="32">
        <f t="shared" si="19"/>
        <v>50.22</v>
      </c>
      <c r="AC41" s="30">
        <f t="shared" si="20"/>
        <v>46.813750000000006</v>
      </c>
      <c r="AD41" s="34">
        <f t="shared" si="21"/>
        <v>-3.4062499999999929</v>
      </c>
      <c r="AE41" s="35">
        <v>2</v>
      </c>
      <c r="AF41" s="20"/>
    </row>
    <row r="42" spans="1:32" ht="17.25">
      <c r="A42" s="28">
        <v>37</v>
      </c>
      <c r="B42" s="28" t="s">
        <v>115</v>
      </c>
      <c r="C42" s="29">
        <v>9</v>
      </c>
      <c r="D42" s="30">
        <v>43.09</v>
      </c>
      <c r="E42" s="31">
        <v>43.33</v>
      </c>
      <c r="F42" s="31">
        <f t="shared" si="11"/>
        <v>0.23999999999999488</v>
      </c>
      <c r="G42" s="30">
        <v>37.090000000000003</v>
      </c>
      <c r="H42" s="31">
        <v>43.11</v>
      </c>
      <c r="I42" s="32">
        <f t="shared" si="12"/>
        <v>6.019999999999996</v>
      </c>
      <c r="J42" s="30">
        <v>30.23</v>
      </c>
      <c r="K42" s="31">
        <v>26.67</v>
      </c>
      <c r="L42" s="32">
        <f t="shared" si="13"/>
        <v>-3.5599999999999987</v>
      </c>
      <c r="M42" s="30">
        <v>32.270000000000003</v>
      </c>
      <c r="N42" s="31">
        <v>46.67</v>
      </c>
      <c r="O42" s="32">
        <f t="shared" si="14"/>
        <v>14.399999999999999</v>
      </c>
      <c r="P42" s="30">
        <v>36.549999999999997</v>
      </c>
      <c r="Q42" s="31">
        <v>38.83</v>
      </c>
      <c r="R42" s="32">
        <f t="shared" si="15"/>
        <v>2.2800000000000011</v>
      </c>
      <c r="S42" s="30">
        <v>51.27</v>
      </c>
      <c r="T42" s="33">
        <v>69.78</v>
      </c>
      <c r="U42" s="32">
        <f t="shared" si="16"/>
        <v>18.509999999999998</v>
      </c>
      <c r="V42" s="30">
        <v>47.27</v>
      </c>
      <c r="W42" s="31">
        <v>49.44</v>
      </c>
      <c r="X42" s="32">
        <f t="shared" si="17"/>
        <v>2.1699999999999946</v>
      </c>
      <c r="Y42" s="30">
        <v>54.55</v>
      </c>
      <c r="Z42" s="31">
        <v>55.56</v>
      </c>
      <c r="AA42" s="32">
        <f t="shared" si="18"/>
        <v>1.0100000000000051</v>
      </c>
      <c r="AB42" s="32">
        <f t="shared" si="19"/>
        <v>41.540000000000006</v>
      </c>
      <c r="AC42" s="30">
        <f t="shared" si="20"/>
        <v>46.673749999999998</v>
      </c>
      <c r="AD42" s="34">
        <f t="shared" si="21"/>
        <v>5.133749999999992</v>
      </c>
      <c r="AE42" s="35">
        <v>7</v>
      </c>
      <c r="AF42" s="20"/>
    </row>
    <row r="43" spans="1:32" ht="17.25">
      <c r="A43" s="27">
        <v>38</v>
      </c>
      <c r="B43" s="28" t="s">
        <v>188</v>
      </c>
      <c r="C43" s="29">
        <v>10</v>
      </c>
      <c r="D43" s="30">
        <v>42.5</v>
      </c>
      <c r="E43" s="31">
        <v>47.8</v>
      </c>
      <c r="F43" s="31">
        <f t="shared" si="11"/>
        <v>5.2999999999999972</v>
      </c>
      <c r="G43" s="30">
        <v>41</v>
      </c>
      <c r="H43" s="31">
        <v>37</v>
      </c>
      <c r="I43" s="32">
        <f t="shared" si="12"/>
        <v>-4</v>
      </c>
      <c r="J43" s="30">
        <v>38.130000000000003</v>
      </c>
      <c r="K43" s="31">
        <v>33</v>
      </c>
      <c r="L43" s="32">
        <f t="shared" si="13"/>
        <v>-5.1300000000000026</v>
      </c>
      <c r="M43" s="30">
        <v>38.75</v>
      </c>
      <c r="N43" s="31">
        <v>42.5</v>
      </c>
      <c r="O43" s="32">
        <f t="shared" si="14"/>
        <v>3.75</v>
      </c>
      <c r="P43" s="30">
        <v>40.380000000000003</v>
      </c>
      <c r="Q43" s="31">
        <v>39.5</v>
      </c>
      <c r="R43" s="32">
        <f t="shared" si="15"/>
        <v>-0.88000000000000256</v>
      </c>
      <c r="S43" s="30">
        <v>60</v>
      </c>
      <c r="T43" s="33">
        <v>59.6</v>
      </c>
      <c r="U43" s="32">
        <f t="shared" si="16"/>
        <v>-0.39999999999999858</v>
      </c>
      <c r="V43" s="30">
        <v>58.75</v>
      </c>
      <c r="W43" s="31">
        <v>56</v>
      </c>
      <c r="X43" s="32">
        <f t="shared" si="17"/>
        <v>-2.75</v>
      </c>
      <c r="Y43" s="30">
        <v>62</v>
      </c>
      <c r="Z43" s="31">
        <v>56.8</v>
      </c>
      <c r="AA43" s="32">
        <f t="shared" si="18"/>
        <v>-5.2000000000000028</v>
      </c>
      <c r="AB43" s="32">
        <f t="shared" si="19"/>
        <v>47.688749999999999</v>
      </c>
      <c r="AC43" s="30">
        <f t="shared" si="20"/>
        <v>46.525000000000006</v>
      </c>
      <c r="AD43" s="34">
        <f t="shared" si="21"/>
        <v>-1.1637499999999932</v>
      </c>
      <c r="AE43" s="35">
        <v>2</v>
      </c>
      <c r="AF43" s="20"/>
    </row>
    <row r="44" spans="1:32" ht="17.25">
      <c r="A44" s="28">
        <v>39</v>
      </c>
      <c r="B44" s="28" t="s">
        <v>56</v>
      </c>
      <c r="C44" s="29">
        <v>8</v>
      </c>
      <c r="D44" s="30">
        <v>51.33</v>
      </c>
      <c r="E44" s="31">
        <v>51.25</v>
      </c>
      <c r="F44" s="31">
        <f t="shared" si="11"/>
        <v>-7.9999999999998295E-2</v>
      </c>
      <c r="G44" s="30">
        <v>52.27</v>
      </c>
      <c r="H44" s="31">
        <v>37.5</v>
      </c>
      <c r="I44" s="32">
        <f t="shared" si="12"/>
        <v>-14.770000000000003</v>
      </c>
      <c r="J44" s="30">
        <v>36.67</v>
      </c>
      <c r="K44" s="31">
        <v>29.38</v>
      </c>
      <c r="L44" s="32">
        <f t="shared" si="13"/>
        <v>-7.2900000000000027</v>
      </c>
      <c r="M44" s="30">
        <v>37.33</v>
      </c>
      <c r="N44" s="31">
        <v>45.63</v>
      </c>
      <c r="O44" s="32">
        <f t="shared" si="14"/>
        <v>8.3000000000000043</v>
      </c>
      <c r="P44" s="30">
        <v>42.57</v>
      </c>
      <c r="Q44" s="31">
        <v>33.56</v>
      </c>
      <c r="R44" s="32">
        <f t="shared" si="15"/>
        <v>-9.009999999999998</v>
      </c>
      <c r="S44" s="30">
        <v>63.47</v>
      </c>
      <c r="T44" s="33">
        <v>68</v>
      </c>
      <c r="U44" s="32">
        <f t="shared" si="16"/>
        <v>4.5300000000000011</v>
      </c>
      <c r="V44" s="30">
        <v>59.67</v>
      </c>
      <c r="W44" s="31">
        <v>48.75</v>
      </c>
      <c r="X44" s="32">
        <f t="shared" si="17"/>
        <v>-10.920000000000002</v>
      </c>
      <c r="Y44" s="30">
        <v>63.47</v>
      </c>
      <c r="Z44" s="31">
        <v>58</v>
      </c>
      <c r="AA44" s="32">
        <f t="shared" si="18"/>
        <v>-5.4699999999999989</v>
      </c>
      <c r="AB44" s="32">
        <f t="shared" si="19"/>
        <v>50.847499999999997</v>
      </c>
      <c r="AC44" s="30">
        <f t="shared" si="20"/>
        <v>46.508749999999999</v>
      </c>
      <c r="AD44" s="34">
        <f t="shared" si="21"/>
        <v>-4.3387499999999974</v>
      </c>
      <c r="AE44" s="35">
        <v>2</v>
      </c>
      <c r="AF44" s="20"/>
    </row>
    <row r="45" spans="1:32" ht="17.25">
      <c r="A45" s="27">
        <v>40</v>
      </c>
      <c r="B45" s="28" t="s">
        <v>51</v>
      </c>
      <c r="C45" s="29">
        <v>9</v>
      </c>
      <c r="D45" s="30">
        <v>46</v>
      </c>
      <c r="E45" s="31">
        <v>55.78</v>
      </c>
      <c r="F45" s="31">
        <f t="shared" si="11"/>
        <v>9.7800000000000011</v>
      </c>
      <c r="G45" s="30">
        <v>38.799999999999997</v>
      </c>
      <c r="H45" s="31">
        <v>38</v>
      </c>
      <c r="I45" s="32">
        <f t="shared" si="12"/>
        <v>-0.79999999999999716</v>
      </c>
      <c r="J45" s="30">
        <v>32</v>
      </c>
      <c r="K45" s="31">
        <v>28.61</v>
      </c>
      <c r="L45" s="32">
        <f t="shared" si="13"/>
        <v>-3.3900000000000006</v>
      </c>
      <c r="M45" s="30">
        <v>33</v>
      </c>
      <c r="N45" s="31">
        <v>41.11</v>
      </c>
      <c r="O45" s="32">
        <f t="shared" si="14"/>
        <v>8.11</v>
      </c>
      <c r="P45" s="30">
        <v>31.8</v>
      </c>
      <c r="Q45" s="31">
        <v>38.39</v>
      </c>
      <c r="R45" s="32">
        <f t="shared" si="15"/>
        <v>6.59</v>
      </c>
      <c r="S45" s="30">
        <v>44</v>
      </c>
      <c r="T45" s="33">
        <v>64.89</v>
      </c>
      <c r="U45" s="32">
        <f t="shared" si="16"/>
        <v>20.89</v>
      </c>
      <c r="V45" s="30">
        <v>52.5</v>
      </c>
      <c r="W45" s="31">
        <v>45</v>
      </c>
      <c r="X45" s="32">
        <f t="shared" si="17"/>
        <v>-7.5</v>
      </c>
      <c r="Y45" s="30">
        <v>47.6</v>
      </c>
      <c r="Z45" s="31">
        <v>59.56</v>
      </c>
      <c r="AA45" s="32">
        <f t="shared" si="18"/>
        <v>11.96</v>
      </c>
      <c r="AB45" s="32">
        <f t="shared" si="19"/>
        <v>40.712500000000006</v>
      </c>
      <c r="AC45" s="30">
        <f t="shared" si="20"/>
        <v>46.417499999999997</v>
      </c>
      <c r="AD45" s="34">
        <f t="shared" si="21"/>
        <v>5.7049999999999912</v>
      </c>
      <c r="AE45" s="35">
        <v>5</v>
      </c>
      <c r="AF45" s="20"/>
    </row>
    <row r="46" spans="1:32" ht="17.25">
      <c r="A46" s="28">
        <v>41</v>
      </c>
      <c r="B46" s="28" t="s">
        <v>33</v>
      </c>
      <c r="C46" s="29">
        <v>4</v>
      </c>
      <c r="D46" s="30">
        <v>49.6</v>
      </c>
      <c r="E46" s="31">
        <v>50.5</v>
      </c>
      <c r="F46" s="31">
        <f t="shared" si="11"/>
        <v>0.89999999999999858</v>
      </c>
      <c r="G46" s="30">
        <v>44.8</v>
      </c>
      <c r="H46" s="31">
        <v>43</v>
      </c>
      <c r="I46" s="32">
        <f t="shared" si="12"/>
        <v>-1.7999999999999972</v>
      </c>
      <c r="J46" s="30">
        <v>43</v>
      </c>
      <c r="K46" s="31">
        <v>31.25</v>
      </c>
      <c r="L46" s="32">
        <f t="shared" si="13"/>
        <v>-11.75</v>
      </c>
      <c r="M46" s="30">
        <v>30</v>
      </c>
      <c r="N46" s="31">
        <v>43.75</v>
      </c>
      <c r="O46" s="32">
        <f t="shared" si="14"/>
        <v>13.75</v>
      </c>
      <c r="P46" s="30">
        <v>32.200000000000003</v>
      </c>
      <c r="Q46" s="31">
        <v>41.13</v>
      </c>
      <c r="R46" s="32">
        <f t="shared" si="15"/>
        <v>8.93</v>
      </c>
      <c r="S46" s="30">
        <v>54.4</v>
      </c>
      <c r="T46" s="33">
        <v>63</v>
      </c>
      <c r="U46" s="32">
        <f t="shared" si="16"/>
        <v>8.6000000000000014</v>
      </c>
      <c r="V46" s="30">
        <v>51</v>
      </c>
      <c r="W46" s="31">
        <v>47.5</v>
      </c>
      <c r="X46" s="32">
        <f t="shared" si="17"/>
        <v>-3.5</v>
      </c>
      <c r="Y46" s="30">
        <v>60</v>
      </c>
      <c r="Z46" s="31">
        <v>50</v>
      </c>
      <c r="AA46" s="32">
        <f t="shared" si="18"/>
        <v>-10</v>
      </c>
      <c r="AB46" s="32">
        <f t="shared" si="19"/>
        <v>45.625</v>
      </c>
      <c r="AC46" s="30">
        <f t="shared" si="20"/>
        <v>46.266249999999999</v>
      </c>
      <c r="AD46" s="34">
        <f t="shared" si="21"/>
        <v>0.64124999999999943</v>
      </c>
      <c r="AE46" s="35">
        <v>4</v>
      </c>
      <c r="AF46" s="20"/>
    </row>
    <row r="47" spans="1:32" ht="17.25">
      <c r="A47" s="27">
        <v>42</v>
      </c>
      <c r="B47" s="28" t="s">
        <v>104</v>
      </c>
      <c r="C47" s="29">
        <v>8</v>
      </c>
      <c r="D47" s="30">
        <v>55.67</v>
      </c>
      <c r="E47" s="31">
        <v>52.75</v>
      </c>
      <c r="F47" s="31">
        <f t="shared" si="11"/>
        <v>-2.9200000000000017</v>
      </c>
      <c r="G47" s="30">
        <v>51.33</v>
      </c>
      <c r="H47" s="31">
        <v>43.5</v>
      </c>
      <c r="I47" s="32">
        <f t="shared" si="12"/>
        <v>-7.8299999999999983</v>
      </c>
      <c r="J47" s="30">
        <v>38.33</v>
      </c>
      <c r="K47" s="31">
        <v>28.44</v>
      </c>
      <c r="L47" s="32">
        <f t="shared" si="13"/>
        <v>-9.889999999999997</v>
      </c>
      <c r="M47" s="30">
        <v>34.17</v>
      </c>
      <c r="N47" s="31">
        <v>40.630000000000003</v>
      </c>
      <c r="O47" s="32">
        <f t="shared" si="14"/>
        <v>6.4600000000000009</v>
      </c>
      <c r="P47" s="30">
        <v>39.58</v>
      </c>
      <c r="Q47" s="31">
        <v>34.130000000000003</v>
      </c>
      <c r="R47" s="32">
        <f t="shared" si="15"/>
        <v>-5.4499999999999957</v>
      </c>
      <c r="S47" s="30">
        <v>72</v>
      </c>
      <c r="T47" s="33">
        <v>70</v>
      </c>
      <c r="U47" s="32">
        <f t="shared" si="16"/>
        <v>-2</v>
      </c>
      <c r="V47" s="30">
        <v>54.17</v>
      </c>
      <c r="W47" s="31">
        <v>42.5</v>
      </c>
      <c r="X47" s="32">
        <f t="shared" si="17"/>
        <v>-11.670000000000002</v>
      </c>
      <c r="Y47" s="30">
        <v>62.67</v>
      </c>
      <c r="Z47" s="31">
        <v>57.5</v>
      </c>
      <c r="AA47" s="32">
        <f t="shared" si="18"/>
        <v>-5.1700000000000017</v>
      </c>
      <c r="AB47" s="32">
        <f t="shared" si="19"/>
        <v>50.99</v>
      </c>
      <c r="AC47" s="30">
        <f t="shared" si="20"/>
        <v>46.181249999999999</v>
      </c>
      <c r="AD47" s="34">
        <f t="shared" si="21"/>
        <v>-4.8087500000000034</v>
      </c>
      <c r="AE47" s="35">
        <v>1</v>
      </c>
      <c r="AF47" s="20"/>
    </row>
    <row r="48" spans="1:32" ht="17.25">
      <c r="A48" s="28">
        <v>43</v>
      </c>
      <c r="B48" s="28" t="s">
        <v>102</v>
      </c>
      <c r="C48" s="29">
        <v>19</v>
      </c>
      <c r="D48" s="30">
        <v>50.36</v>
      </c>
      <c r="E48" s="31">
        <v>46</v>
      </c>
      <c r="F48" s="31">
        <f t="shared" si="11"/>
        <v>-4.3599999999999994</v>
      </c>
      <c r="G48" s="30">
        <v>47.64</v>
      </c>
      <c r="H48" s="31">
        <v>39.159999999999997</v>
      </c>
      <c r="I48" s="32">
        <f t="shared" si="12"/>
        <v>-8.480000000000004</v>
      </c>
      <c r="J48" s="30">
        <v>41.82</v>
      </c>
      <c r="K48" s="31">
        <v>35</v>
      </c>
      <c r="L48" s="32">
        <f t="shared" si="13"/>
        <v>-6.82</v>
      </c>
      <c r="M48" s="30">
        <v>35.68</v>
      </c>
      <c r="N48" s="31">
        <v>39.47</v>
      </c>
      <c r="O48" s="32">
        <f t="shared" si="14"/>
        <v>3.7899999999999991</v>
      </c>
      <c r="P48" s="30">
        <v>36.729999999999997</v>
      </c>
      <c r="Q48" s="31">
        <v>39.47</v>
      </c>
      <c r="R48" s="32">
        <f t="shared" si="15"/>
        <v>2.740000000000002</v>
      </c>
      <c r="S48" s="30">
        <v>62.36</v>
      </c>
      <c r="T48" s="33">
        <v>65.47</v>
      </c>
      <c r="U48" s="32">
        <f t="shared" si="16"/>
        <v>3.1099999999999994</v>
      </c>
      <c r="V48" s="30">
        <v>58.64</v>
      </c>
      <c r="W48" s="31">
        <v>47.37</v>
      </c>
      <c r="X48" s="32">
        <f t="shared" si="17"/>
        <v>-11.270000000000003</v>
      </c>
      <c r="Y48" s="30">
        <v>60.91</v>
      </c>
      <c r="Z48" s="31">
        <v>57.26</v>
      </c>
      <c r="AA48" s="32">
        <f t="shared" si="18"/>
        <v>-3.6499999999999986</v>
      </c>
      <c r="AB48" s="32">
        <f t="shared" si="19"/>
        <v>49.267499999999998</v>
      </c>
      <c r="AC48" s="30">
        <f t="shared" si="20"/>
        <v>46.15</v>
      </c>
      <c r="AD48" s="34">
        <f t="shared" si="21"/>
        <v>-3.1174999999999997</v>
      </c>
      <c r="AE48" s="35">
        <v>3</v>
      </c>
      <c r="AF48" s="20"/>
    </row>
    <row r="49" spans="1:32" ht="17.25">
      <c r="A49" s="27">
        <v>44</v>
      </c>
      <c r="B49" s="28" t="s">
        <v>114</v>
      </c>
      <c r="C49" s="29">
        <v>10</v>
      </c>
      <c r="D49" s="30">
        <v>44.27</v>
      </c>
      <c r="E49" s="31">
        <v>50.2</v>
      </c>
      <c r="F49" s="31">
        <f t="shared" si="11"/>
        <v>5.93</v>
      </c>
      <c r="G49" s="30">
        <v>45.33</v>
      </c>
      <c r="H49" s="31">
        <v>42.4</v>
      </c>
      <c r="I49" s="32">
        <f t="shared" si="12"/>
        <v>-2.9299999999999997</v>
      </c>
      <c r="J49" s="30">
        <v>29.17</v>
      </c>
      <c r="K49" s="31">
        <v>36.25</v>
      </c>
      <c r="L49" s="32">
        <f t="shared" si="13"/>
        <v>7.0799999999999983</v>
      </c>
      <c r="M49" s="30">
        <v>35</v>
      </c>
      <c r="N49" s="31">
        <v>15.94</v>
      </c>
      <c r="O49" s="32">
        <f t="shared" si="14"/>
        <v>-19.060000000000002</v>
      </c>
      <c r="P49" s="30">
        <v>37.97</v>
      </c>
      <c r="Q49" s="31">
        <v>44.8</v>
      </c>
      <c r="R49" s="32">
        <f t="shared" si="15"/>
        <v>6.8299999999999983</v>
      </c>
      <c r="S49" s="30">
        <v>56</v>
      </c>
      <c r="T49" s="33">
        <v>69.2</v>
      </c>
      <c r="U49" s="32">
        <f t="shared" si="16"/>
        <v>13.200000000000003</v>
      </c>
      <c r="V49" s="30">
        <v>50</v>
      </c>
      <c r="W49" s="31">
        <v>50</v>
      </c>
      <c r="X49" s="32">
        <f t="shared" si="17"/>
        <v>0</v>
      </c>
      <c r="Y49" s="30">
        <v>50.67</v>
      </c>
      <c r="Z49" s="31">
        <v>60</v>
      </c>
      <c r="AA49" s="32">
        <f t="shared" si="18"/>
        <v>9.3299999999999983</v>
      </c>
      <c r="AB49" s="32">
        <f t="shared" si="19"/>
        <v>43.551250000000003</v>
      </c>
      <c r="AC49" s="30">
        <f t="shared" si="20"/>
        <v>46.098749999999995</v>
      </c>
      <c r="AD49" s="34">
        <f t="shared" si="21"/>
        <v>2.5474999999999923</v>
      </c>
      <c r="AE49" s="35">
        <v>7</v>
      </c>
      <c r="AF49" s="20"/>
    </row>
    <row r="50" spans="1:32" ht="17.25">
      <c r="A50" s="28">
        <v>45</v>
      </c>
      <c r="B50" s="28" t="s">
        <v>84</v>
      </c>
      <c r="C50" s="29">
        <v>6</v>
      </c>
      <c r="D50" s="30">
        <v>45.14</v>
      </c>
      <c r="E50" s="31">
        <v>47.67</v>
      </c>
      <c r="F50" s="31">
        <f t="shared" si="11"/>
        <v>2.5300000000000011</v>
      </c>
      <c r="G50" s="30">
        <v>37.71</v>
      </c>
      <c r="H50" s="31">
        <v>40</v>
      </c>
      <c r="I50" s="32">
        <f t="shared" si="12"/>
        <v>2.2899999999999991</v>
      </c>
      <c r="J50" s="30">
        <v>35.71</v>
      </c>
      <c r="K50" s="31">
        <v>30.83</v>
      </c>
      <c r="L50" s="32">
        <f t="shared" si="13"/>
        <v>-4.8800000000000026</v>
      </c>
      <c r="M50" s="30">
        <v>32.86</v>
      </c>
      <c r="N50" s="31">
        <v>40.83</v>
      </c>
      <c r="O50" s="32">
        <f t="shared" si="14"/>
        <v>7.9699999999999989</v>
      </c>
      <c r="P50" s="30">
        <v>38.07</v>
      </c>
      <c r="Q50" s="31">
        <v>36.17</v>
      </c>
      <c r="R50" s="32">
        <f t="shared" si="15"/>
        <v>-1.8999999999999986</v>
      </c>
      <c r="S50" s="30">
        <v>50.29</v>
      </c>
      <c r="T50" s="33">
        <v>64.67</v>
      </c>
      <c r="U50" s="32">
        <f t="shared" si="16"/>
        <v>14.380000000000003</v>
      </c>
      <c r="V50" s="30">
        <v>50</v>
      </c>
      <c r="W50" s="31">
        <v>55</v>
      </c>
      <c r="X50" s="32">
        <f t="shared" si="17"/>
        <v>5</v>
      </c>
      <c r="Y50" s="30">
        <v>58.86</v>
      </c>
      <c r="Z50" s="31">
        <v>53.33</v>
      </c>
      <c r="AA50" s="32">
        <f t="shared" si="18"/>
        <v>-5.5300000000000011</v>
      </c>
      <c r="AB50" s="32">
        <f t="shared" si="19"/>
        <v>43.58</v>
      </c>
      <c r="AC50" s="30">
        <f t="shared" si="20"/>
        <v>46.0625</v>
      </c>
      <c r="AD50" s="34">
        <f t="shared" si="21"/>
        <v>2.4825000000000017</v>
      </c>
      <c r="AE50" s="35">
        <v>5</v>
      </c>
      <c r="AF50" s="20"/>
    </row>
    <row r="51" spans="1:32" ht="17.25">
      <c r="A51" s="27">
        <v>46</v>
      </c>
      <c r="B51" s="28" t="s">
        <v>107</v>
      </c>
      <c r="C51" s="29">
        <v>12</v>
      </c>
      <c r="D51" s="30">
        <v>45.43</v>
      </c>
      <c r="E51" s="31">
        <v>49.67</v>
      </c>
      <c r="F51" s="31">
        <f t="shared" si="11"/>
        <v>4.240000000000002</v>
      </c>
      <c r="G51" s="30">
        <v>43.14</v>
      </c>
      <c r="H51" s="31">
        <v>41.17</v>
      </c>
      <c r="I51" s="32">
        <f t="shared" si="12"/>
        <v>-1.9699999999999989</v>
      </c>
      <c r="J51" s="30">
        <v>34.29</v>
      </c>
      <c r="K51" s="31">
        <v>25.21</v>
      </c>
      <c r="L51" s="32">
        <f t="shared" si="13"/>
        <v>-9.0799999999999983</v>
      </c>
      <c r="M51" s="30">
        <v>36.43</v>
      </c>
      <c r="N51" s="31">
        <v>34.17</v>
      </c>
      <c r="O51" s="32">
        <f t="shared" si="14"/>
        <v>-2.259999999999998</v>
      </c>
      <c r="P51" s="30">
        <v>41.43</v>
      </c>
      <c r="Q51" s="31">
        <v>42.83</v>
      </c>
      <c r="R51" s="32">
        <f t="shared" si="15"/>
        <v>1.3999999999999986</v>
      </c>
      <c r="S51" s="30">
        <v>57.14</v>
      </c>
      <c r="T51" s="33">
        <v>69.33</v>
      </c>
      <c r="U51" s="32">
        <f t="shared" si="16"/>
        <v>12.189999999999998</v>
      </c>
      <c r="V51" s="30">
        <v>50.71</v>
      </c>
      <c r="W51" s="31">
        <v>50</v>
      </c>
      <c r="X51" s="32">
        <f t="shared" si="17"/>
        <v>-0.71000000000000085</v>
      </c>
      <c r="Y51" s="30">
        <v>56.57</v>
      </c>
      <c r="Z51" s="31">
        <v>55</v>
      </c>
      <c r="AA51" s="32">
        <f t="shared" si="18"/>
        <v>-1.5700000000000003</v>
      </c>
      <c r="AB51" s="32">
        <f t="shared" si="19"/>
        <v>45.642499999999998</v>
      </c>
      <c r="AC51" s="30">
        <f t="shared" si="20"/>
        <v>45.922499999999999</v>
      </c>
      <c r="AD51" s="34">
        <f t="shared" si="21"/>
        <v>0.28000000000000114</v>
      </c>
      <c r="AE51" s="35">
        <v>3</v>
      </c>
      <c r="AF51" s="20"/>
    </row>
    <row r="52" spans="1:32" ht="17.25">
      <c r="A52" s="28">
        <v>47</v>
      </c>
      <c r="B52" s="28" t="s">
        <v>111</v>
      </c>
      <c r="C52" s="29">
        <v>14</v>
      </c>
      <c r="D52" s="30">
        <v>41.17</v>
      </c>
      <c r="E52" s="31">
        <v>45.86</v>
      </c>
      <c r="F52" s="31">
        <f t="shared" si="11"/>
        <v>4.6899999999999977</v>
      </c>
      <c r="G52" s="30">
        <v>40.5</v>
      </c>
      <c r="H52" s="31">
        <v>38</v>
      </c>
      <c r="I52" s="32">
        <f t="shared" si="12"/>
        <v>-2.5</v>
      </c>
      <c r="J52" s="30">
        <v>23.54</v>
      </c>
      <c r="K52" s="31">
        <v>31.07</v>
      </c>
      <c r="L52" s="32">
        <f t="shared" si="13"/>
        <v>7.5300000000000011</v>
      </c>
      <c r="M52" s="30">
        <v>23.33</v>
      </c>
      <c r="N52" s="31">
        <v>40</v>
      </c>
      <c r="O52" s="32">
        <f t="shared" si="14"/>
        <v>16.670000000000002</v>
      </c>
      <c r="P52" s="30">
        <v>33.54</v>
      </c>
      <c r="Q52" s="31">
        <v>43.89</v>
      </c>
      <c r="R52" s="32">
        <f t="shared" si="15"/>
        <v>10.350000000000001</v>
      </c>
      <c r="S52" s="30">
        <v>47</v>
      </c>
      <c r="T52" s="33">
        <v>60.57</v>
      </c>
      <c r="U52" s="32">
        <f t="shared" si="16"/>
        <v>13.57</v>
      </c>
      <c r="V52" s="30">
        <v>47.92</v>
      </c>
      <c r="W52" s="31">
        <v>47.14</v>
      </c>
      <c r="X52" s="32">
        <f t="shared" si="17"/>
        <v>-0.78000000000000114</v>
      </c>
      <c r="Y52" s="30">
        <v>49.33</v>
      </c>
      <c r="Z52" s="31">
        <v>59.14</v>
      </c>
      <c r="AA52" s="32">
        <f t="shared" si="18"/>
        <v>9.8100000000000023</v>
      </c>
      <c r="AB52" s="32">
        <f t="shared" si="19"/>
        <v>38.291249999999998</v>
      </c>
      <c r="AC52" s="30">
        <f t="shared" si="20"/>
        <v>45.708749999999995</v>
      </c>
      <c r="AD52" s="34">
        <f t="shared" si="21"/>
        <v>7.4174999999999969</v>
      </c>
      <c r="AE52" s="35">
        <v>6</v>
      </c>
      <c r="AF52" s="20"/>
    </row>
    <row r="53" spans="1:32" ht="17.25">
      <c r="A53" s="27">
        <v>48</v>
      </c>
      <c r="B53" s="28" t="s">
        <v>39</v>
      </c>
      <c r="C53" s="29">
        <v>10</v>
      </c>
      <c r="D53" s="30">
        <v>44</v>
      </c>
      <c r="E53" s="31">
        <v>45.8</v>
      </c>
      <c r="F53" s="31">
        <f t="shared" si="11"/>
        <v>1.7999999999999972</v>
      </c>
      <c r="G53" s="30">
        <v>47.08</v>
      </c>
      <c r="H53" s="31">
        <v>38.4</v>
      </c>
      <c r="I53" s="32">
        <f t="shared" si="12"/>
        <v>-8.68</v>
      </c>
      <c r="J53" s="30">
        <v>45.58</v>
      </c>
      <c r="K53" s="31">
        <v>34</v>
      </c>
      <c r="L53" s="32">
        <f t="shared" si="13"/>
        <v>-11.579999999999998</v>
      </c>
      <c r="M53" s="30">
        <v>31.92</v>
      </c>
      <c r="N53" s="31">
        <v>38</v>
      </c>
      <c r="O53" s="32">
        <f t="shared" si="14"/>
        <v>6.0799999999999983</v>
      </c>
      <c r="P53" s="30">
        <v>42.69</v>
      </c>
      <c r="Q53" s="31">
        <v>43.45</v>
      </c>
      <c r="R53" s="32">
        <f t="shared" si="15"/>
        <v>0.76000000000000512</v>
      </c>
      <c r="S53" s="30">
        <v>64</v>
      </c>
      <c r="T53" s="33">
        <v>64</v>
      </c>
      <c r="U53" s="32">
        <f t="shared" si="16"/>
        <v>0</v>
      </c>
      <c r="V53" s="30">
        <v>55</v>
      </c>
      <c r="W53" s="31">
        <v>43.5</v>
      </c>
      <c r="X53" s="32">
        <f t="shared" si="17"/>
        <v>-11.5</v>
      </c>
      <c r="Y53" s="30">
        <v>54.77</v>
      </c>
      <c r="Z53" s="31">
        <v>58.4</v>
      </c>
      <c r="AA53" s="32">
        <f t="shared" si="18"/>
        <v>3.6299999999999955</v>
      </c>
      <c r="AB53" s="32">
        <f t="shared" si="19"/>
        <v>48.129999999999995</v>
      </c>
      <c r="AC53" s="30">
        <f t="shared" si="20"/>
        <v>45.693749999999994</v>
      </c>
      <c r="AD53" s="34">
        <f t="shared" si="21"/>
        <v>-2.4362500000000011</v>
      </c>
      <c r="AE53" s="35">
        <v>5</v>
      </c>
      <c r="AF53" s="20"/>
    </row>
    <row r="54" spans="1:32" ht="17.25">
      <c r="A54" s="28">
        <v>49</v>
      </c>
      <c r="B54" s="28" t="s">
        <v>83</v>
      </c>
      <c r="C54" s="29">
        <v>12</v>
      </c>
      <c r="D54" s="30">
        <v>45.63</v>
      </c>
      <c r="E54" s="31">
        <v>42</v>
      </c>
      <c r="F54" s="31">
        <f t="shared" si="11"/>
        <v>-3.6300000000000026</v>
      </c>
      <c r="G54" s="30">
        <v>40</v>
      </c>
      <c r="H54" s="31">
        <v>36.33</v>
      </c>
      <c r="I54" s="32">
        <f t="shared" si="12"/>
        <v>-3.6700000000000017</v>
      </c>
      <c r="J54" s="30">
        <v>34.06</v>
      </c>
      <c r="K54" s="31">
        <v>32.29</v>
      </c>
      <c r="L54" s="32">
        <f t="shared" si="13"/>
        <v>-1.7700000000000031</v>
      </c>
      <c r="M54" s="30">
        <v>30.31</v>
      </c>
      <c r="N54" s="31">
        <v>47.92</v>
      </c>
      <c r="O54" s="32">
        <f t="shared" si="14"/>
        <v>17.610000000000003</v>
      </c>
      <c r="P54" s="30">
        <v>32.630000000000003</v>
      </c>
      <c r="Q54" s="31">
        <v>32.880000000000003</v>
      </c>
      <c r="R54" s="32">
        <f t="shared" si="15"/>
        <v>0.25</v>
      </c>
      <c r="S54" s="30">
        <v>48.5</v>
      </c>
      <c r="T54" s="33">
        <v>64.67</v>
      </c>
      <c r="U54" s="32">
        <f t="shared" si="16"/>
        <v>16.170000000000002</v>
      </c>
      <c r="V54" s="30">
        <v>54.38</v>
      </c>
      <c r="W54" s="31">
        <v>47.5</v>
      </c>
      <c r="X54" s="32">
        <f t="shared" si="17"/>
        <v>-6.8800000000000026</v>
      </c>
      <c r="Y54" s="30">
        <v>53</v>
      </c>
      <c r="Z54" s="31">
        <v>61.33</v>
      </c>
      <c r="AA54" s="32">
        <f t="shared" si="18"/>
        <v>8.3299999999999983</v>
      </c>
      <c r="AB54" s="32">
        <f t="shared" si="19"/>
        <v>42.313749999999999</v>
      </c>
      <c r="AC54" s="30">
        <f t="shared" si="20"/>
        <v>45.615000000000002</v>
      </c>
      <c r="AD54" s="34">
        <f t="shared" si="21"/>
        <v>3.3012500000000031</v>
      </c>
      <c r="AE54" s="35">
        <v>4</v>
      </c>
      <c r="AF54" s="20"/>
    </row>
    <row r="55" spans="1:32" ht="17.25">
      <c r="A55" s="27">
        <v>50</v>
      </c>
      <c r="B55" s="28" t="s">
        <v>79</v>
      </c>
      <c r="C55" s="29">
        <v>4</v>
      </c>
      <c r="D55" s="30">
        <v>44</v>
      </c>
      <c r="E55" s="31">
        <v>45.5</v>
      </c>
      <c r="F55" s="31">
        <f t="shared" si="11"/>
        <v>1.5</v>
      </c>
      <c r="G55" s="30">
        <v>38</v>
      </c>
      <c r="H55" s="31">
        <v>38</v>
      </c>
      <c r="I55" s="32">
        <f t="shared" si="12"/>
        <v>0</v>
      </c>
      <c r="J55" s="30">
        <v>35</v>
      </c>
      <c r="K55" s="31">
        <v>27.5</v>
      </c>
      <c r="L55" s="32">
        <f t="shared" si="13"/>
        <v>-7.5</v>
      </c>
      <c r="M55" s="30">
        <v>37.5</v>
      </c>
      <c r="N55" s="31">
        <v>51.25</v>
      </c>
      <c r="O55" s="32">
        <f t="shared" si="14"/>
        <v>13.75</v>
      </c>
      <c r="P55" s="30">
        <v>44.5</v>
      </c>
      <c r="Q55" s="31">
        <v>43.13</v>
      </c>
      <c r="R55" s="32">
        <f t="shared" si="15"/>
        <v>-1.3699999999999974</v>
      </c>
      <c r="S55" s="30">
        <v>46</v>
      </c>
      <c r="T55" s="33">
        <v>62</v>
      </c>
      <c r="U55" s="32">
        <f t="shared" si="16"/>
        <v>16</v>
      </c>
      <c r="V55" s="30">
        <v>47.5</v>
      </c>
      <c r="W55" s="31">
        <v>48.75</v>
      </c>
      <c r="X55" s="32">
        <f t="shared" si="17"/>
        <v>1.25</v>
      </c>
      <c r="Y55" s="30">
        <v>38</v>
      </c>
      <c r="Z55" s="31">
        <v>47</v>
      </c>
      <c r="AA55" s="32">
        <f t="shared" si="18"/>
        <v>9</v>
      </c>
      <c r="AB55" s="32">
        <f t="shared" si="19"/>
        <v>41.3125</v>
      </c>
      <c r="AC55" s="30">
        <f t="shared" si="20"/>
        <v>45.391249999999999</v>
      </c>
      <c r="AD55" s="34">
        <f t="shared" si="21"/>
        <v>4.0787499999999994</v>
      </c>
      <c r="AE55" s="35">
        <v>6</v>
      </c>
      <c r="AF55" s="20"/>
    </row>
    <row r="56" spans="1:32" ht="17.25">
      <c r="A56" s="28">
        <v>51</v>
      </c>
      <c r="B56" s="28" t="s">
        <v>48</v>
      </c>
      <c r="C56" s="29">
        <v>13</v>
      </c>
      <c r="D56" s="30">
        <v>47.5</v>
      </c>
      <c r="E56" s="31">
        <v>47.85</v>
      </c>
      <c r="F56" s="31">
        <f t="shared" si="11"/>
        <v>0.35000000000000142</v>
      </c>
      <c r="G56" s="30">
        <v>41.63</v>
      </c>
      <c r="H56" s="31">
        <v>33.229999999999997</v>
      </c>
      <c r="I56" s="32">
        <f t="shared" si="12"/>
        <v>-8.4000000000000057</v>
      </c>
      <c r="J56" s="30">
        <v>41.56</v>
      </c>
      <c r="K56" s="31">
        <v>32.31</v>
      </c>
      <c r="L56" s="32">
        <f t="shared" si="13"/>
        <v>-9.25</v>
      </c>
      <c r="M56" s="30">
        <v>45.63</v>
      </c>
      <c r="N56" s="31">
        <v>48.46</v>
      </c>
      <c r="O56" s="32">
        <f t="shared" si="14"/>
        <v>2.8299999999999983</v>
      </c>
      <c r="P56" s="30">
        <v>38.22</v>
      </c>
      <c r="Q56" s="31">
        <v>36.04</v>
      </c>
      <c r="R56" s="32">
        <f t="shared" si="15"/>
        <v>-2.1799999999999997</v>
      </c>
      <c r="S56" s="30">
        <v>64.5</v>
      </c>
      <c r="T56" s="33">
        <v>62.15</v>
      </c>
      <c r="U56" s="32">
        <f t="shared" si="16"/>
        <v>-2.3500000000000014</v>
      </c>
      <c r="V56" s="30">
        <v>55.31</v>
      </c>
      <c r="W56" s="31">
        <v>48.08</v>
      </c>
      <c r="X56" s="32">
        <f t="shared" si="17"/>
        <v>-7.230000000000004</v>
      </c>
      <c r="Y56" s="30">
        <v>52</v>
      </c>
      <c r="Z56" s="31">
        <v>53.23</v>
      </c>
      <c r="AA56" s="32">
        <f t="shared" si="18"/>
        <v>1.2299999999999969</v>
      </c>
      <c r="AB56" s="32">
        <f t="shared" si="19"/>
        <v>48.293749999999996</v>
      </c>
      <c r="AC56" s="30">
        <f t="shared" si="20"/>
        <v>45.168749999999996</v>
      </c>
      <c r="AD56" s="34">
        <f t="shared" si="21"/>
        <v>-3.125</v>
      </c>
      <c r="AE56" s="35">
        <v>3</v>
      </c>
      <c r="AF56" s="20"/>
    </row>
    <row r="57" spans="1:32" ht="17.25">
      <c r="A57" s="27">
        <v>52</v>
      </c>
      <c r="B57" s="28" t="s">
        <v>136</v>
      </c>
      <c r="C57" s="29">
        <v>12</v>
      </c>
      <c r="D57" s="30">
        <v>60.46</v>
      </c>
      <c r="E57" s="30">
        <v>49</v>
      </c>
      <c r="F57" s="31">
        <f t="shared" si="11"/>
        <v>-11.46</v>
      </c>
      <c r="G57" s="30">
        <v>42.155000000000001</v>
      </c>
      <c r="H57" s="30">
        <v>36.5</v>
      </c>
      <c r="I57" s="32">
        <f t="shared" si="12"/>
        <v>-5.6550000000000011</v>
      </c>
      <c r="J57" s="30">
        <v>38.075000000000003</v>
      </c>
      <c r="K57" s="30">
        <v>27.189999999999998</v>
      </c>
      <c r="L57" s="32">
        <f t="shared" si="13"/>
        <v>-10.885000000000005</v>
      </c>
      <c r="M57" s="30">
        <v>31.344999999999999</v>
      </c>
      <c r="N57" s="30">
        <v>31.25</v>
      </c>
      <c r="O57" s="32">
        <f t="shared" si="14"/>
        <v>-9.4999999999998863E-2</v>
      </c>
      <c r="P57" s="30">
        <v>46.325000000000003</v>
      </c>
      <c r="Q57" s="30">
        <v>40.03</v>
      </c>
      <c r="R57" s="32">
        <f t="shared" si="15"/>
        <v>-6.2950000000000017</v>
      </c>
      <c r="S57" s="30">
        <v>63.385000000000005</v>
      </c>
      <c r="T57" s="30">
        <v>69.25</v>
      </c>
      <c r="U57" s="32">
        <f t="shared" si="16"/>
        <v>5.8649999999999949</v>
      </c>
      <c r="V57" s="30">
        <v>58.46</v>
      </c>
      <c r="W57" s="30">
        <v>48.75</v>
      </c>
      <c r="X57" s="32">
        <f t="shared" si="17"/>
        <v>-9.7100000000000009</v>
      </c>
      <c r="Y57" s="30">
        <v>57.230000000000004</v>
      </c>
      <c r="Z57" s="30">
        <v>57.75</v>
      </c>
      <c r="AA57" s="32">
        <f t="shared" si="18"/>
        <v>0.51999999999999602</v>
      </c>
      <c r="AB57" s="32">
        <f t="shared" si="19"/>
        <v>49.679375</v>
      </c>
      <c r="AC57" s="30">
        <f t="shared" si="20"/>
        <v>44.965000000000003</v>
      </c>
      <c r="AD57" s="34">
        <f t="shared" si="21"/>
        <v>-4.7143749999999969</v>
      </c>
      <c r="AE57" s="35">
        <v>2</v>
      </c>
      <c r="AF57" s="20"/>
    </row>
    <row r="58" spans="1:32" ht="17.25">
      <c r="A58" s="28">
        <v>53</v>
      </c>
      <c r="B58" s="28" t="s">
        <v>37</v>
      </c>
      <c r="C58" s="29">
        <v>13</v>
      </c>
      <c r="D58" s="30">
        <v>43.33</v>
      </c>
      <c r="E58" s="31">
        <v>48.15</v>
      </c>
      <c r="F58" s="31">
        <f t="shared" si="11"/>
        <v>4.82</v>
      </c>
      <c r="G58" s="30">
        <v>39</v>
      </c>
      <c r="H58" s="31">
        <v>38.31</v>
      </c>
      <c r="I58" s="32">
        <f t="shared" si="12"/>
        <v>-0.68999999999999773</v>
      </c>
      <c r="J58" s="30">
        <v>30.42</v>
      </c>
      <c r="K58" s="31">
        <v>26.54</v>
      </c>
      <c r="L58" s="32">
        <f t="shared" si="13"/>
        <v>-3.8800000000000026</v>
      </c>
      <c r="M58" s="30">
        <v>33.75</v>
      </c>
      <c r="N58" s="31">
        <v>37.31</v>
      </c>
      <c r="O58" s="32">
        <f t="shared" si="14"/>
        <v>3.5600000000000023</v>
      </c>
      <c r="P58" s="30">
        <v>29.88</v>
      </c>
      <c r="Q58" s="31">
        <v>35.54</v>
      </c>
      <c r="R58" s="32">
        <f t="shared" si="15"/>
        <v>5.66</v>
      </c>
      <c r="S58" s="30">
        <v>52.67</v>
      </c>
      <c r="T58" s="33">
        <v>63.08</v>
      </c>
      <c r="U58" s="32">
        <f t="shared" si="16"/>
        <v>10.409999999999997</v>
      </c>
      <c r="V58" s="30">
        <v>47.92</v>
      </c>
      <c r="W58" s="31">
        <v>51.54</v>
      </c>
      <c r="X58" s="32">
        <f t="shared" si="17"/>
        <v>3.6199999999999974</v>
      </c>
      <c r="Y58" s="30">
        <v>51.33</v>
      </c>
      <c r="Z58" s="31">
        <v>57.23</v>
      </c>
      <c r="AA58" s="32">
        <f t="shared" si="18"/>
        <v>5.8999999999999986</v>
      </c>
      <c r="AB58" s="32">
        <f t="shared" si="19"/>
        <v>41.037500000000001</v>
      </c>
      <c r="AC58" s="30">
        <f t="shared" si="20"/>
        <v>44.712500000000006</v>
      </c>
      <c r="AD58" s="34">
        <f t="shared" si="21"/>
        <v>3.6750000000000043</v>
      </c>
      <c r="AE58" s="35">
        <v>6</v>
      </c>
      <c r="AF58" s="20"/>
    </row>
    <row r="59" spans="1:32" ht="17.25">
      <c r="A59" s="27">
        <v>54</v>
      </c>
      <c r="B59" s="28" t="s">
        <v>139</v>
      </c>
      <c r="C59" s="29">
        <v>17</v>
      </c>
      <c r="D59" s="30">
        <v>46.795000000000009</v>
      </c>
      <c r="E59" s="30">
        <v>44.876666666666665</v>
      </c>
      <c r="F59" s="31">
        <f t="shared" si="11"/>
        <v>-1.9183333333333437</v>
      </c>
      <c r="G59" s="30">
        <v>44.04666666666666</v>
      </c>
      <c r="H59" s="30">
        <v>36.765000000000001</v>
      </c>
      <c r="I59" s="32">
        <f t="shared" si="12"/>
        <v>-7.2816666666666592</v>
      </c>
      <c r="J59" s="30">
        <v>39.571666666666665</v>
      </c>
      <c r="K59" s="30">
        <v>30.716666666666665</v>
      </c>
      <c r="L59" s="32">
        <f t="shared" si="13"/>
        <v>-8.8550000000000004</v>
      </c>
      <c r="M59" s="30">
        <v>38.104999999999997</v>
      </c>
      <c r="N59" s="30">
        <v>44.151666666666664</v>
      </c>
      <c r="O59" s="32">
        <f t="shared" si="14"/>
        <v>6.0466666666666669</v>
      </c>
      <c r="P59" s="30">
        <v>38.291666666666664</v>
      </c>
      <c r="Q59" s="30">
        <v>35.541666666666664</v>
      </c>
      <c r="R59" s="32">
        <f t="shared" si="15"/>
        <v>-2.75</v>
      </c>
      <c r="S59" s="30">
        <v>57.038333333333334</v>
      </c>
      <c r="T59" s="30">
        <v>64.441666666666663</v>
      </c>
      <c r="U59" s="32">
        <f t="shared" si="16"/>
        <v>7.4033333333333289</v>
      </c>
      <c r="V59" s="30">
        <v>55.324999999999996</v>
      </c>
      <c r="W59" s="30">
        <v>45.136666666666663</v>
      </c>
      <c r="X59" s="32">
        <f t="shared" si="17"/>
        <v>-10.188333333333333</v>
      </c>
      <c r="Y59" s="30">
        <v>54.323333333333331</v>
      </c>
      <c r="Z59" s="30">
        <v>54.515000000000008</v>
      </c>
      <c r="AA59" s="32">
        <f t="shared" si="18"/>
        <v>0.19166666666667709</v>
      </c>
      <c r="AB59" s="32">
        <f t="shared" si="19"/>
        <v>46.687083333333327</v>
      </c>
      <c r="AC59" s="30">
        <f t="shared" si="20"/>
        <v>44.518124999999998</v>
      </c>
      <c r="AD59" s="34">
        <f t="shared" si="21"/>
        <v>-2.1689583333333289</v>
      </c>
      <c r="AE59" s="35">
        <v>3</v>
      </c>
      <c r="AF59" s="20"/>
    </row>
    <row r="60" spans="1:32" ht="17.25">
      <c r="A60" s="28">
        <v>55</v>
      </c>
      <c r="B60" s="28" t="s">
        <v>140</v>
      </c>
      <c r="C60" s="29">
        <v>19</v>
      </c>
      <c r="D60" s="30">
        <v>44.833333333333336</v>
      </c>
      <c r="E60" s="30">
        <v>43.176666666666669</v>
      </c>
      <c r="F60" s="31">
        <f t="shared" si="11"/>
        <v>-1.6566666666666663</v>
      </c>
      <c r="G60" s="30">
        <v>40.9</v>
      </c>
      <c r="H60" s="30">
        <v>38.033333333333331</v>
      </c>
      <c r="I60" s="32">
        <f t="shared" si="12"/>
        <v>-2.8666666666666671</v>
      </c>
      <c r="J60" s="30">
        <v>34.626666666666665</v>
      </c>
      <c r="K60" s="30">
        <v>30.156666666666666</v>
      </c>
      <c r="L60" s="32">
        <f t="shared" si="13"/>
        <v>-4.4699999999999989</v>
      </c>
      <c r="M60" s="30">
        <v>32.083333333333336</v>
      </c>
      <c r="N60" s="30">
        <v>48.52</v>
      </c>
      <c r="O60" s="32">
        <f t="shared" si="14"/>
        <v>16.436666666666667</v>
      </c>
      <c r="P60" s="30">
        <v>36.609999999999992</v>
      </c>
      <c r="Q60" s="30">
        <v>31.78</v>
      </c>
      <c r="R60" s="32">
        <f t="shared" si="15"/>
        <v>-4.8299999999999912</v>
      </c>
      <c r="S60" s="30">
        <v>56.533333333333331</v>
      </c>
      <c r="T60" s="30">
        <v>63.81</v>
      </c>
      <c r="U60" s="32">
        <f t="shared" si="16"/>
        <v>7.2766666666666708</v>
      </c>
      <c r="V60" s="30">
        <v>53.083333333333336</v>
      </c>
      <c r="W60" s="30">
        <v>48.386666666666663</v>
      </c>
      <c r="X60" s="32">
        <f t="shared" si="17"/>
        <v>-4.6966666666666725</v>
      </c>
      <c r="Y60" s="30">
        <v>55.266666666666673</v>
      </c>
      <c r="Z60" s="30">
        <v>49.013333333333328</v>
      </c>
      <c r="AA60" s="32">
        <f t="shared" si="18"/>
        <v>-6.2533333333333445</v>
      </c>
      <c r="AB60" s="32">
        <f t="shared" si="19"/>
        <v>44.242083333333326</v>
      </c>
      <c r="AC60" s="30">
        <f t="shared" si="20"/>
        <v>44.109583333333333</v>
      </c>
      <c r="AD60" s="34">
        <f t="shared" si="21"/>
        <v>-0.13249999999999318</v>
      </c>
      <c r="AE60" s="35">
        <v>2</v>
      </c>
      <c r="AF60" s="20"/>
    </row>
    <row r="61" spans="1:32" ht="17.25">
      <c r="A61" s="27">
        <v>56</v>
      </c>
      <c r="B61" s="28" t="s">
        <v>141</v>
      </c>
      <c r="C61" s="29">
        <v>38</v>
      </c>
      <c r="D61" s="30">
        <v>42.835000000000001</v>
      </c>
      <c r="E61" s="30">
        <v>46.564999999999998</v>
      </c>
      <c r="F61" s="31">
        <f t="shared" si="11"/>
        <v>3.7299999999999969</v>
      </c>
      <c r="G61" s="30">
        <v>40.78</v>
      </c>
      <c r="H61" s="30">
        <v>32.284999999999997</v>
      </c>
      <c r="I61" s="32">
        <f t="shared" si="12"/>
        <v>-8.4950000000000045</v>
      </c>
      <c r="J61" s="30">
        <v>33.405000000000001</v>
      </c>
      <c r="K61" s="30">
        <v>24.045000000000002</v>
      </c>
      <c r="L61" s="32">
        <f t="shared" si="13"/>
        <v>-9.36</v>
      </c>
      <c r="M61" s="30">
        <v>23.75</v>
      </c>
      <c r="N61" s="30">
        <v>36.835000000000001</v>
      </c>
      <c r="O61" s="32">
        <f t="shared" si="14"/>
        <v>13.085000000000001</v>
      </c>
      <c r="P61" s="30">
        <v>36.375</v>
      </c>
      <c r="Q61" s="30">
        <v>39.965000000000003</v>
      </c>
      <c r="R61" s="32">
        <f t="shared" si="15"/>
        <v>3.5900000000000034</v>
      </c>
      <c r="S61" s="30">
        <v>55.335000000000001</v>
      </c>
      <c r="T61" s="30">
        <v>65.319999999999993</v>
      </c>
      <c r="U61" s="32">
        <f t="shared" si="16"/>
        <v>9.9849999999999923</v>
      </c>
      <c r="V61" s="30">
        <v>50.97</v>
      </c>
      <c r="W61" s="30">
        <v>53.71</v>
      </c>
      <c r="X61" s="32">
        <f t="shared" si="17"/>
        <v>2.740000000000002</v>
      </c>
      <c r="Y61" s="30">
        <v>54.445</v>
      </c>
      <c r="Z61" s="30">
        <v>54.034999999999997</v>
      </c>
      <c r="AA61" s="32">
        <f t="shared" si="18"/>
        <v>-0.41000000000000369</v>
      </c>
      <c r="AB61" s="32">
        <f t="shared" si="19"/>
        <v>42.236875000000005</v>
      </c>
      <c r="AC61" s="30">
        <f t="shared" si="20"/>
        <v>44.094999999999999</v>
      </c>
      <c r="AD61" s="34">
        <f t="shared" si="21"/>
        <v>1.858124999999994</v>
      </c>
      <c r="AE61" s="35">
        <v>5</v>
      </c>
      <c r="AF61" s="20"/>
    </row>
    <row r="62" spans="1:32" ht="17.25">
      <c r="A62" s="28">
        <v>57</v>
      </c>
      <c r="B62" s="28" t="s">
        <v>96</v>
      </c>
      <c r="C62" s="29">
        <v>1</v>
      </c>
      <c r="D62" s="30">
        <v>44</v>
      </c>
      <c r="E62" s="31">
        <v>44</v>
      </c>
      <c r="F62" s="31">
        <f t="shared" si="11"/>
        <v>0</v>
      </c>
      <c r="G62" s="30">
        <v>39</v>
      </c>
      <c r="H62" s="31">
        <v>32</v>
      </c>
      <c r="I62" s="32">
        <f t="shared" si="12"/>
        <v>-7</v>
      </c>
      <c r="J62" s="30">
        <v>28.13</v>
      </c>
      <c r="K62" s="31">
        <v>20</v>
      </c>
      <c r="L62" s="32">
        <f t="shared" si="13"/>
        <v>-8.129999999999999</v>
      </c>
      <c r="M62" s="30">
        <v>40</v>
      </c>
      <c r="N62" s="31">
        <v>40</v>
      </c>
      <c r="O62" s="32">
        <f t="shared" si="14"/>
        <v>0</v>
      </c>
      <c r="P62" s="30">
        <v>28.13</v>
      </c>
      <c r="Q62" s="31">
        <v>41</v>
      </c>
      <c r="R62" s="32">
        <f t="shared" si="15"/>
        <v>12.870000000000001</v>
      </c>
      <c r="S62" s="30">
        <v>49</v>
      </c>
      <c r="T62" s="33">
        <v>68</v>
      </c>
      <c r="U62" s="32">
        <f t="shared" si="16"/>
        <v>19</v>
      </c>
      <c r="V62" s="30">
        <v>47.5</v>
      </c>
      <c r="W62" s="31">
        <v>55</v>
      </c>
      <c r="X62" s="32">
        <f t="shared" si="17"/>
        <v>7.5</v>
      </c>
      <c r="Y62" s="30">
        <v>54</v>
      </c>
      <c r="Z62" s="31">
        <v>52</v>
      </c>
      <c r="AA62" s="32">
        <f t="shared" si="18"/>
        <v>-2</v>
      </c>
      <c r="AB62" s="32">
        <f t="shared" si="19"/>
        <v>41.22</v>
      </c>
      <c r="AC62" s="30">
        <f t="shared" si="20"/>
        <v>44</v>
      </c>
      <c r="AD62" s="34">
        <f t="shared" si="21"/>
        <v>2.7800000000000011</v>
      </c>
      <c r="AE62" s="35">
        <v>5</v>
      </c>
      <c r="AF62" s="20"/>
    </row>
    <row r="63" spans="1:32" ht="17.25">
      <c r="A63" s="27">
        <v>58</v>
      </c>
      <c r="B63" s="28" t="s">
        <v>23</v>
      </c>
      <c r="C63" s="29">
        <v>11</v>
      </c>
      <c r="D63" s="30">
        <v>42.4</v>
      </c>
      <c r="E63" s="31">
        <v>46.55</v>
      </c>
      <c r="F63" s="31">
        <f t="shared" si="11"/>
        <v>4.1499999999999986</v>
      </c>
      <c r="G63" s="30">
        <v>44.8</v>
      </c>
      <c r="H63" s="31">
        <v>36.549999999999997</v>
      </c>
      <c r="I63" s="32">
        <f t="shared" si="12"/>
        <v>-8.25</v>
      </c>
      <c r="J63" s="30">
        <v>26.5</v>
      </c>
      <c r="K63" s="31">
        <v>27.27</v>
      </c>
      <c r="L63" s="32">
        <f t="shared" si="13"/>
        <v>0.76999999999999957</v>
      </c>
      <c r="M63" s="30">
        <v>35</v>
      </c>
      <c r="N63" s="31">
        <v>41.36</v>
      </c>
      <c r="O63" s="32">
        <f t="shared" si="14"/>
        <v>6.3599999999999994</v>
      </c>
      <c r="P63" s="30">
        <v>37.200000000000003</v>
      </c>
      <c r="Q63" s="31">
        <v>30.5</v>
      </c>
      <c r="R63" s="32">
        <f t="shared" si="15"/>
        <v>-6.7000000000000028</v>
      </c>
      <c r="S63" s="30">
        <v>63.2</v>
      </c>
      <c r="T63" s="33">
        <v>64.36</v>
      </c>
      <c r="U63" s="32">
        <f t="shared" si="16"/>
        <v>1.1599999999999966</v>
      </c>
      <c r="V63" s="30">
        <v>47</v>
      </c>
      <c r="W63" s="31">
        <v>45.45</v>
      </c>
      <c r="X63" s="32">
        <f t="shared" si="17"/>
        <v>-1.5499999999999972</v>
      </c>
      <c r="Y63" s="30">
        <v>51.2</v>
      </c>
      <c r="Z63" s="31">
        <v>59.64</v>
      </c>
      <c r="AA63" s="32">
        <f t="shared" si="18"/>
        <v>8.4399999999999977</v>
      </c>
      <c r="AB63" s="32">
        <f t="shared" si="19"/>
        <v>43.412499999999994</v>
      </c>
      <c r="AC63" s="30">
        <f t="shared" si="20"/>
        <v>43.959999999999994</v>
      </c>
      <c r="AD63" s="34">
        <f t="shared" si="21"/>
        <v>0.54749999999999943</v>
      </c>
      <c r="AE63" s="35">
        <v>5</v>
      </c>
      <c r="AF63" s="20"/>
    </row>
    <row r="64" spans="1:32" ht="17.25">
      <c r="A64" s="28">
        <v>59</v>
      </c>
      <c r="B64" s="28" t="s">
        <v>47</v>
      </c>
      <c r="C64" s="29">
        <v>30</v>
      </c>
      <c r="D64" s="30">
        <v>46</v>
      </c>
      <c r="E64" s="31">
        <v>43</v>
      </c>
      <c r="F64" s="31">
        <f t="shared" si="11"/>
        <v>-3</v>
      </c>
      <c r="G64" s="30">
        <v>46.5</v>
      </c>
      <c r="H64" s="31">
        <v>37.67</v>
      </c>
      <c r="I64" s="32">
        <f t="shared" si="12"/>
        <v>-8.8299999999999983</v>
      </c>
      <c r="J64" s="30">
        <v>37.29</v>
      </c>
      <c r="K64" s="31">
        <v>31.08</v>
      </c>
      <c r="L64" s="32">
        <f t="shared" si="13"/>
        <v>-6.2100000000000009</v>
      </c>
      <c r="M64" s="30">
        <v>37.08</v>
      </c>
      <c r="N64" s="31">
        <v>43.33</v>
      </c>
      <c r="O64" s="32">
        <f t="shared" si="14"/>
        <v>6.25</v>
      </c>
      <c r="P64" s="30">
        <v>44.47</v>
      </c>
      <c r="Q64" s="31">
        <v>43.98</v>
      </c>
      <c r="R64" s="32">
        <f t="shared" si="15"/>
        <v>-0.49000000000000199</v>
      </c>
      <c r="S64" s="30">
        <v>58.78</v>
      </c>
      <c r="T64" s="33">
        <v>58.8</v>
      </c>
      <c r="U64" s="32">
        <f t="shared" si="16"/>
        <v>1.9999999999996021E-2</v>
      </c>
      <c r="V64" s="30">
        <v>51.94</v>
      </c>
      <c r="W64" s="31">
        <v>47</v>
      </c>
      <c r="X64" s="32">
        <f t="shared" si="17"/>
        <v>-4.9399999999999977</v>
      </c>
      <c r="Y64" s="30">
        <v>58</v>
      </c>
      <c r="Z64" s="31">
        <v>46.8</v>
      </c>
      <c r="AA64" s="32">
        <f t="shared" si="18"/>
        <v>-11.200000000000003</v>
      </c>
      <c r="AB64" s="32">
        <f t="shared" si="19"/>
        <v>47.5075</v>
      </c>
      <c r="AC64" s="30">
        <f t="shared" si="20"/>
        <v>43.957499999999996</v>
      </c>
      <c r="AD64" s="34">
        <f t="shared" si="21"/>
        <v>-3.5500000000000043</v>
      </c>
      <c r="AE64" s="35">
        <v>2</v>
      </c>
      <c r="AF64" s="20"/>
    </row>
    <row r="65" spans="1:32" ht="17.25">
      <c r="A65" s="27">
        <v>60</v>
      </c>
      <c r="B65" s="28" t="s">
        <v>85</v>
      </c>
      <c r="C65" s="29">
        <v>21</v>
      </c>
      <c r="D65" s="30">
        <v>47.18</v>
      </c>
      <c r="E65" s="31">
        <v>46.1</v>
      </c>
      <c r="F65" s="31">
        <f t="shared" si="11"/>
        <v>-1.0799999999999983</v>
      </c>
      <c r="G65" s="30">
        <v>44.82</v>
      </c>
      <c r="H65" s="31">
        <v>36.86</v>
      </c>
      <c r="I65" s="32">
        <f t="shared" si="12"/>
        <v>-7.9600000000000009</v>
      </c>
      <c r="J65" s="30">
        <v>40.15</v>
      </c>
      <c r="K65" s="31">
        <v>31.67</v>
      </c>
      <c r="L65" s="32">
        <f t="shared" si="13"/>
        <v>-8.4799999999999969</v>
      </c>
      <c r="M65" s="30">
        <v>37.65</v>
      </c>
      <c r="N65" s="31">
        <v>38.57</v>
      </c>
      <c r="O65" s="32">
        <f t="shared" si="14"/>
        <v>0.92000000000000171</v>
      </c>
      <c r="P65" s="30">
        <v>42.62</v>
      </c>
      <c r="Q65" s="31">
        <v>33.549999999999997</v>
      </c>
      <c r="R65" s="32">
        <f t="shared" si="15"/>
        <v>-9.07</v>
      </c>
      <c r="S65" s="30">
        <v>58.35</v>
      </c>
      <c r="T65" s="33">
        <v>62.86</v>
      </c>
      <c r="U65" s="32">
        <f t="shared" si="16"/>
        <v>4.509999999999998</v>
      </c>
      <c r="V65" s="30">
        <v>53.53</v>
      </c>
      <c r="W65" s="31">
        <v>50.71</v>
      </c>
      <c r="X65" s="32">
        <f t="shared" si="17"/>
        <v>-2.8200000000000003</v>
      </c>
      <c r="Y65" s="30">
        <v>57.65</v>
      </c>
      <c r="Z65" s="31">
        <v>49.9</v>
      </c>
      <c r="AA65" s="32">
        <f t="shared" si="18"/>
        <v>-7.75</v>
      </c>
      <c r="AB65" s="32">
        <f t="shared" si="19"/>
        <v>47.743750000000006</v>
      </c>
      <c r="AC65" s="30">
        <f t="shared" si="20"/>
        <v>43.777499999999996</v>
      </c>
      <c r="AD65" s="34">
        <f t="shared" si="21"/>
        <v>-3.9662500000000094</v>
      </c>
      <c r="AE65" s="35">
        <v>2</v>
      </c>
      <c r="AF65" s="20"/>
    </row>
    <row r="66" spans="1:32" ht="17.25">
      <c r="A66" s="28">
        <v>61</v>
      </c>
      <c r="B66" s="28" t="s">
        <v>135</v>
      </c>
      <c r="C66" s="29">
        <v>26</v>
      </c>
      <c r="D66" s="30">
        <v>51.9</v>
      </c>
      <c r="E66" s="30">
        <v>47.99666666666667</v>
      </c>
      <c r="F66" s="31">
        <f t="shared" si="11"/>
        <v>-3.9033333333333289</v>
      </c>
      <c r="G66" s="30">
        <v>48.1</v>
      </c>
      <c r="H66" s="30">
        <v>38.380000000000003</v>
      </c>
      <c r="I66" s="32">
        <f t="shared" si="12"/>
        <v>-9.7199999999999989</v>
      </c>
      <c r="J66" s="30">
        <v>37.376666666666665</v>
      </c>
      <c r="K66" s="30">
        <v>28.913333333333338</v>
      </c>
      <c r="L66" s="32">
        <f t="shared" si="13"/>
        <v>-8.4633333333333276</v>
      </c>
      <c r="M66" s="30">
        <v>37.666666666666664</v>
      </c>
      <c r="N66" s="30">
        <v>36.616666666666667</v>
      </c>
      <c r="O66" s="32">
        <f t="shared" si="14"/>
        <v>-1.0499999999999972</v>
      </c>
      <c r="P66" s="30">
        <v>39.26</v>
      </c>
      <c r="Q66" s="30">
        <v>32.143333333333338</v>
      </c>
      <c r="R66" s="32">
        <f t="shared" si="15"/>
        <v>-7.11666666666666</v>
      </c>
      <c r="S66" s="30">
        <v>59.966666666666669</v>
      </c>
      <c r="T66" s="30">
        <v>65.926666666666662</v>
      </c>
      <c r="U66" s="32">
        <f t="shared" si="16"/>
        <v>5.9599999999999937</v>
      </c>
      <c r="V66" s="30">
        <v>56.25</v>
      </c>
      <c r="W66" s="30">
        <v>41.493333333333332</v>
      </c>
      <c r="X66" s="32">
        <f t="shared" si="17"/>
        <v>-14.756666666666668</v>
      </c>
      <c r="Y66" s="30">
        <v>67.600000000000009</v>
      </c>
      <c r="Z66" s="30">
        <v>58.643333333333338</v>
      </c>
      <c r="AA66" s="32">
        <f t="shared" si="18"/>
        <v>-8.9566666666666706</v>
      </c>
      <c r="AB66" s="32">
        <f t="shared" si="19"/>
        <v>49.765000000000001</v>
      </c>
      <c r="AC66" s="30">
        <f t="shared" si="20"/>
        <v>43.764166666666668</v>
      </c>
      <c r="AD66" s="34">
        <f t="shared" si="21"/>
        <v>-6.0008333333333326</v>
      </c>
      <c r="AE66" s="35">
        <v>1</v>
      </c>
      <c r="AF66" s="20"/>
    </row>
    <row r="67" spans="1:32" ht="17.25">
      <c r="A67" s="27">
        <v>62</v>
      </c>
      <c r="B67" s="28" t="s">
        <v>77</v>
      </c>
      <c r="C67" s="29">
        <v>12</v>
      </c>
      <c r="D67" s="30">
        <v>46.5</v>
      </c>
      <c r="E67" s="31">
        <v>48.17</v>
      </c>
      <c r="F67" s="31">
        <f t="shared" ref="F67:F91" si="22">E67-D67</f>
        <v>1.6700000000000017</v>
      </c>
      <c r="G67" s="30">
        <v>42.5</v>
      </c>
      <c r="H67" s="31">
        <v>34.5</v>
      </c>
      <c r="I67" s="32">
        <f t="shared" ref="I67:I91" si="23">H67-G67</f>
        <v>-8</v>
      </c>
      <c r="J67" s="30">
        <v>37.92</v>
      </c>
      <c r="K67" s="31">
        <v>30.42</v>
      </c>
      <c r="L67" s="32">
        <f t="shared" ref="L67:L91" si="24">K67-J67</f>
        <v>-7.5</v>
      </c>
      <c r="M67" s="30">
        <v>34.58</v>
      </c>
      <c r="N67" s="31">
        <v>37.5</v>
      </c>
      <c r="O67" s="32">
        <f t="shared" ref="O67:O91" si="25">N67-M67</f>
        <v>2.9200000000000017</v>
      </c>
      <c r="P67" s="30">
        <v>41</v>
      </c>
      <c r="Q67" s="31">
        <v>31.83</v>
      </c>
      <c r="R67" s="32">
        <f t="shared" ref="R67:R91" si="26">Q67-P67</f>
        <v>-9.1700000000000017</v>
      </c>
      <c r="S67" s="30">
        <v>62.67</v>
      </c>
      <c r="T67" s="33">
        <v>68</v>
      </c>
      <c r="U67" s="32">
        <f t="shared" ref="U67:U91" si="27">T67-S67</f>
        <v>5.3299999999999983</v>
      </c>
      <c r="V67" s="30">
        <v>57.92</v>
      </c>
      <c r="W67" s="31">
        <v>45.83</v>
      </c>
      <c r="X67" s="32">
        <f t="shared" ref="X67:X91" si="28">W67-V67</f>
        <v>-12.090000000000003</v>
      </c>
      <c r="Y67" s="30">
        <v>57.67</v>
      </c>
      <c r="Z67" s="31">
        <v>51</v>
      </c>
      <c r="AA67" s="32">
        <f t="shared" ref="AA67:AA91" si="29">Z67-Y67</f>
        <v>-6.6700000000000017</v>
      </c>
      <c r="AB67" s="32">
        <f t="shared" ref="AB67:AB91" si="30">(D67+G67+J67+M67+P67+S67+V67+Y67)/8</f>
        <v>47.595000000000006</v>
      </c>
      <c r="AC67" s="30">
        <f t="shared" ref="AC67:AC91" si="31">(E67+H67+K67+N67+Q67+T67+W67+Z67)/8</f>
        <v>43.40625</v>
      </c>
      <c r="AD67" s="34">
        <f t="shared" ref="AD67:AD91" si="32">AC67-AB67</f>
        <v>-4.188750000000006</v>
      </c>
      <c r="AE67" s="35">
        <v>3</v>
      </c>
      <c r="AF67" s="20"/>
    </row>
    <row r="68" spans="1:32" ht="17.25">
      <c r="A68" s="28">
        <v>63</v>
      </c>
      <c r="B68" s="28" t="s">
        <v>112</v>
      </c>
      <c r="C68" s="29">
        <v>15</v>
      </c>
      <c r="D68" s="30">
        <v>48.67</v>
      </c>
      <c r="E68" s="31">
        <v>43.73</v>
      </c>
      <c r="F68" s="31">
        <f t="shared" si="22"/>
        <v>-4.9400000000000048</v>
      </c>
      <c r="G68" s="30">
        <v>47.78</v>
      </c>
      <c r="H68" s="31">
        <v>37.869999999999997</v>
      </c>
      <c r="I68" s="32">
        <f t="shared" si="23"/>
        <v>-9.9100000000000037</v>
      </c>
      <c r="J68" s="30">
        <v>39.909999999999997</v>
      </c>
      <c r="K68" s="31">
        <v>30.33</v>
      </c>
      <c r="L68" s="32">
        <f t="shared" si="24"/>
        <v>-9.5799999999999983</v>
      </c>
      <c r="M68" s="30">
        <v>39.07</v>
      </c>
      <c r="N68" s="31">
        <v>40</v>
      </c>
      <c r="O68" s="32">
        <f t="shared" si="25"/>
        <v>0.92999999999999972</v>
      </c>
      <c r="P68" s="30">
        <v>37.369999999999997</v>
      </c>
      <c r="Q68" s="31">
        <v>31</v>
      </c>
      <c r="R68" s="32">
        <f t="shared" si="26"/>
        <v>-6.3699999999999974</v>
      </c>
      <c r="S68" s="30">
        <v>61.04</v>
      </c>
      <c r="T68" s="33">
        <v>62.13</v>
      </c>
      <c r="U68" s="32">
        <f t="shared" si="27"/>
        <v>1.0900000000000034</v>
      </c>
      <c r="V68" s="30">
        <v>59.26</v>
      </c>
      <c r="W68" s="31">
        <v>49.33</v>
      </c>
      <c r="X68" s="32">
        <f t="shared" si="28"/>
        <v>-9.93</v>
      </c>
      <c r="Y68" s="30">
        <v>62.07</v>
      </c>
      <c r="Z68" s="31">
        <v>52.27</v>
      </c>
      <c r="AA68" s="32">
        <f t="shared" si="29"/>
        <v>-9.7999999999999972</v>
      </c>
      <c r="AB68" s="32">
        <f t="shared" si="30"/>
        <v>49.396250000000002</v>
      </c>
      <c r="AC68" s="30">
        <f t="shared" si="31"/>
        <v>43.332499999999996</v>
      </c>
      <c r="AD68" s="34">
        <f t="shared" si="32"/>
        <v>-6.063750000000006</v>
      </c>
      <c r="AE68" s="35">
        <v>2</v>
      </c>
      <c r="AF68" s="20"/>
    </row>
    <row r="69" spans="1:32" ht="17.25">
      <c r="A69" s="27">
        <v>64</v>
      </c>
      <c r="B69" s="28" t="s">
        <v>24</v>
      </c>
      <c r="C69" s="29">
        <v>19</v>
      </c>
      <c r="D69" s="30">
        <v>44.26</v>
      </c>
      <c r="E69" s="31">
        <v>40.53</v>
      </c>
      <c r="F69" s="31">
        <f t="shared" si="22"/>
        <v>-3.7299999999999969</v>
      </c>
      <c r="G69" s="30">
        <v>41.13</v>
      </c>
      <c r="H69" s="31">
        <v>35.26</v>
      </c>
      <c r="I69" s="32">
        <f t="shared" si="23"/>
        <v>-5.8700000000000045</v>
      </c>
      <c r="J69" s="30">
        <v>36.74</v>
      </c>
      <c r="K69" s="31">
        <v>29.74</v>
      </c>
      <c r="L69" s="32">
        <f t="shared" si="24"/>
        <v>-7.0000000000000036</v>
      </c>
      <c r="M69" s="30">
        <v>34.130000000000003</v>
      </c>
      <c r="N69" s="31">
        <v>30.53</v>
      </c>
      <c r="O69" s="32">
        <f t="shared" si="25"/>
        <v>-3.6000000000000014</v>
      </c>
      <c r="P69" s="30">
        <v>34.54</v>
      </c>
      <c r="Q69" s="31">
        <v>33.659999999999997</v>
      </c>
      <c r="R69" s="32">
        <f t="shared" si="26"/>
        <v>-0.88000000000000256</v>
      </c>
      <c r="S69" s="30">
        <v>60.87</v>
      </c>
      <c r="T69" s="33">
        <v>70.11</v>
      </c>
      <c r="U69" s="32">
        <f t="shared" si="27"/>
        <v>9.240000000000002</v>
      </c>
      <c r="V69" s="30">
        <v>50.87</v>
      </c>
      <c r="W69" s="31">
        <v>50.79</v>
      </c>
      <c r="X69" s="32">
        <f t="shared" si="28"/>
        <v>-7.9999999999998295E-2</v>
      </c>
      <c r="Y69" s="30">
        <v>52.87</v>
      </c>
      <c r="Z69" s="31">
        <v>56</v>
      </c>
      <c r="AA69" s="32">
        <f t="shared" si="29"/>
        <v>3.1300000000000026</v>
      </c>
      <c r="AB69" s="32">
        <f t="shared" si="30"/>
        <v>44.426249999999996</v>
      </c>
      <c r="AC69" s="30">
        <f t="shared" si="31"/>
        <v>43.327500000000001</v>
      </c>
      <c r="AD69" s="34">
        <f t="shared" si="32"/>
        <v>-1.0987499999999955</v>
      </c>
      <c r="AE69" s="35">
        <v>2</v>
      </c>
      <c r="AF69" s="20"/>
    </row>
    <row r="70" spans="1:32" ht="17.25">
      <c r="A70" s="28">
        <v>65</v>
      </c>
      <c r="B70" s="28" t="s">
        <v>113</v>
      </c>
      <c r="C70" s="29">
        <v>8</v>
      </c>
      <c r="D70" s="30">
        <v>53.8</v>
      </c>
      <c r="E70" s="31">
        <v>43.25</v>
      </c>
      <c r="F70" s="31">
        <f t="shared" si="22"/>
        <v>-10.549999999999997</v>
      </c>
      <c r="G70" s="30">
        <v>48.8</v>
      </c>
      <c r="H70" s="31">
        <v>39.5</v>
      </c>
      <c r="I70" s="32">
        <f t="shared" si="23"/>
        <v>-9.2999999999999972</v>
      </c>
      <c r="J70" s="30">
        <v>40.25</v>
      </c>
      <c r="K70" s="31">
        <v>30.63</v>
      </c>
      <c r="L70" s="32">
        <f t="shared" si="24"/>
        <v>-9.620000000000001</v>
      </c>
      <c r="M70" s="30">
        <v>32</v>
      </c>
      <c r="N70" s="31">
        <v>40</v>
      </c>
      <c r="O70" s="32">
        <f t="shared" si="25"/>
        <v>8</v>
      </c>
      <c r="P70" s="30">
        <v>40.950000000000003</v>
      </c>
      <c r="Q70" s="31">
        <v>33.25</v>
      </c>
      <c r="R70" s="32">
        <f t="shared" si="26"/>
        <v>-7.7000000000000028</v>
      </c>
      <c r="S70" s="30">
        <v>61.6</v>
      </c>
      <c r="T70" s="33">
        <v>59</v>
      </c>
      <c r="U70" s="32">
        <f t="shared" si="27"/>
        <v>-2.6000000000000014</v>
      </c>
      <c r="V70" s="30">
        <v>57</v>
      </c>
      <c r="W70" s="31">
        <v>46.88</v>
      </c>
      <c r="X70" s="32">
        <f t="shared" si="28"/>
        <v>-10.119999999999997</v>
      </c>
      <c r="Y70" s="30">
        <v>61.6</v>
      </c>
      <c r="Z70" s="31">
        <v>52.5</v>
      </c>
      <c r="AA70" s="32">
        <f t="shared" si="29"/>
        <v>-9.1000000000000014</v>
      </c>
      <c r="AB70" s="32">
        <f t="shared" si="30"/>
        <v>49.500000000000007</v>
      </c>
      <c r="AC70" s="30">
        <f t="shared" si="31"/>
        <v>43.126249999999999</v>
      </c>
      <c r="AD70" s="34">
        <f t="shared" si="32"/>
        <v>-6.3737500000000082</v>
      </c>
      <c r="AE70" s="35">
        <v>1</v>
      </c>
      <c r="AF70" s="20"/>
    </row>
    <row r="71" spans="1:32" ht="17.25">
      <c r="A71" s="27">
        <v>66</v>
      </c>
      <c r="B71" s="28" t="s">
        <v>88</v>
      </c>
      <c r="C71" s="29">
        <v>6</v>
      </c>
      <c r="D71" s="30">
        <v>52.44</v>
      </c>
      <c r="E71" s="31">
        <v>42</v>
      </c>
      <c r="F71" s="31">
        <f t="shared" si="22"/>
        <v>-10.439999999999998</v>
      </c>
      <c r="G71" s="30">
        <v>47.11</v>
      </c>
      <c r="H71" s="31">
        <v>32.67</v>
      </c>
      <c r="I71" s="32">
        <f t="shared" si="23"/>
        <v>-14.439999999999998</v>
      </c>
      <c r="J71" s="30">
        <v>31.94</v>
      </c>
      <c r="K71" s="31">
        <v>27.08</v>
      </c>
      <c r="L71" s="32">
        <f t="shared" si="24"/>
        <v>-4.860000000000003</v>
      </c>
      <c r="M71" s="30">
        <v>46.67</v>
      </c>
      <c r="N71" s="31">
        <v>43.33</v>
      </c>
      <c r="O71" s="32">
        <f t="shared" si="25"/>
        <v>-3.3400000000000034</v>
      </c>
      <c r="P71" s="30">
        <v>45.17</v>
      </c>
      <c r="Q71" s="31">
        <v>44.58</v>
      </c>
      <c r="R71" s="32">
        <f t="shared" si="26"/>
        <v>-0.59000000000000341</v>
      </c>
      <c r="S71" s="30">
        <v>68.89</v>
      </c>
      <c r="T71" s="33">
        <v>58.67</v>
      </c>
      <c r="U71" s="32">
        <f t="shared" si="27"/>
        <v>-10.219999999999999</v>
      </c>
      <c r="V71" s="30">
        <v>62.78</v>
      </c>
      <c r="W71" s="31">
        <v>42.5</v>
      </c>
      <c r="X71" s="32">
        <f t="shared" si="28"/>
        <v>-20.28</v>
      </c>
      <c r="Y71" s="30">
        <v>62.67</v>
      </c>
      <c r="Z71" s="31">
        <v>52.67</v>
      </c>
      <c r="AA71" s="32">
        <f t="shared" si="29"/>
        <v>-10</v>
      </c>
      <c r="AB71" s="32">
        <f t="shared" si="30"/>
        <v>52.208750000000002</v>
      </c>
      <c r="AC71" s="30">
        <f t="shared" si="31"/>
        <v>42.9375</v>
      </c>
      <c r="AD71" s="34">
        <f t="shared" si="32"/>
        <v>-9.271250000000002</v>
      </c>
      <c r="AE71" s="35">
        <v>0</v>
      </c>
      <c r="AF71" s="20"/>
    </row>
    <row r="72" spans="1:32" ht="17.25">
      <c r="A72" s="28">
        <v>67</v>
      </c>
      <c r="B72" s="28" t="s">
        <v>94</v>
      </c>
      <c r="C72" s="29">
        <v>5</v>
      </c>
      <c r="D72" s="30">
        <v>43.75</v>
      </c>
      <c r="E72" s="31">
        <v>40</v>
      </c>
      <c r="F72" s="31">
        <f t="shared" si="22"/>
        <v>-3.75</v>
      </c>
      <c r="G72" s="30">
        <v>43</v>
      </c>
      <c r="H72" s="31">
        <v>33.6</v>
      </c>
      <c r="I72" s="32">
        <f t="shared" si="23"/>
        <v>-9.3999999999999986</v>
      </c>
      <c r="J72" s="30">
        <v>34.380000000000003</v>
      </c>
      <c r="K72" s="31">
        <v>28</v>
      </c>
      <c r="L72" s="32">
        <f t="shared" si="24"/>
        <v>-6.3800000000000026</v>
      </c>
      <c r="M72" s="30">
        <v>43.75</v>
      </c>
      <c r="N72" s="31">
        <v>52</v>
      </c>
      <c r="O72" s="32">
        <f t="shared" si="25"/>
        <v>8.25</v>
      </c>
      <c r="P72" s="30">
        <v>37</v>
      </c>
      <c r="Q72" s="31">
        <v>28.4</v>
      </c>
      <c r="R72" s="32">
        <f t="shared" si="26"/>
        <v>-8.6000000000000014</v>
      </c>
      <c r="S72" s="30">
        <v>52.5</v>
      </c>
      <c r="T72" s="33">
        <v>64</v>
      </c>
      <c r="U72" s="32">
        <f t="shared" si="27"/>
        <v>11.5</v>
      </c>
      <c r="V72" s="30">
        <v>51.88</v>
      </c>
      <c r="W72" s="31">
        <v>46</v>
      </c>
      <c r="X72" s="32">
        <f t="shared" si="28"/>
        <v>-5.8800000000000026</v>
      </c>
      <c r="Y72" s="30">
        <v>58</v>
      </c>
      <c r="Z72" s="31">
        <v>48.8</v>
      </c>
      <c r="AA72" s="32">
        <f t="shared" si="29"/>
        <v>-9.2000000000000028</v>
      </c>
      <c r="AB72" s="32">
        <f t="shared" si="30"/>
        <v>45.532499999999999</v>
      </c>
      <c r="AC72" s="30">
        <f t="shared" si="31"/>
        <v>42.6</v>
      </c>
      <c r="AD72" s="34">
        <f t="shared" si="32"/>
        <v>-2.9324999999999974</v>
      </c>
      <c r="AE72" s="35">
        <v>2</v>
      </c>
      <c r="AF72" s="20"/>
    </row>
    <row r="73" spans="1:32" ht="17.25">
      <c r="A73" s="27">
        <v>68</v>
      </c>
      <c r="B73" s="28" t="s">
        <v>64</v>
      </c>
      <c r="C73" s="29">
        <v>20</v>
      </c>
      <c r="D73" s="30">
        <v>46.71</v>
      </c>
      <c r="E73" s="31">
        <v>43.9</v>
      </c>
      <c r="F73" s="31">
        <f t="shared" si="22"/>
        <v>-2.8100000000000023</v>
      </c>
      <c r="G73" s="30">
        <v>45</v>
      </c>
      <c r="H73" s="31">
        <v>33.1</v>
      </c>
      <c r="I73" s="32">
        <f t="shared" si="23"/>
        <v>-11.899999999999999</v>
      </c>
      <c r="J73" s="30">
        <v>37.32</v>
      </c>
      <c r="K73" s="31">
        <v>33.880000000000003</v>
      </c>
      <c r="L73" s="32">
        <f t="shared" si="24"/>
        <v>-3.4399999999999977</v>
      </c>
      <c r="M73" s="30">
        <v>37.5</v>
      </c>
      <c r="N73" s="31">
        <v>37.5</v>
      </c>
      <c r="O73" s="32">
        <f t="shared" si="25"/>
        <v>0</v>
      </c>
      <c r="P73" s="30">
        <v>37.61</v>
      </c>
      <c r="Q73" s="31">
        <v>36.53</v>
      </c>
      <c r="R73" s="32">
        <f t="shared" si="26"/>
        <v>-1.0799999999999983</v>
      </c>
      <c r="S73" s="30">
        <v>61.71</v>
      </c>
      <c r="T73" s="33">
        <v>61.6</v>
      </c>
      <c r="U73" s="32">
        <f t="shared" si="27"/>
        <v>-0.10999999999999943</v>
      </c>
      <c r="V73" s="30">
        <v>53.93</v>
      </c>
      <c r="W73" s="31">
        <v>42</v>
      </c>
      <c r="X73" s="32">
        <f t="shared" si="28"/>
        <v>-11.93</v>
      </c>
      <c r="Y73" s="30">
        <v>59.14</v>
      </c>
      <c r="Z73" s="31">
        <v>51.8</v>
      </c>
      <c r="AA73" s="32">
        <f t="shared" si="29"/>
        <v>-7.3400000000000034</v>
      </c>
      <c r="AB73" s="32">
        <f t="shared" si="30"/>
        <v>47.364999999999995</v>
      </c>
      <c r="AC73" s="30">
        <f t="shared" si="31"/>
        <v>42.53875</v>
      </c>
      <c r="AD73" s="34">
        <f t="shared" si="32"/>
        <v>-4.8262499999999946</v>
      </c>
      <c r="AE73" s="35">
        <v>1</v>
      </c>
      <c r="AF73" s="20"/>
    </row>
    <row r="74" spans="1:32" ht="17.25">
      <c r="A74" s="28">
        <v>69</v>
      </c>
      <c r="B74" s="28" t="s">
        <v>32</v>
      </c>
      <c r="C74" s="29">
        <v>14</v>
      </c>
      <c r="D74" s="30">
        <v>50.75</v>
      </c>
      <c r="E74" s="31">
        <v>41.86</v>
      </c>
      <c r="F74" s="31">
        <f t="shared" si="22"/>
        <v>-8.89</v>
      </c>
      <c r="G74" s="30">
        <v>46.25</v>
      </c>
      <c r="H74" s="31">
        <v>35.14</v>
      </c>
      <c r="I74" s="32">
        <f t="shared" si="23"/>
        <v>-11.11</v>
      </c>
      <c r="J74" s="30">
        <v>40.31</v>
      </c>
      <c r="K74" s="31">
        <v>29.11</v>
      </c>
      <c r="L74" s="32">
        <f t="shared" si="24"/>
        <v>-11.200000000000003</v>
      </c>
      <c r="M74" s="30">
        <v>48.75</v>
      </c>
      <c r="N74" s="31">
        <v>40.71</v>
      </c>
      <c r="O74" s="32">
        <f t="shared" si="25"/>
        <v>-8.0399999999999991</v>
      </c>
      <c r="P74" s="30">
        <v>44.38</v>
      </c>
      <c r="Q74" s="31">
        <v>32.14</v>
      </c>
      <c r="R74" s="32">
        <f t="shared" si="26"/>
        <v>-12.240000000000002</v>
      </c>
      <c r="S74" s="30">
        <v>68.5</v>
      </c>
      <c r="T74" s="33">
        <v>63.14</v>
      </c>
      <c r="U74" s="32">
        <f t="shared" si="27"/>
        <v>-5.3599999999999994</v>
      </c>
      <c r="V74" s="30">
        <v>63.75</v>
      </c>
      <c r="W74" s="31">
        <v>46.43</v>
      </c>
      <c r="X74" s="32">
        <f t="shared" si="28"/>
        <v>-17.32</v>
      </c>
      <c r="Y74" s="30">
        <v>63.5</v>
      </c>
      <c r="Z74" s="31">
        <v>50</v>
      </c>
      <c r="AA74" s="32">
        <f t="shared" si="29"/>
        <v>-13.5</v>
      </c>
      <c r="AB74" s="32">
        <f t="shared" si="30"/>
        <v>53.27375</v>
      </c>
      <c r="AC74" s="30">
        <f t="shared" si="31"/>
        <v>42.316249999999997</v>
      </c>
      <c r="AD74" s="34">
        <f t="shared" si="32"/>
        <v>-10.957500000000003</v>
      </c>
      <c r="AE74" s="35">
        <v>0</v>
      </c>
      <c r="AF74" s="20"/>
    </row>
    <row r="75" spans="1:32" ht="17.25">
      <c r="A75" s="27">
        <v>70</v>
      </c>
      <c r="B75" s="28" t="s">
        <v>69</v>
      </c>
      <c r="C75" s="29">
        <v>14</v>
      </c>
      <c r="D75" s="30">
        <v>41.6</v>
      </c>
      <c r="E75" s="31">
        <v>43.43</v>
      </c>
      <c r="F75" s="31">
        <f t="shared" si="22"/>
        <v>1.8299999999999983</v>
      </c>
      <c r="G75" s="30">
        <v>42.6</v>
      </c>
      <c r="H75" s="31">
        <v>39.14</v>
      </c>
      <c r="I75" s="32">
        <f t="shared" si="23"/>
        <v>-3.4600000000000009</v>
      </c>
      <c r="J75" s="30">
        <v>30.38</v>
      </c>
      <c r="K75" s="31">
        <v>26.79</v>
      </c>
      <c r="L75" s="32">
        <f t="shared" si="24"/>
        <v>-3.59</v>
      </c>
      <c r="M75" s="30">
        <v>31</v>
      </c>
      <c r="N75" s="31">
        <v>33.57</v>
      </c>
      <c r="O75" s="32">
        <f t="shared" si="25"/>
        <v>2.5700000000000003</v>
      </c>
      <c r="P75" s="30">
        <v>33.5</v>
      </c>
      <c r="Q75" s="31">
        <v>30.89</v>
      </c>
      <c r="R75" s="32">
        <f t="shared" si="26"/>
        <v>-2.6099999999999994</v>
      </c>
      <c r="S75" s="30">
        <v>56.4</v>
      </c>
      <c r="T75" s="33">
        <v>62.29</v>
      </c>
      <c r="U75" s="32">
        <f t="shared" si="27"/>
        <v>5.8900000000000006</v>
      </c>
      <c r="V75" s="30">
        <v>51.75</v>
      </c>
      <c r="W75" s="31">
        <v>42.14</v>
      </c>
      <c r="X75" s="32">
        <f t="shared" si="28"/>
        <v>-9.61</v>
      </c>
      <c r="Y75" s="30">
        <v>55.8</v>
      </c>
      <c r="Z75" s="31">
        <v>57.14</v>
      </c>
      <c r="AA75" s="32">
        <f t="shared" si="29"/>
        <v>1.3400000000000034</v>
      </c>
      <c r="AB75" s="32">
        <f t="shared" si="30"/>
        <v>42.878750000000004</v>
      </c>
      <c r="AC75" s="30">
        <f t="shared" si="31"/>
        <v>41.923749999999998</v>
      </c>
      <c r="AD75" s="34">
        <f t="shared" si="32"/>
        <v>-0.9550000000000054</v>
      </c>
      <c r="AE75" s="35">
        <v>4</v>
      </c>
      <c r="AF75" s="20"/>
    </row>
    <row r="76" spans="1:32" ht="17.25">
      <c r="A76" s="28">
        <v>71</v>
      </c>
      <c r="B76" s="28" t="s">
        <v>52</v>
      </c>
      <c r="C76" s="29">
        <v>5</v>
      </c>
      <c r="D76" s="30">
        <v>39.11</v>
      </c>
      <c r="E76" s="31">
        <v>38.799999999999997</v>
      </c>
      <c r="F76" s="31">
        <f t="shared" si="22"/>
        <v>-0.31000000000000227</v>
      </c>
      <c r="G76" s="30">
        <v>43.33</v>
      </c>
      <c r="H76" s="31">
        <v>32.799999999999997</v>
      </c>
      <c r="I76" s="32">
        <f t="shared" si="23"/>
        <v>-10.530000000000001</v>
      </c>
      <c r="J76" s="30">
        <v>40.83</v>
      </c>
      <c r="K76" s="31">
        <v>38</v>
      </c>
      <c r="L76" s="32">
        <f t="shared" si="24"/>
        <v>-2.8299999999999983</v>
      </c>
      <c r="M76" s="30">
        <v>38.33</v>
      </c>
      <c r="N76" s="31">
        <v>38</v>
      </c>
      <c r="O76" s="32">
        <f t="shared" si="25"/>
        <v>-0.32999999999999829</v>
      </c>
      <c r="P76" s="30">
        <v>33.78</v>
      </c>
      <c r="Q76" s="31">
        <v>36.799999999999997</v>
      </c>
      <c r="R76" s="32">
        <f t="shared" si="26"/>
        <v>3.019999999999996</v>
      </c>
      <c r="S76" s="30">
        <v>57.33</v>
      </c>
      <c r="T76" s="33">
        <v>63.2</v>
      </c>
      <c r="U76" s="32">
        <f t="shared" si="27"/>
        <v>5.8700000000000045</v>
      </c>
      <c r="V76" s="30">
        <v>52.22</v>
      </c>
      <c r="W76" s="31">
        <v>40</v>
      </c>
      <c r="X76" s="32">
        <f t="shared" si="28"/>
        <v>-12.219999999999999</v>
      </c>
      <c r="Y76" s="30">
        <v>60.44</v>
      </c>
      <c r="Z76" s="31">
        <v>47.2</v>
      </c>
      <c r="AA76" s="32">
        <f t="shared" si="29"/>
        <v>-13.239999999999995</v>
      </c>
      <c r="AB76" s="32">
        <f t="shared" si="30"/>
        <v>45.671249999999993</v>
      </c>
      <c r="AC76" s="30">
        <f t="shared" si="31"/>
        <v>41.849999999999994</v>
      </c>
      <c r="AD76" s="34">
        <f t="shared" si="32"/>
        <v>-3.8212499999999991</v>
      </c>
      <c r="AE76" s="35">
        <v>2</v>
      </c>
      <c r="AF76" s="20"/>
    </row>
    <row r="77" spans="1:32" ht="17.25">
      <c r="A77" s="27">
        <v>72</v>
      </c>
      <c r="B77" s="28" t="s">
        <v>82</v>
      </c>
      <c r="C77" s="29">
        <v>14</v>
      </c>
      <c r="D77" s="30">
        <v>53.14</v>
      </c>
      <c r="E77" s="31">
        <v>42.57</v>
      </c>
      <c r="F77" s="31">
        <f t="shared" si="22"/>
        <v>-10.57</v>
      </c>
      <c r="G77" s="30">
        <v>44.86</v>
      </c>
      <c r="H77" s="31">
        <v>35.43</v>
      </c>
      <c r="I77" s="32">
        <f t="shared" si="23"/>
        <v>-9.43</v>
      </c>
      <c r="J77" s="30">
        <v>35</v>
      </c>
      <c r="K77" s="31">
        <v>26.79</v>
      </c>
      <c r="L77" s="32">
        <f t="shared" si="24"/>
        <v>-8.2100000000000009</v>
      </c>
      <c r="M77" s="30">
        <v>40.71</v>
      </c>
      <c r="N77" s="31">
        <v>31.07</v>
      </c>
      <c r="O77" s="32">
        <f t="shared" si="25"/>
        <v>-9.64</v>
      </c>
      <c r="P77" s="30">
        <v>35.36</v>
      </c>
      <c r="Q77" s="31">
        <v>32.29</v>
      </c>
      <c r="R77" s="32">
        <f t="shared" si="26"/>
        <v>-3.0700000000000003</v>
      </c>
      <c r="S77" s="30">
        <v>62.29</v>
      </c>
      <c r="T77" s="33">
        <v>66.86</v>
      </c>
      <c r="U77" s="32">
        <f t="shared" si="27"/>
        <v>4.57</v>
      </c>
      <c r="V77" s="30">
        <v>57.86</v>
      </c>
      <c r="W77" s="31">
        <v>46.07</v>
      </c>
      <c r="X77" s="32">
        <f t="shared" si="28"/>
        <v>-11.79</v>
      </c>
      <c r="Y77" s="30">
        <v>60</v>
      </c>
      <c r="Z77" s="31">
        <v>51.43</v>
      </c>
      <c r="AA77" s="32">
        <f t="shared" si="29"/>
        <v>-8.57</v>
      </c>
      <c r="AB77" s="32">
        <f t="shared" si="30"/>
        <v>48.652500000000003</v>
      </c>
      <c r="AC77" s="30">
        <f t="shared" si="31"/>
        <v>41.563749999999999</v>
      </c>
      <c r="AD77" s="34">
        <f t="shared" si="32"/>
        <v>-7.0887500000000045</v>
      </c>
      <c r="AE77" s="35">
        <v>1</v>
      </c>
      <c r="AF77" s="20"/>
    </row>
    <row r="78" spans="1:32" ht="17.25">
      <c r="A78" s="28">
        <v>73</v>
      </c>
      <c r="B78" s="28" t="s">
        <v>75</v>
      </c>
      <c r="C78" s="29">
        <v>8</v>
      </c>
      <c r="D78" s="30">
        <v>43.5</v>
      </c>
      <c r="E78" s="31">
        <v>44.25</v>
      </c>
      <c r="F78" s="31">
        <f t="shared" si="22"/>
        <v>0.75</v>
      </c>
      <c r="G78" s="30">
        <v>37.83</v>
      </c>
      <c r="H78" s="31">
        <v>35.75</v>
      </c>
      <c r="I78" s="32">
        <f t="shared" si="23"/>
        <v>-2.0799999999999983</v>
      </c>
      <c r="J78" s="30">
        <v>45.83</v>
      </c>
      <c r="K78" s="31">
        <v>35.94</v>
      </c>
      <c r="L78" s="32">
        <f t="shared" si="24"/>
        <v>-9.89</v>
      </c>
      <c r="M78" s="30">
        <v>36.25</v>
      </c>
      <c r="N78" s="31">
        <v>29.38</v>
      </c>
      <c r="O78" s="32">
        <f t="shared" si="25"/>
        <v>-6.870000000000001</v>
      </c>
      <c r="P78" s="30">
        <v>34.130000000000003</v>
      </c>
      <c r="Q78" s="31">
        <v>29.31</v>
      </c>
      <c r="R78" s="32">
        <f t="shared" si="26"/>
        <v>-4.8200000000000038</v>
      </c>
      <c r="S78" s="30">
        <v>52.33</v>
      </c>
      <c r="T78" s="33">
        <v>64</v>
      </c>
      <c r="U78" s="32">
        <f t="shared" si="27"/>
        <v>11.670000000000002</v>
      </c>
      <c r="V78" s="30">
        <v>50.83</v>
      </c>
      <c r="W78" s="31">
        <v>43.75</v>
      </c>
      <c r="X78" s="32">
        <f t="shared" si="28"/>
        <v>-7.0799999999999983</v>
      </c>
      <c r="Y78" s="30">
        <v>54</v>
      </c>
      <c r="Z78" s="31">
        <v>50</v>
      </c>
      <c r="AA78" s="32">
        <f t="shared" si="29"/>
        <v>-4</v>
      </c>
      <c r="AB78" s="32">
        <f t="shared" si="30"/>
        <v>44.337499999999999</v>
      </c>
      <c r="AC78" s="30">
        <f t="shared" si="31"/>
        <v>41.547499999999999</v>
      </c>
      <c r="AD78" s="34">
        <f t="shared" si="32"/>
        <v>-2.7899999999999991</v>
      </c>
      <c r="AE78" s="35">
        <v>2</v>
      </c>
      <c r="AF78" s="20"/>
    </row>
    <row r="79" spans="1:32" ht="17.25">
      <c r="A79" s="27">
        <v>74</v>
      </c>
      <c r="B79" s="28" t="s">
        <v>20</v>
      </c>
      <c r="C79" s="29">
        <v>23</v>
      </c>
      <c r="D79" s="30">
        <v>42.13</v>
      </c>
      <c r="E79" s="31">
        <v>42.52</v>
      </c>
      <c r="F79" s="31">
        <f t="shared" si="22"/>
        <v>0.39000000000000057</v>
      </c>
      <c r="G79" s="30">
        <v>39.880000000000003</v>
      </c>
      <c r="H79" s="31">
        <v>34.96</v>
      </c>
      <c r="I79" s="32">
        <f t="shared" si="23"/>
        <v>-4.9200000000000017</v>
      </c>
      <c r="J79" s="30">
        <v>37.270000000000003</v>
      </c>
      <c r="K79" s="31">
        <v>33.590000000000003</v>
      </c>
      <c r="L79" s="32">
        <f t="shared" si="24"/>
        <v>-3.6799999999999997</v>
      </c>
      <c r="M79" s="30">
        <v>29.53</v>
      </c>
      <c r="N79" s="31">
        <v>36.74</v>
      </c>
      <c r="O79" s="32">
        <f t="shared" si="25"/>
        <v>7.2100000000000009</v>
      </c>
      <c r="P79" s="30">
        <v>35.159999999999997</v>
      </c>
      <c r="Q79" s="31">
        <v>34.299999999999997</v>
      </c>
      <c r="R79" s="32">
        <f t="shared" si="26"/>
        <v>-0.85999999999999943</v>
      </c>
      <c r="S79" s="30">
        <v>49.75</v>
      </c>
      <c r="T79" s="33">
        <v>56.7</v>
      </c>
      <c r="U79" s="32">
        <f t="shared" si="27"/>
        <v>6.9500000000000028</v>
      </c>
      <c r="V79" s="30">
        <v>47.81</v>
      </c>
      <c r="W79" s="31">
        <v>44.78</v>
      </c>
      <c r="X79" s="32">
        <f t="shared" si="28"/>
        <v>-3.0300000000000011</v>
      </c>
      <c r="Y79" s="30">
        <v>52.88</v>
      </c>
      <c r="Z79" s="31">
        <v>47.13</v>
      </c>
      <c r="AA79" s="32">
        <f t="shared" si="29"/>
        <v>-5.75</v>
      </c>
      <c r="AB79" s="32">
        <f t="shared" si="30"/>
        <v>41.801249999999996</v>
      </c>
      <c r="AC79" s="30">
        <f t="shared" si="31"/>
        <v>41.34</v>
      </c>
      <c r="AD79" s="34">
        <f t="shared" si="32"/>
        <v>-0.46124999999999261</v>
      </c>
      <c r="AE79" s="35">
        <v>3</v>
      </c>
      <c r="AF79" s="20"/>
    </row>
    <row r="80" spans="1:32" ht="17.25">
      <c r="A80" s="28">
        <v>75</v>
      </c>
      <c r="B80" s="28" t="s">
        <v>65</v>
      </c>
      <c r="C80" s="29">
        <v>2</v>
      </c>
      <c r="D80" s="30">
        <v>45.14</v>
      </c>
      <c r="E80" s="31">
        <v>44</v>
      </c>
      <c r="F80" s="31">
        <f t="shared" si="22"/>
        <v>-1.1400000000000006</v>
      </c>
      <c r="G80" s="30">
        <v>36.57</v>
      </c>
      <c r="H80" s="31">
        <v>31</v>
      </c>
      <c r="I80" s="32">
        <f t="shared" si="23"/>
        <v>-5.57</v>
      </c>
      <c r="J80" s="30">
        <v>30.18</v>
      </c>
      <c r="K80" s="31">
        <v>20</v>
      </c>
      <c r="L80" s="32">
        <f t="shared" si="24"/>
        <v>-10.18</v>
      </c>
      <c r="M80" s="30">
        <v>25.36</v>
      </c>
      <c r="N80" s="31">
        <v>22.5</v>
      </c>
      <c r="O80" s="32">
        <f t="shared" si="25"/>
        <v>-2.8599999999999994</v>
      </c>
      <c r="P80" s="30">
        <v>32.79</v>
      </c>
      <c r="Q80" s="31">
        <v>37</v>
      </c>
      <c r="R80" s="32">
        <f t="shared" si="26"/>
        <v>4.2100000000000009</v>
      </c>
      <c r="S80" s="30">
        <v>53.43</v>
      </c>
      <c r="T80" s="33">
        <v>60</v>
      </c>
      <c r="U80" s="32">
        <f t="shared" si="27"/>
        <v>6.57</v>
      </c>
      <c r="V80" s="30">
        <v>46.07</v>
      </c>
      <c r="W80" s="31">
        <v>45</v>
      </c>
      <c r="X80" s="32">
        <f t="shared" si="28"/>
        <v>-1.0700000000000003</v>
      </c>
      <c r="Y80" s="30">
        <v>44</v>
      </c>
      <c r="Z80" s="31">
        <v>68</v>
      </c>
      <c r="AA80" s="32">
        <f t="shared" si="29"/>
        <v>24</v>
      </c>
      <c r="AB80" s="32">
        <f t="shared" si="30"/>
        <v>39.192500000000003</v>
      </c>
      <c r="AC80" s="30">
        <f t="shared" si="31"/>
        <v>40.9375</v>
      </c>
      <c r="AD80" s="34">
        <f t="shared" si="32"/>
        <v>1.7449999999999974</v>
      </c>
      <c r="AE80" s="35">
        <v>3</v>
      </c>
      <c r="AF80" s="20"/>
    </row>
    <row r="81" spans="1:32" ht="17.25">
      <c r="A81" s="27">
        <v>76</v>
      </c>
      <c r="B81" s="36" t="s">
        <v>55</v>
      </c>
      <c r="C81" s="37">
        <v>8</v>
      </c>
      <c r="D81" s="38">
        <v>46.67</v>
      </c>
      <c r="E81" s="39">
        <v>38.75</v>
      </c>
      <c r="F81" s="31">
        <f t="shared" si="22"/>
        <v>-7.9200000000000017</v>
      </c>
      <c r="G81" s="38">
        <v>39</v>
      </c>
      <c r="H81" s="39">
        <v>31.75</v>
      </c>
      <c r="I81" s="32">
        <f t="shared" si="23"/>
        <v>-7.25</v>
      </c>
      <c r="J81" s="38">
        <v>34.17</v>
      </c>
      <c r="K81" s="39">
        <v>26.88</v>
      </c>
      <c r="L81" s="32">
        <f t="shared" si="24"/>
        <v>-7.2900000000000027</v>
      </c>
      <c r="M81" s="38">
        <v>26.67</v>
      </c>
      <c r="N81" s="39">
        <v>41.88</v>
      </c>
      <c r="O81" s="32">
        <f t="shared" si="25"/>
        <v>15.21</v>
      </c>
      <c r="P81" s="38">
        <v>34.92</v>
      </c>
      <c r="Q81" s="39">
        <v>27.31</v>
      </c>
      <c r="R81" s="32">
        <f t="shared" si="26"/>
        <v>-7.610000000000003</v>
      </c>
      <c r="S81" s="38">
        <v>52.67</v>
      </c>
      <c r="T81" s="40">
        <v>60</v>
      </c>
      <c r="U81" s="32">
        <f t="shared" si="27"/>
        <v>7.3299999999999983</v>
      </c>
      <c r="V81" s="38">
        <v>50.83</v>
      </c>
      <c r="W81" s="39">
        <v>49.38</v>
      </c>
      <c r="X81" s="32">
        <f t="shared" si="28"/>
        <v>-1.4499999999999957</v>
      </c>
      <c r="Y81" s="38">
        <v>62.67</v>
      </c>
      <c r="Z81" s="39">
        <v>50.5</v>
      </c>
      <c r="AA81" s="32">
        <f t="shared" si="29"/>
        <v>-12.170000000000002</v>
      </c>
      <c r="AB81" s="32">
        <f t="shared" si="30"/>
        <v>43.45</v>
      </c>
      <c r="AC81" s="30">
        <f t="shared" si="31"/>
        <v>40.806249999999999</v>
      </c>
      <c r="AD81" s="34">
        <f t="shared" si="32"/>
        <v>-2.6437500000000043</v>
      </c>
      <c r="AE81" s="35">
        <v>2</v>
      </c>
      <c r="AF81" s="20"/>
    </row>
    <row r="82" spans="1:32" ht="17.25">
      <c r="A82" s="28">
        <v>77</v>
      </c>
      <c r="B82" s="28" t="s">
        <v>25</v>
      </c>
      <c r="C82" s="29">
        <v>13</v>
      </c>
      <c r="D82" s="30">
        <v>42.53</v>
      </c>
      <c r="E82" s="31">
        <v>43.38</v>
      </c>
      <c r="F82" s="31">
        <f t="shared" si="22"/>
        <v>0.85000000000000142</v>
      </c>
      <c r="G82" s="30">
        <v>42.4</v>
      </c>
      <c r="H82" s="31">
        <v>29.54</v>
      </c>
      <c r="I82" s="32">
        <f t="shared" si="23"/>
        <v>-12.86</v>
      </c>
      <c r="J82" s="30">
        <v>35.5</v>
      </c>
      <c r="K82" s="31">
        <v>28.65</v>
      </c>
      <c r="L82" s="32">
        <f t="shared" si="24"/>
        <v>-6.8500000000000014</v>
      </c>
      <c r="M82" s="30">
        <v>37.33</v>
      </c>
      <c r="N82" s="31">
        <v>31.54</v>
      </c>
      <c r="O82" s="32">
        <f t="shared" si="25"/>
        <v>-5.7899999999999991</v>
      </c>
      <c r="P82" s="30">
        <v>33.200000000000003</v>
      </c>
      <c r="Q82" s="31">
        <v>31.85</v>
      </c>
      <c r="R82" s="32">
        <f t="shared" si="26"/>
        <v>-1.3500000000000014</v>
      </c>
      <c r="S82" s="30">
        <v>58.93</v>
      </c>
      <c r="T82" s="33">
        <v>57.85</v>
      </c>
      <c r="U82" s="32">
        <f t="shared" si="27"/>
        <v>-1.0799999999999983</v>
      </c>
      <c r="V82" s="30">
        <v>60</v>
      </c>
      <c r="W82" s="31">
        <v>45</v>
      </c>
      <c r="X82" s="32">
        <f t="shared" si="28"/>
        <v>-15</v>
      </c>
      <c r="Y82" s="30">
        <v>55.47</v>
      </c>
      <c r="Z82" s="31">
        <v>51.69</v>
      </c>
      <c r="AA82" s="32">
        <f t="shared" si="29"/>
        <v>-3.7800000000000011</v>
      </c>
      <c r="AB82" s="32">
        <f t="shared" si="30"/>
        <v>45.67</v>
      </c>
      <c r="AC82" s="30">
        <f t="shared" si="31"/>
        <v>39.937499999999993</v>
      </c>
      <c r="AD82" s="34">
        <f t="shared" si="32"/>
        <v>-5.7325000000000088</v>
      </c>
      <c r="AE82" s="35">
        <v>1</v>
      </c>
      <c r="AF82" s="20"/>
    </row>
    <row r="83" spans="1:32" ht="17.25">
      <c r="A83" s="27">
        <v>78</v>
      </c>
      <c r="B83" s="28" t="s">
        <v>58</v>
      </c>
      <c r="C83" s="29">
        <v>5</v>
      </c>
      <c r="D83" s="30">
        <v>51.2</v>
      </c>
      <c r="E83" s="31">
        <v>40.799999999999997</v>
      </c>
      <c r="F83" s="31">
        <f t="shared" si="22"/>
        <v>-10.400000000000006</v>
      </c>
      <c r="G83" s="30">
        <v>34.4</v>
      </c>
      <c r="H83" s="31">
        <v>29.6</v>
      </c>
      <c r="I83" s="32">
        <f t="shared" si="23"/>
        <v>-4.7999999999999972</v>
      </c>
      <c r="J83" s="30">
        <v>34</v>
      </c>
      <c r="K83" s="31">
        <v>33</v>
      </c>
      <c r="L83" s="32">
        <f t="shared" si="24"/>
        <v>-1</v>
      </c>
      <c r="M83" s="30">
        <v>32</v>
      </c>
      <c r="N83" s="31">
        <v>33</v>
      </c>
      <c r="O83" s="32">
        <f t="shared" si="25"/>
        <v>1</v>
      </c>
      <c r="P83" s="30">
        <v>32.299999999999997</v>
      </c>
      <c r="Q83" s="31">
        <v>36.1</v>
      </c>
      <c r="R83" s="32">
        <f t="shared" si="26"/>
        <v>3.8000000000000043</v>
      </c>
      <c r="S83" s="30">
        <v>60.8</v>
      </c>
      <c r="T83" s="33">
        <v>57.6</v>
      </c>
      <c r="U83" s="32">
        <f t="shared" si="27"/>
        <v>-3.1999999999999957</v>
      </c>
      <c r="V83" s="30">
        <v>52</v>
      </c>
      <c r="W83" s="31">
        <v>36</v>
      </c>
      <c r="X83" s="32">
        <f t="shared" si="28"/>
        <v>-16</v>
      </c>
      <c r="Y83" s="30">
        <v>52.8</v>
      </c>
      <c r="Z83" s="31">
        <v>49.6</v>
      </c>
      <c r="AA83" s="32">
        <f t="shared" si="29"/>
        <v>-3.1999999999999957</v>
      </c>
      <c r="AB83" s="32">
        <f t="shared" si="30"/>
        <v>43.6875</v>
      </c>
      <c r="AC83" s="30">
        <f t="shared" si="31"/>
        <v>39.462500000000006</v>
      </c>
      <c r="AD83" s="34">
        <f t="shared" si="32"/>
        <v>-4.2249999999999943</v>
      </c>
      <c r="AE83" s="35">
        <v>2</v>
      </c>
      <c r="AF83" s="20"/>
    </row>
    <row r="84" spans="1:32" ht="17.25">
      <c r="A84" s="28">
        <v>79</v>
      </c>
      <c r="B84" s="28" t="s">
        <v>71</v>
      </c>
      <c r="C84" s="29">
        <v>18</v>
      </c>
      <c r="D84" s="30">
        <v>48.53</v>
      </c>
      <c r="E84" s="31">
        <v>38.555</v>
      </c>
      <c r="F84" s="31">
        <f t="shared" si="22"/>
        <v>-9.9750000000000014</v>
      </c>
      <c r="G84" s="30">
        <v>46</v>
      </c>
      <c r="H84" s="31">
        <v>37.15392857142858</v>
      </c>
      <c r="I84" s="32">
        <f t="shared" si="23"/>
        <v>-8.8460714285714204</v>
      </c>
      <c r="J84" s="30">
        <v>37.67</v>
      </c>
      <c r="K84" s="31">
        <v>28.04</v>
      </c>
      <c r="L84" s="32">
        <f t="shared" si="24"/>
        <v>-9.6300000000000026</v>
      </c>
      <c r="M84" s="30">
        <v>37.67</v>
      </c>
      <c r="N84" s="31">
        <v>30.689999999999998</v>
      </c>
      <c r="O84" s="32">
        <f t="shared" si="25"/>
        <v>-6.980000000000004</v>
      </c>
      <c r="P84" s="30">
        <v>37.729999999999997</v>
      </c>
      <c r="Q84" s="31">
        <v>34.519999999999996</v>
      </c>
      <c r="R84" s="32">
        <f t="shared" si="26"/>
        <v>-3.2100000000000009</v>
      </c>
      <c r="S84" s="30">
        <v>58.13</v>
      </c>
      <c r="T84" s="33">
        <v>57.57</v>
      </c>
      <c r="U84" s="32">
        <f t="shared" si="27"/>
        <v>-0.56000000000000227</v>
      </c>
      <c r="V84" s="30">
        <v>50.33</v>
      </c>
      <c r="W84" s="31">
        <v>41.075000000000003</v>
      </c>
      <c r="X84" s="32">
        <f t="shared" si="28"/>
        <v>-9.2549999999999955</v>
      </c>
      <c r="Y84" s="30">
        <v>56.53</v>
      </c>
      <c r="Z84" s="31">
        <v>46.555</v>
      </c>
      <c r="AA84" s="32">
        <f t="shared" si="29"/>
        <v>-9.9750000000000014</v>
      </c>
      <c r="AB84" s="32">
        <f t="shared" si="30"/>
        <v>46.573750000000004</v>
      </c>
      <c r="AC84" s="30">
        <f t="shared" si="31"/>
        <v>39.269866071428567</v>
      </c>
      <c r="AD84" s="34">
        <f t="shared" si="32"/>
        <v>-7.3038839285714374</v>
      </c>
      <c r="AE84" s="35">
        <v>0</v>
      </c>
      <c r="AF84" s="20"/>
    </row>
    <row r="85" spans="1:32" ht="17.25">
      <c r="A85" s="27">
        <v>80</v>
      </c>
      <c r="B85" s="28" t="s">
        <v>27</v>
      </c>
      <c r="C85" s="29">
        <v>34</v>
      </c>
      <c r="D85" s="30">
        <v>45.22</v>
      </c>
      <c r="E85" s="31">
        <v>37.18</v>
      </c>
      <c r="F85" s="31">
        <f t="shared" si="22"/>
        <v>-8.0399999999999991</v>
      </c>
      <c r="G85" s="30">
        <v>42.83</v>
      </c>
      <c r="H85" s="31">
        <v>32.29</v>
      </c>
      <c r="I85" s="32">
        <f t="shared" si="23"/>
        <v>-10.54</v>
      </c>
      <c r="J85" s="30">
        <v>32.01</v>
      </c>
      <c r="K85" s="31">
        <v>23.46</v>
      </c>
      <c r="L85" s="32">
        <f t="shared" si="24"/>
        <v>-8.5499999999999972</v>
      </c>
      <c r="M85" s="30">
        <v>30.98</v>
      </c>
      <c r="N85" s="31">
        <v>32.79</v>
      </c>
      <c r="O85" s="32">
        <f t="shared" si="25"/>
        <v>1.8099999999999987</v>
      </c>
      <c r="P85" s="30">
        <v>30.88</v>
      </c>
      <c r="Q85" s="31">
        <v>29.28</v>
      </c>
      <c r="R85" s="32">
        <f t="shared" si="26"/>
        <v>-1.5999999999999979</v>
      </c>
      <c r="S85" s="30">
        <v>53.3</v>
      </c>
      <c r="T85" s="33">
        <v>58.47</v>
      </c>
      <c r="U85" s="32">
        <f t="shared" si="27"/>
        <v>5.1700000000000017</v>
      </c>
      <c r="V85" s="30">
        <v>52.72</v>
      </c>
      <c r="W85" s="31">
        <v>40.15</v>
      </c>
      <c r="X85" s="32">
        <f t="shared" si="28"/>
        <v>-12.57</v>
      </c>
      <c r="Y85" s="30">
        <v>53.65</v>
      </c>
      <c r="Z85" s="31">
        <v>45.53</v>
      </c>
      <c r="AA85" s="32">
        <f t="shared" si="29"/>
        <v>-8.1199999999999974</v>
      </c>
      <c r="AB85" s="32">
        <f t="shared" si="30"/>
        <v>42.69874999999999</v>
      </c>
      <c r="AC85" s="30">
        <f t="shared" si="31"/>
        <v>37.393749999999997</v>
      </c>
      <c r="AD85" s="34">
        <f t="shared" si="32"/>
        <v>-5.3049999999999926</v>
      </c>
      <c r="AE85" s="35">
        <v>2</v>
      </c>
      <c r="AF85" s="20"/>
    </row>
    <row r="86" spans="1:32" ht="17.25">
      <c r="A86" s="28">
        <v>81</v>
      </c>
      <c r="B86" s="28" t="s">
        <v>57</v>
      </c>
      <c r="C86" s="29">
        <v>9</v>
      </c>
      <c r="D86" s="30">
        <v>50.67</v>
      </c>
      <c r="E86" s="31">
        <v>35.56</v>
      </c>
      <c r="F86" s="31">
        <f t="shared" si="22"/>
        <v>-15.11</v>
      </c>
      <c r="G86" s="30">
        <v>46.22</v>
      </c>
      <c r="H86" s="31">
        <v>32</v>
      </c>
      <c r="I86" s="32">
        <f t="shared" si="23"/>
        <v>-14.219999999999999</v>
      </c>
      <c r="J86" s="30">
        <v>33.89</v>
      </c>
      <c r="K86" s="31">
        <v>31.39</v>
      </c>
      <c r="L86" s="32">
        <f t="shared" si="24"/>
        <v>-2.5</v>
      </c>
      <c r="M86" s="30">
        <v>42.22</v>
      </c>
      <c r="N86" s="31">
        <v>30.56</v>
      </c>
      <c r="O86" s="32">
        <f t="shared" si="25"/>
        <v>-11.66</v>
      </c>
      <c r="P86" s="30">
        <v>41</v>
      </c>
      <c r="Q86" s="31">
        <v>25.5</v>
      </c>
      <c r="R86" s="32">
        <f t="shared" si="26"/>
        <v>-15.5</v>
      </c>
      <c r="S86" s="30">
        <v>54.22</v>
      </c>
      <c r="T86" s="33">
        <v>55.11</v>
      </c>
      <c r="U86" s="32">
        <f t="shared" si="27"/>
        <v>0.89000000000000057</v>
      </c>
      <c r="V86" s="30">
        <v>56.67</v>
      </c>
      <c r="W86" s="31">
        <v>37.78</v>
      </c>
      <c r="X86" s="32">
        <f t="shared" si="28"/>
        <v>-18.89</v>
      </c>
      <c r="Y86" s="30">
        <v>55.11</v>
      </c>
      <c r="Z86" s="31">
        <v>49.78</v>
      </c>
      <c r="AA86" s="32">
        <f t="shared" si="29"/>
        <v>-5.3299999999999983</v>
      </c>
      <c r="AB86" s="32">
        <f t="shared" si="30"/>
        <v>47.500000000000007</v>
      </c>
      <c r="AC86" s="30">
        <f t="shared" si="31"/>
        <v>37.21</v>
      </c>
      <c r="AD86" s="34">
        <f t="shared" si="32"/>
        <v>-10.290000000000006</v>
      </c>
      <c r="AE86" s="35">
        <v>1</v>
      </c>
      <c r="AF86" s="20"/>
    </row>
    <row r="87" spans="1:32" ht="17.25">
      <c r="A87" s="27">
        <v>82</v>
      </c>
      <c r="B87" s="28" t="s">
        <v>89</v>
      </c>
      <c r="C87" s="29">
        <v>8</v>
      </c>
      <c r="D87" s="30">
        <v>0</v>
      </c>
      <c r="E87" s="30">
        <v>42.57</v>
      </c>
      <c r="F87" s="31">
        <f t="shared" si="22"/>
        <v>42.57</v>
      </c>
      <c r="G87" s="30">
        <v>0</v>
      </c>
      <c r="H87" s="30">
        <v>31</v>
      </c>
      <c r="I87" s="32">
        <f t="shared" si="23"/>
        <v>31</v>
      </c>
      <c r="J87" s="30">
        <v>0</v>
      </c>
      <c r="K87" s="30">
        <v>34.644999999999996</v>
      </c>
      <c r="L87" s="32">
        <f t="shared" si="24"/>
        <v>34.644999999999996</v>
      </c>
      <c r="M87" s="30">
        <v>0</v>
      </c>
      <c r="N87" s="30">
        <v>26.785</v>
      </c>
      <c r="O87" s="32">
        <f t="shared" si="25"/>
        <v>26.785</v>
      </c>
      <c r="P87" s="30">
        <v>0</v>
      </c>
      <c r="Q87" s="30">
        <v>31.785</v>
      </c>
      <c r="R87" s="32">
        <f t="shared" si="26"/>
        <v>31.785</v>
      </c>
      <c r="S87" s="30">
        <v>0</v>
      </c>
      <c r="T87" s="30">
        <v>51.715000000000003</v>
      </c>
      <c r="U87" s="32">
        <f t="shared" si="27"/>
        <v>51.715000000000003</v>
      </c>
      <c r="V87" s="30">
        <v>0</v>
      </c>
      <c r="W87" s="30">
        <v>30.355</v>
      </c>
      <c r="X87" s="32">
        <f t="shared" si="28"/>
        <v>30.355</v>
      </c>
      <c r="Y87" s="30">
        <v>0</v>
      </c>
      <c r="Z87" s="30">
        <v>45.715000000000003</v>
      </c>
      <c r="AA87" s="32">
        <f t="shared" si="29"/>
        <v>45.715000000000003</v>
      </c>
      <c r="AB87" s="32">
        <f t="shared" si="30"/>
        <v>0</v>
      </c>
      <c r="AC87" s="30">
        <f t="shared" si="31"/>
        <v>36.821249999999999</v>
      </c>
      <c r="AD87" s="34">
        <f t="shared" si="32"/>
        <v>36.821249999999999</v>
      </c>
      <c r="AE87" s="35">
        <v>8</v>
      </c>
      <c r="AF87" s="20"/>
    </row>
    <row r="88" spans="1:32" ht="17.25">
      <c r="A88" s="28">
        <v>83</v>
      </c>
      <c r="B88" s="28" t="s">
        <v>62</v>
      </c>
      <c r="C88" s="29">
        <v>5</v>
      </c>
      <c r="D88" s="30">
        <v>44.75</v>
      </c>
      <c r="E88" s="31">
        <v>38.799999999999997</v>
      </c>
      <c r="F88" s="31">
        <f t="shared" si="22"/>
        <v>-5.9500000000000028</v>
      </c>
      <c r="G88" s="30">
        <v>40.75</v>
      </c>
      <c r="H88" s="31">
        <v>30.8</v>
      </c>
      <c r="I88" s="32">
        <f t="shared" si="23"/>
        <v>-9.9499999999999993</v>
      </c>
      <c r="J88" s="30">
        <v>32.5</v>
      </c>
      <c r="K88" s="31">
        <v>29</v>
      </c>
      <c r="L88" s="32">
        <f t="shared" si="24"/>
        <v>-3.5</v>
      </c>
      <c r="M88" s="30">
        <v>21.88</v>
      </c>
      <c r="N88" s="31">
        <v>31</v>
      </c>
      <c r="O88" s="32">
        <f t="shared" si="25"/>
        <v>9.120000000000001</v>
      </c>
      <c r="P88" s="30">
        <v>37.19</v>
      </c>
      <c r="Q88" s="31">
        <v>31.1</v>
      </c>
      <c r="R88" s="32">
        <f t="shared" si="26"/>
        <v>-6.0899999999999963</v>
      </c>
      <c r="S88" s="30">
        <v>61.5</v>
      </c>
      <c r="T88" s="33">
        <v>49.6</v>
      </c>
      <c r="U88" s="32">
        <f t="shared" si="27"/>
        <v>-11.899999999999999</v>
      </c>
      <c r="V88" s="30">
        <v>53.13</v>
      </c>
      <c r="W88" s="31">
        <v>40</v>
      </c>
      <c r="X88" s="32">
        <f t="shared" si="28"/>
        <v>-13.130000000000003</v>
      </c>
      <c r="Y88" s="30">
        <v>54</v>
      </c>
      <c r="Z88" s="31">
        <v>41.6</v>
      </c>
      <c r="AA88" s="32">
        <f t="shared" si="29"/>
        <v>-12.399999999999999</v>
      </c>
      <c r="AB88" s="32">
        <f t="shared" si="30"/>
        <v>43.212499999999999</v>
      </c>
      <c r="AC88" s="30">
        <f t="shared" si="31"/>
        <v>36.487499999999997</v>
      </c>
      <c r="AD88" s="34">
        <f t="shared" si="32"/>
        <v>-6.7250000000000014</v>
      </c>
      <c r="AE88" s="35">
        <v>1</v>
      </c>
      <c r="AF88" s="20"/>
    </row>
    <row r="89" spans="1:32" ht="17.25">
      <c r="A89" s="27">
        <v>84</v>
      </c>
      <c r="B89" s="28" t="s">
        <v>105</v>
      </c>
      <c r="C89" s="29">
        <v>12</v>
      </c>
      <c r="D89" s="30">
        <v>39.78</v>
      </c>
      <c r="E89" s="31">
        <v>35.83</v>
      </c>
      <c r="F89" s="31">
        <f t="shared" si="22"/>
        <v>-3.9500000000000028</v>
      </c>
      <c r="G89" s="30">
        <v>48.67</v>
      </c>
      <c r="H89" s="31">
        <v>37.17</v>
      </c>
      <c r="I89" s="32">
        <f t="shared" si="23"/>
        <v>-11.5</v>
      </c>
      <c r="J89" s="30">
        <v>32.22</v>
      </c>
      <c r="K89" s="31">
        <v>27.29</v>
      </c>
      <c r="L89" s="32">
        <f t="shared" si="24"/>
        <v>-4.93</v>
      </c>
      <c r="M89" s="30">
        <v>37.78</v>
      </c>
      <c r="N89" s="31">
        <v>27.08</v>
      </c>
      <c r="O89" s="32">
        <f t="shared" si="25"/>
        <v>-10.700000000000003</v>
      </c>
      <c r="P89" s="30">
        <v>41</v>
      </c>
      <c r="Q89" s="31">
        <v>31</v>
      </c>
      <c r="R89" s="32">
        <f t="shared" si="26"/>
        <v>-10</v>
      </c>
      <c r="S89" s="30">
        <v>60.44</v>
      </c>
      <c r="T89" s="33">
        <v>55</v>
      </c>
      <c r="U89" s="32">
        <f t="shared" si="27"/>
        <v>-5.4399999999999977</v>
      </c>
      <c r="V89" s="30">
        <v>56.11</v>
      </c>
      <c r="W89" s="31">
        <v>40</v>
      </c>
      <c r="X89" s="32">
        <f t="shared" si="28"/>
        <v>-16.11</v>
      </c>
      <c r="Y89" s="30">
        <v>59.11</v>
      </c>
      <c r="Z89" s="31">
        <v>37.33</v>
      </c>
      <c r="AA89" s="32">
        <f t="shared" si="29"/>
        <v>-21.78</v>
      </c>
      <c r="AB89" s="32">
        <f t="shared" si="30"/>
        <v>46.888750000000002</v>
      </c>
      <c r="AC89" s="30">
        <f t="shared" si="31"/>
        <v>36.337499999999999</v>
      </c>
      <c r="AD89" s="34">
        <f t="shared" si="32"/>
        <v>-10.551250000000003</v>
      </c>
      <c r="AE89" s="35">
        <v>0</v>
      </c>
      <c r="AF89" s="20"/>
    </row>
    <row r="90" spans="1:32" ht="17.25">
      <c r="A90" s="28">
        <v>85</v>
      </c>
      <c r="B90" s="28" t="s">
        <v>30</v>
      </c>
      <c r="C90" s="29">
        <v>20</v>
      </c>
      <c r="D90" s="30">
        <v>41.41</v>
      </c>
      <c r="E90" s="31">
        <v>37.5</v>
      </c>
      <c r="F90" s="31">
        <f t="shared" si="22"/>
        <v>-3.9099999999999966</v>
      </c>
      <c r="G90" s="30">
        <v>40.89</v>
      </c>
      <c r="H90" s="31">
        <v>27.6</v>
      </c>
      <c r="I90" s="32">
        <f t="shared" si="23"/>
        <v>-13.29</v>
      </c>
      <c r="J90" s="30">
        <v>31.94</v>
      </c>
      <c r="K90" s="31">
        <v>27.13</v>
      </c>
      <c r="L90" s="32">
        <f t="shared" si="24"/>
        <v>-4.8100000000000023</v>
      </c>
      <c r="M90" s="30">
        <v>27.41</v>
      </c>
      <c r="N90" s="31">
        <v>26.75</v>
      </c>
      <c r="O90" s="32">
        <f t="shared" si="25"/>
        <v>-0.66000000000000014</v>
      </c>
      <c r="P90" s="30">
        <v>30.17</v>
      </c>
      <c r="Q90" s="31">
        <v>26.95</v>
      </c>
      <c r="R90" s="32">
        <f t="shared" si="26"/>
        <v>-3.2200000000000024</v>
      </c>
      <c r="S90" s="30">
        <v>50.22</v>
      </c>
      <c r="T90" s="33">
        <v>51.2</v>
      </c>
      <c r="U90" s="32">
        <f t="shared" si="27"/>
        <v>0.98000000000000398</v>
      </c>
      <c r="V90" s="30">
        <v>51.67</v>
      </c>
      <c r="W90" s="31">
        <v>42.25</v>
      </c>
      <c r="X90" s="32">
        <f t="shared" si="28"/>
        <v>-9.4200000000000017</v>
      </c>
      <c r="Y90" s="30">
        <v>50.37</v>
      </c>
      <c r="Z90" s="31">
        <v>43</v>
      </c>
      <c r="AA90" s="32">
        <f t="shared" si="29"/>
        <v>-7.3699999999999974</v>
      </c>
      <c r="AB90" s="32">
        <f t="shared" si="30"/>
        <v>40.51</v>
      </c>
      <c r="AC90" s="30">
        <f t="shared" si="31"/>
        <v>35.297499999999999</v>
      </c>
      <c r="AD90" s="34">
        <f t="shared" si="32"/>
        <v>-5.2124999999999986</v>
      </c>
      <c r="AE90" s="35">
        <v>1</v>
      </c>
      <c r="AF90" s="20"/>
    </row>
    <row r="91" spans="1:32" ht="17.25">
      <c r="A91" s="27">
        <v>86</v>
      </c>
      <c r="B91" s="28" t="s">
        <v>15</v>
      </c>
      <c r="C91" s="29">
        <v>13</v>
      </c>
      <c r="D91" s="30">
        <v>38.67</v>
      </c>
      <c r="E91" s="31">
        <v>32.31</v>
      </c>
      <c r="F91" s="31">
        <f t="shared" si="22"/>
        <v>-6.3599999999999994</v>
      </c>
      <c r="G91" s="30">
        <v>35.33</v>
      </c>
      <c r="H91" s="31">
        <v>28.46</v>
      </c>
      <c r="I91" s="32">
        <f t="shared" si="23"/>
        <v>-6.8699999999999974</v>
      </c>
      <c r="J91" s="30">
        <v>27.5</v>
      </c>
      <c r="K91" s="31">
        <v>23.08</v>
      </c>
      <c r="L91" s="32">
        <f t="shared" si="24"/>
        <v>-4.4200000000000017</v>
      </c>
      <c r="M91" s="30">
        <v>25</v>
      </c>
      <c r="N91" s="31">
        <v>20.77</v>
      </c>
      <c r="O91" s="32">
        <f t="shared" si="25"/>
        <v>-4.2300000000000004</v>
      </c>
      <c r="P91" s="30">
        <v>30.17</v>
      </c>
      <c r="Q91" s="31">
        <v>30.65</v>
      </c>
      <c r="R91" s="32">
        <f t="shared" si="26"/>
        <v>0.47999999999999687</v>
      </c>
      <c r="S91" s="30">
        <v>49.33</v>
      </c>
      <c r="T91" s="33">
        <v>46.15</v>
      </c>
      <c r="U91" s="32">
        <f t="shared" si="27"/>
        <v>-3.1799999999999997</v>
      </c>
      <c r="V91" s="30">
        <v>46.67</v>
      </c>
      <c r="W91" s="31">
        <v>28.85</v>
      </c>
      <c r="X91" s="32">
        <f t="shared" si="28"/>
        <v>-17.82</v>
      </c>
      <c r="Y91" s="30">
        <v>56</v>
      </c>
      <c r="Z91" s="31">
        <v>35.380000000000003</v>
      </c>
      <c r="AA91" s="32">
        <f t="shared" si="29"/>
        <v>-20.619999999999997</v>
      </c>
      <c r="AB91" s="32">
        <f t="shared" si="30"/>
        <v>38.583750000000002</v>
      </c>
      <c r="AC91" s="30">
        <f t="shared" si="31"/>
        <v>30.706249999999997</v>
      </c>
      <c r="AD91" s="34">
        <f t="shared" si="32"/>
        <v>-7.8775000000000048</v>
      </c>
      <c r="AE91" s="35">
        <v>1</v>
      </c>
      <c r="AF91" s="20"/>
    </row>
  </sheetData>
  <sortState ref="B6:AE93">
    <sortCondition descending="1" ref="AC6:AC93"/>
  </sortState>
  <mergeCells count="18">
    <mergeCell ref="A1:AE1"/>
    <mergeCell ref="A2:AE2"/>
    <mergeCell ref="A3:AE3"/>
    <mergeCell ref="A4:A5"/>
    <mergeCell ref="B4:B5"/>
    <mergeCell ref="C4:C5"/>
    <mergeCell ref="D4:F4"/>
    <mergeCell ref="G4:I4"/>
    <mergeCell ref="AD4:AD5"/>
    <mergeCell ref="AE4:AE5"/>
    <mergeCell ref="P4:R4"/>
    <mergeCell ref="S4:U4"/>
    <mergeCell ref="V4:X4"/>
    <mergeCell ref="Y4:AA4"/>
    <mergeCell ref="AB4:AB5"/>
    <mergeCell ref="AC4:AC5"/>
    <mergeCell ref="J4:L4"/>
    <mergeCell ref="M4:O4"/>
  </mergeCells>
  <pageMargins left="0.23622047244094491" right="0.23622047244094491" top="0.74803149606299213" bottom="0.74803149606299213" header="0.31496062992125984" footer="0.31496062992125984"/>
  <pageSetup paperSize="9" orientation="landscape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F91"/>
  <sheetViews>
    <sheetView topLeftCell="F1" zoomScale="130" zoomScaleNormal="130" workbookViewId="0">
      <selection activeCell="Z6" sqref="Z6:AA91"/>
    </sheetView>
  </sheetViews>
  <sheetFormatPr defaultRowHeight="14.25"/>
  <cols>
    <col min="1" max="1" width="7.625" bestFit="1" customWidth="1"/>
    <col min="2" max="2" width="7.5" bestFit="1" customWidth="1"/>
    <col min="3" max="3" width="20.25" customWidth="1"/>
    <col min="4" max="4" width="4.75" bestFit="1" customWidth="1"/>
    <col min="5" max="6" width="4.25" bestFit="1" customWidth="1"/>
    <col min="7" max="7" width="4.625" bestFit="1" customWidth="1"/>
    <col min="8" max="9" width="4.25" bestFit="1" customWidth="1"/>
    <col min="10" max="10" width="4.625" bestFit="1" customWidth="1"/>
    <col min="11" max="12" width="4.25" bestFit="1" customWidth="1"/>
    <col min="13" max="13" width="4.625" bestFit="1" customWidth="1"/>
    <col min="14" max="14" width="4.25" bestFit="1" customWidth="1"/>
    <col min="15" max="15" width="4.25" style="217" bestFit="1" customWidth="1"/>
    <col min="16" max="16" width="4.625" bestFit="1" customWidth="1"/>
    <col min="17" max="18" width="4.25" bestFit="1" customWidth="1"/>
    <col min="19" max="19" width="4.625" bestFit="1" customWidth="1"/>
    <col min="20" max="21" width="4.25" bestFit="1" customWidth="1"/>
    <col min="22" max="22" width="4.625" bestFit="1" customWidth="1"/>
    <col min="23" max="24" width="4.25" bestFit="1" customWidth="1"/>
    <col min="25" max="25" width="4.625" bestFit="1" customWidth="1"/>
    <col min="26" max="27" width="4.25" bestFit="1" customWidth="1"/>
    <col min="28" max="28" width="4.625" bestFit="1" customWidth="1"/>
    <col min="29" max="30" width="5" bestFit="1" customWidth="1"/>
    <col min="31" max="31" width="4.625" bestFit="1" customWidth="1"/>
    <col min="32" max="32" width="2.875" bestFit="1" customWidth="1"/>
  </cols>
  <sheetData>
    <row r="1" spans="1:32" ht="18.75">
      <c r="A1" s="282" t="s">
        <v>189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187"/>
      <c r="AC1" s="187"/>
      <c r="AD1" s="190"/>
      <c r="AE1" s="190"/>
      <c r="AF1" s="191"/>
    </row>
    <row r="2" spans="1:32" ht="18.75">
      <c r="A2" s="282" t="s">
        <v>130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187"/>
      <c r="AC2" s="187"/>
      <c r="AD2" s="190"/>
      <c r="AE2" s="190"/>
      <c r="AF2" s="191"/>
    </row>
    <row r="3" spans="1:32" ht="19.5" thickBot="1">
      <c r="A3" s="285" t="s">
        <v>123</v>
      </c>
      <c r="B3" s="285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12"/>
      <c r="P3" s="177"/>
      <c r="Q3" s="177"/>
      <c r="R3" s="177"/>
      <c r="S3" s="177"/>
      <c r="T3" s="177"/>
      <c r="U3" s="192"/>
      <c r="V3" s="177"/>
      <c r="W3" s="177"/>
      <c r="X3" s="177"/>
      <c r="Y3" s="177"/>
      <c r="Z3" s="177"/>
      <c r="AA3" s="177"/>
      <c r="AB3" s="177"/>
      <c r="AC3" s="177"/>
      <c r="AD3" s="190"/>
      <c r="AE3" s="190"/>
      <c r="AF3" s="191"/>
    </row>
    <row r="4" spans="1:32" ht="19.5" thickBot="1">
      <c r="A4" s="286" t="s">
        <v>4</v>
      </c>
      <c r="B4" s="287" t="s">
        <v>3</v>
      </c>
      <c r="C4" s="287" t="s">
        <v>1</v>
      </c>
      <c r="D4" s="286" t="s">
        <v>2</v>
      </c>
      <c r="E4" s="288" t="s">
        <v>125</v>
      </c>
      <c r="F4" s="289"/>
      <c r="G4" s="290"/>
      <c r="H4" s="291" t="s">
        <v>127</v>
      </c>
      <c r="I4" s="292"/>
      <c r="J4" s="293"/>
      <c r="K4" s="291" t="s">
        <v>128</v>
      </c>
      <c r="L4" s="292"/>
      <c r="M4" s="293"/>
      <c r="N4" s="292" t="s">
        <v>9</v>
      </c>
      <c r="O4" s="292"/>
      <c r="P4" s="292"/>
      <c r="Q4" s="291" t="s">
        <v>133</v>
      </c>
      <c r="R4" s="292"/>
      <c r="S4" s="293"/>
      <c r="T4" s="292" t="s">
        <v>11</v>
      </c>
      <c r="U4" s="292"/>
      <c r="V4" s="292"/>
      <c r="W4" s="291" t="s">
        <v>12</v>
      </c>
      <c r="X4" s="292"/>
      <c r="Y4" s="293"/>
      <c r="Z4" s="291" t="s">
        <v>13</v>
      </c>
      <c r="AA4" s="292"/>
      <c r="AB4" s="293"/>
      <c r="AC4" s="294" t="s">
        <v>131</v>
      </c>
      <c r="AD4" s="294" t="s">
        <v>200</v>
      </c>
      <c r="AE4" s="296" t="s">
        <v>196</v>
      </c>
      <c r="AF4" s="283" t="s">
        <v>145</v>
      </c>
    </row>
    <row r="5" spans="1:32" ht="19.5" thickBot="1">
      <c r="A5" s="286"/>
      <c r="B5" s="287"/>
      <c r="C5" s="287"/>
      <c r="D5" s="286"/>
      <c r="E5" s="194" t="s">
        <v>129</v>
      </c>
      <c r="F5" s="195" t="s">
        <v>199</v>
      </c>
      <c r="G5" s="197" t="s">
        <v>144</v>
      </c>
      <c r="H5" s="194" t="s">
        <v>129</v>
      </c>
      <c r="I5" s="195" t="s">
        <v>199</v>
      </c>
      <c r="J5" s="197" t="s">
        <v>144</v>
      </c>
      <c r="K5" s="194" t="s">
        <v>129</v>
      </c>
      <c r="L5" s="195" t="s">
        <v>199</v>
      </c>
      <c r="M5" s="197" t="s">
        <v>144</v>
      </c>
      <c r="N5" s="194" t="s">
        <v>129</v>
      </c>
      <c r="O5" s="213" t="s">
        <v>199</v>
      </c>
      <c r="P5" s="197" t="s">
        <v>144</v>
      </c>
      <c r="Q5" s="194" t="s">
        <v>129</v>
      </c>
      <c r="R5" s="195" t="s">
        <v>199</v>
      </c>
      <c r="S5" s="197" t="s">
        <v>144</v>
      </c>
      <c r="T5" s="194" t="s">
        <v>129</v>
      </c>
      <c r="U5" s="195" t="s">
        <v>199</v>
      </c>
      <c r="V5" s="197" t="s">
        <v>144</v>
      </c>
      <c r="W5" s="194" t="s">
        <v>129</v>
      </c>
      <c r="X5" s="195" t="s">
        <v>199</v>
      </c>
      <c r="Y5" s="197" t="s">
        <v>144</v>
      </c>
      <c r="Z5" s="194" t="s">
        <v>129</v>
      </c>
      <c r="AA5" s="195" t="s">
        <v>199</v>
      </c>
      <c r="AB5" s="197" t="s">
        <v>144</v>
      </c>
      <c r="AC5" s="295"/>
      <c r="AD5" s="295"/>
      <c r="AE5" s="297"/>
      <c r="AF5" s="284"/>
    </row>
    <row r="6" spans="1:32" ht="18.75">
      <c r="A6" s="198">
        <v>5</v>
      </c>
      <c r="B6" s="199">
        <v>1</v>
      </c>
      <c r="C6" s="199" t="s">
        <v>15</v>
      </c>
      <c r="D6" s="200">
        <v>7</v>
      </c>
      <c r="E6" s="173">
        <v>32.31</v>
      </c>
      <c r="F6" s="173">
        <v>34</v>
      </c>
      <c r="G6" s="173">
        <f t="shared" ref="G6:G37" si="0">F6-E6</f>
        <v>1.6899999999999977</v>
      </c>
      <c r="H6" s="173">
        <v>28.46</v>
      </c>
      <c r="I6" s="173">
        <v>35.43</v>
      </c>
      <c r="J6" s="202">
        <f t="shared" ref="J6:J37" si="1">I6-H6</f>
        <v>6.9699999999999989</v>
      </c>
      <c r="K6" s="173">
        <v>23.08</v>
      </c>
      <c r="L6" s="173">
        <v>20.71</v>
      </c>
      <c r="M6" s="202">
        <f t="shared" ref="M6:M37" si="2">L6-K6</f>
        <v>-2.3699999999999974</v>
      </c>
      <c r="N6" s="214">
        <v>20.77</v>
      </c>
      <c r="O6" s="173">
        <v>29.29</v>
      </c>
      <c r="P6" s="202">
        <f t="shared" ref="P6:P37" si="3">O6-N6</f>
        <v>8.52</v>
      </c>
      <c r="Q6" s="173">
        <v>30.65</v>
      </c>
      <c r="R6" s="173">
        <v>33.07</v>
      </c>
      <c r="S6" s="202">
        <f t="shared" ref="S6:S37" si="4">R6-Q6</f>
        <v>2.4200000000000017</v>
      </c>
      <c r="T6" s="203">
        <v>46.15</v>
      </c>
      <c r="U6" s="173">
        <v>47.43</v>
      </c>
      <c r="V6" s="202">
        <f t="shared" ref="V6:V37" si="5">U6-T6</f>
        <v>1.2800000000000011</v>
      </c>
      <c r="W6" s="173">
        <v>28.85</v>
      </c>
      <c r="X6" s="173">
        <v>40</v>
      </c>
      <c r="Y6" s="202">
        <f t="shared" ref="Y6:Y37" si="6">X6-W6</f>
        <v>11.149999999999999</v>
      </c>
      <c r="Z6" s="173">
        <v>35.380000000000003</v>
      </c>
      <c r="AA6" s="173">
        <v>44.57</v>
      </c>
      <c r="AB6" s="202">
        <f t="shared" ref="AB6:AB12" si="7">AA6-Z6</f>
        <v>9.1899999999999977</v>
      </c>
      <c r="AC6" s="202">
        <f t="shared" ref="AC6:AC37" si="8">(E6+H6+K6+N6+Q6+T6+W6+Z6)/8</f>
        <v>30.706249999999997</v>
      </c>
      <c r="AD6" s="201">
        <f t="shared" ref="AD6:AD37" si="9">(F6+I6+L6+O6+R6+U6+X6+AA6)/8</f>
        <v>35.5625</v>
      </c>
      <c r="AE6" s="205">
        <f t="shared" ref="AE6:AE37" si="10">AD6-AC6</f>
        <v>4.8562500000000028</v>
      </c>
      <c r="AF6" s="206">
        <v>7</v>
      </c>
    </row>
    <row r="7" spans="1:32" ht="18.75">
      <c r="A7" s="181">
        <v>1</v>
      </c>
      <c r="B7" s="199">
        <v>2</v>
      </c>
      <c r="C7" s="207" t="s">
        <v>16</v>
      </c>
      <c r="D7" s="172">
        <v>5</v>
      </c>
      <c r="E7" s="173">
        <v>51.5</v>
      </c>
      <c r="F7" s="173">
        <v>46</v>
      </c>
      <c r="G7" s="173">
        <f t="shared" si="0"/>
        <v>-5.5</v>
      </c>
      <c r="H7" s="173">
        <v>39.380000000000003</v>
      </c>
      <c r="I7" s="173">
        <v>54.4</v>
      </c>
      <c r="J7" s="202">
        <f t="shared" si="1"/>
        <v>15.019999999999996</v>
      </c>
      <c r="K7" s="173">
        <v>31.41</v>
      </c>
      <c r="L7" s="173">
        <v>52.5</v>
      </c>
      <c r="M7" s="202">
        <f t="shared" si="2"/>
        <v>21.09</v>
      </c>
      <c r="N7" s="214">
        <v>40</v>
      </c>
      <c r="O7" s="173">
        <v>51</v>
      </c>
      <c r="P7" s="202">
        <f t="shared" si="3"/>
        <v>11</v>
      </c>
      <c r="Q7" s="173">
        <v>40.28</v>
      </c>
      <c r="R7" s="173">
        <v>58.9</v>
      </c>
      <c r="S7" s="202">
        <f t="shared" si="4"/>
        <v>18.619999999999997</v>
      </c>
      <c r="T7" s="203">
        <v>66.5</v>
      </c>
      <c r="U7" s="173">
        <v>51.2</v>
      </c>
      <c r="V7" s="202">
        <f t="shared" si="5"/>
        <v>-15.299999999999997</v>
      </c>
      <c r="W7" s="173">
        <v>48.75</v>
      </c>
      <c r="X7" s="173">
        <v>44</v>
      </c>
      <c r="Y7" s="202">
        <f t="shared" si="6"/>
        <v>-4.75</v>
      </c>
      <c r="Z7" s="173">
        <v>57.25</v>
      </c>
      <c r="AA7" s="173">
        <v>68</v>
      </c>
      <c r="AB7" s="202">
        <f t="shared" si="7"/>
        <v>10.75</v>
      </c>
      <c r="AC7" s="202">
        <f t="shared" si="8"/>
        <v>46.883749999999999</v>
      </c>
      <c r="AD7" s="201">
        <f t="shared" si="9"/>
        <v>53.25</v>
      </c>
      <c r="AE7" s="205">
        <f t="shared" si="10"/>
        <v>6.3662500000000009</v>
      </c>
      <c r="AF7" s="206">
        <v>5</v>
      </c>
    </row>
    <row r="8" spans="1:32" ht="18.75">
      <c r="A8" s="181">
        <v>5</v>
      </c>
      <c r="B8" s="207">
        <v>3</v>
      </c>
      <c r="C8" s="207" t="s">
        <v>17</v>
      </c>
      <c r="D8" s="172">
        <v>12</v>
      </c>
      <c r="E8" s="173">
        <v>53.23</v>
      </c>
      <c r="F8" s="173">
        <v>50.83</v>
      </c>
      <c r="G8" s="173">
        <f t="shared" si="0"/>
        <v>-2.3999999999999986</v>
      </c>
      <c r="H8" s="173">
        <v>40</v>
      </c>
      <c r="I8" s="173">
        <v>56.67</v>
      </c>
      <c r="J8" s="202">
        <f t="shared" si="1"/>
        <v>16.670000000000002</v>
      </c>
      <c r="K8" s="173">
        <v>29.62</v>
      </c>
      <c r="L8" s="173">
        <v>31.25</v>
      </c>
      <c r="M8" s="202">
        <f t="shared" si="2"/>
        <v>1.629999999999999</v>
      </c>
      <c r="N8" s="214">
        <v>40.380000000000003</v>
      </c>
      <c r="O8" s="173">
        <v>53.33</v>
      </c>
      <c r="P8" s="202">
        <f t="shared" si="3"/>
        <v>12.949999999999996</v>
      </c>
      <c r="Q8" s="173">
        <v>37.96</v>
      </c>
      <c r="R8" s="173">
        <v>41.92</v>
      </c>
      <c r="S8" s="202">
        <f t="shared" si="4"/>
        <v>3.9600000000000009</v>
      </c>
      <c r="T8" s="203">
        <v>73.540000000000006</v>
      </c>
      <c r="U8" s="173">
        <v>58</v>
      </c>
      <c r="V8" s="202">
        <f t="shared" si="5"/>
        <v>-15.540000000000006</v>
      </c>
      <c r="W8" s="173">
        <v>55</v>
      </c>
      <c r="X8" s="173">
        <v>53.75</v>
      </c>
      <c r="Y8" s="202">
        <f t="shared" si="6"/>
        <v>-1.25</v>
      </c>
      <c r="Z8" s="173">
        <v>60</v>
      </c>
      <c r="AA8" s="173">
        <v>65.33</v>
      </c>
      <c r="AB8" s="202">
        <f t="shared" si="7"/>
        <v>5.3299999999999983</v>
      </c>
      <c r="AC8" s="202">
        <f t="shared" si="8"/>
        <v>48.716250000000002</v>
      </c>
      <c r="AD8" s="201">
        <f t="shared" si="9"/>
        <v>51.384999999999998</v>
      </c>
      <c r="AE8" s="205">
        <f t="shared" si="10"/>
        <v>2.6687499999999957</v>
      </c>
      <c r="AF8" s="206">
        <v>5</v>
      </c>
    </row>
    <row r="9" spans="1:32" ht="18.75">
      <c r="A9" s="181">
        <v>5</v>
      </c>
      <c r="B9" s="199">
        <v>4</v>
      </c>
      <c r="C9" s="207" t="s">
        <v>18</v>
      </c>
      <c r="D9" s="172">
        <v>13</v>
      </c>
      <c r="E9" s="173">
        <v>49.67</v>
      </c>
      <c r="F9" s="173">
        <v>49.38</v>
      </c>
      <c r="G9" s="173">
        <f t="shared" si="0"/>
        <v>-0.28999999999999915</v>
      </c>
      <c r="H9" s="173">
        <v>43</v>
      </c>
      <c r="I9" s="173">
        <v>60.62</v>
      </c>
      <c r="J9" s="202">
        <f t="shared" si="1"/>
        <v>17.619999999999997</v>
      </c>
      <c r="K9" s="173">
        <v>36.46</v>
      </c>
      <c r="L9" s="173">
        <v>41.35</v>
      </c>
      <c r="M9" s="202">
        <f t="shared" si="2"/>
        <v>4.8900000000000006</v>
      </c>
      <c r="N9" s="214">
        <v>42.92</v>
      </c>
      <c r="O9" s="173">
        <v>46.54</v>
      </c>
      <c r="P9" s="202">
        <f t="shared" si="3"/>
        <v>3.6199999999999974</v>
      </c>
      <c r="Q9" s="173">
        <v>36.630000000000003</v>
      </c>
      <c r="R9" s="173">
        <v>48.31</v>
      </c>
      <c r="S9" s="202">
        <f t="shared" si="4"/>
        <v>11.68</v>
      </c>
      <c r="T9" s="203">
        <v>67.33</v>
      </c>
      <c r="U9" s="173">
        <v>59.38</v>
      </c>
      <c r="V9" s="202">
        <f t="shared" si="5"/>
        <v>-7.9499999999999957</v>
      </c>
      <c r="W9" s="173">
        <v>52.08</v>
      </c>
      <c r="X9" s="173">
        <v>57.31</v>
      </c>
      <c r="Y9" s="202">
        <f t="shared" si="6"/>
        <v>5.230000000000004</v>
      </c>
      <c r="Z9" s="173">
        <v>61</v>
      </c>
      <c r="AA9" s="173">
        <v>60</v>
      </c>
      <c r="AB9" s="202">
        <f t="shared" si="7"/>
        <v>-1</v>
      </c>
      <c r="AC9" s="202">
        <f t="shared" si="8"/>
        <v>48.636249999999997</v>
      </c>
      <c r="AD9" s="201">
        <f t="shared" si="9"/>
        <v>52.861249999999998</v>
      </c>
      <c r="AE9" s="205">
        <f t="shared" si="10"/>
        <v>4.2250000000000014</v>
      </c>
      <c r="AF9" s="206">
        <v>5</v>
      </c>
    </row>
    <row r="10" spans="1:32" ht="18.75">
      <c r="A10" s="181">
        <v>2</v>
      </c>
      <c r="B10" s="199">
        <v>5</v>
      </c>
      <c r="C10" s="207" t="s">
        <v>142</v>
      </c>
      <c r="D10" s="172">
        <v>19</v>
      </c>
      <c r="E10" s="201">
        <v>58.85</v>
      </c>
      <c r="F10" s="173">
        <v>45.792631578947372</v>
      </c>
      <c r="G10" s="173">
        <f t="shared" si="0"/>
        <v>-13.05736842105263</v>
      </c>
      <c r="H10" s="201">
        <v>44.70333333333334</v>
      </c>
      <c r="I10" s="173">
        <v>49.576842105263161</v>
      </c>
      <c r="J10" s="202">
        <f t="shared" si="1"/>
        <v>4.8735087719298207</v>
      </c>
      <c r="K10" s="201">
        <v>45.973333333333336</v>
      </c>
      <c r="L10" s="173">
        <v>48.55263157894737</v>
      </c>
      <c r="M10" s="202">
        <f t="shared" si="2"/>
        <v>2.5792982456140336</v>
      </c>
      <c r="N10" s="215">
        <v>44.629999999999995</v>
      </c>
      <c r="O10" s="173">
        <v>32.368421052631582</v>
      </c>
      <c r="P10" s="202">
        <f t="shared" si="3"/>
        <v>-12.261578947368413</v>
      </c>
      <c r="Q10" s="201">
        <v>44.5</v>
      </c>
      <c r="R10" s="173">
        <v>42.31894736842105</v>
      </c>
      <c r="S10" s="202">
        <f t="shared" si="4"/>
        <v>-2.1810526315789502</v>
      </c>
      <c r="T10" s="201">
        <v>69.11</v>
      </c>
      <c r="U10" s="173">
        <v>58.102105263157895</v>
      </c>
      <c r="V10" s="202">
        <f t="shared" si="5"/>
        <v>-11.007894736842104</v>
      </c>
      <c r="W10" s="201">
        <v>54.536666666666669</v>
      </c>
      <c r="X10" s="173">
        <v>47.108421052631584</v>
      </c>
      <c r="Y10" s="202">
        <f t="shared" si="6"/>
        <v>-7.4282456140350845</v>
      </c>
      <c r="Z10" s="201">
        <v>60.963333333333331</v>
      </c>
      <c r="AA10" s="173">
        <v>59.792631578947365</v>
      </c>
      <c r="AB10" s="202">
        <f t="shared" si="7"/>
        <v>-1.1707017543859664</v>
      </c>
      <c r="AC10" s="202">
        <f t="shared" si="8"/>
        <v>52.908333333333331</v>
      </c>
      <c r="AD10" s="201">
        <f t="shared" si="9"/>
        <v>47.951578947368418</v>
      </c>
      <c r="AE10" s="205">
        <f t="shared" si="10"/>
        <v>-4.9567543859649135</v>
      </c>
      <c r="AF10" s="206">
        <v>2</v>
      </c>
    </row>
    <row r="11" spans="1:32" ht="18.75">
      <c r="A11" s="181">
        <v>3</v>
      </c>
      <c r="B11" s="199">
        <v>6</v>
      </c>
      <c r="C11" s="207" t="s">
        <v>20</v>
      </c>
      <c r="D11" s="172">
        <v>22</v>
      </c>
      <c r="E11" s="173">
        <v>42.52</v>
      </c>
      <c r="F11" s="173">
        <v>51.45</v>
      </c>
      <c r="G11" s="173">
        <f t="shared" si="0"/>
        <v>8.93</v>
      </c>
      <c r="H11" s="173">
        <v>34.96</v>
      </c>
      <c r="I11" s="173">
        <v>55.82</v>
      </c>
      <c r="J11" s="202">
        <f t="shared" si="1"/>
        <v>20.86</v>
      </c>
      <c r="K11" s="173">
        <v>33.590000000000003</v>
      </c>
      <c r="L11" s="173">
        <v>43.18</v>
      </c>
      <c r="M11" s="202">
        <f t="shared" si="2"/>
        <v>9.5899999999999963</v>
      </c>
      <c r="N11" s="214">
        <v>36.74</v>
      </c>
      <c r="O11" s="173">
        <v>34.32</v>
      </c>
      <c r="P11" s="202">
        <f t="shared" si="3"/>
        <v>-2.4200000000000017</v>
      </c>
      <c r="Q11" s="173">
        <v>34.299999999999997</v>
      </c>
      <c r="R11" s="173">
        <v>46.3</v>
      </c>
      <c r="S11" s="202">
        <f t="shared" si="4"/>
        <v>12</v>
      </c>
      <c r="T11" s="203">
        <v>56.7</v>
      </c>
      <c r="U11" s="173">
        <v>55.64</v>
      </c>
      <c r="V11" s="202">
        <f t="shared" si="5"/>
        <v>-1.0600000000000023</v>
      </c>
      <c r="W11" s="173">
        <v>44.78</v>
      </c>
      <c r="X11" s="173">
        <v>52.05</v>
      </c>
      <c r="Y11" s="202">
        <f t="shared" si="6"/>
        <v>7.269999999999996</v>
      </c>
      <c r="Z11" s="173">
        <v>47.13</v>
      </c>
      <c r="AA11" s="173">
        <v>63.82</v>
      </c>
      <c r="AB11" s="202">
        <f t="shared" si="7"/>
        <v>16.689999999999998</v>
      </c>
      <c r="AC11" s="202">
        <f t="shared" si="8"/>
        <v>41.34</v>
      </c>
      <c r="AD11" s="201">
        <f t="shared" si="9"/>
        <v>50.322499999999998</v>
      </c>
      <c r="AE11" s="205">
        <f t="shared" si="10"/>
        <v>8.9824999999999946</v>
      </c>
      <c r="AF11" s="206">
        <v>6</v>
      </c>
    </row>
    <row r="12" spans="1:32" ht="18.75">
      <c r="A12" s="181">
        <v>1</v>
      </c>
      <c r="B12" s="199">
        <v>7</v>
      </c>
      <c r="C12" s="207" t="s">
        <v>188</v>
      </c>
      <c r="D12" s="172">
        <v>5</v>
      </c>
      <c r="E12" s="173">
        <v>47.8</v>
      </c>
      <c r="F12" s="173">
        <v>40.799999999999997</v>
      </c>
      <c r="G12" s="173">
        <f t="shared" si="0"/>
        <v>-7</v>
      </c>
      <c r="H12" s="173">
        <v>37</v>
      </c>
      <c r="I12" s="173">
        <v>54.4</v>
      </c>
      <c r="J12" s="202">
        <f t="shared" si="1"/>
        <v>17.399999999999999</v>
      </c>
      <c r="K12" s="173">
        <v>33</v>
      </c>
      <c r="L12" s="173">
        <v>22</v>
      </c>
      <c r="M12" s="202">
        <f t="shared" si="2"/>
        <v>-11</v>
      </c>
      <c r="N12" s="214">
        <v>42.5</v>
      </c>
      <c r="O12" s="173">
        <v>41</v>
      </c>
      <c r="P12" s="202">
        <f t="shared" si="3"/>
        <v>-1.5</v>
      </c>
      <c r="Q12" s="173">
        <v>39.5</v>
      </c>
      <c r="R12" s="173">
        <v>40.6</v>
      </c>
      <c r="S12" s="202">
        <f t="shared" si="4"/>
        <v>1.1000000000000014</v>
      </c>
      <c r="T12" s="203">
        <v>59.6</v>
      </c>
      <c r="U12" s="173">
        <v>55.2</v>
      </c>
      <c r="V12" s="202">
        <f t="shared" si="5"/>
        <v>-4.3999999999999986</v>
      </c>
      <c r="W12" s="173">
        <v>56</v>
      </c>
      <c r="X12" s="173">
        <v>50</v>
      </c>
      <c r="Y12" s="202">
        <f t="shared" si="6"/>
        <v>-6</v>
      </c>
      <c r="Z12" s="173">
        <v>56.8</v>
      </c>
      <c r="AA12" s="173">
        <v>61.6</v>
      </c>
      <c r="AB12" s="202">
        <f t="shared" si="7"/>
        <v>4.8000000000000043</v>
      </c>
      <c r="AC12" s="202">
        <f t="shared" si="8"/>
        <v>46.525000000000006</v>
      </c>
      <c r="AD12" s="201">
        <f t="shared" si="9"/>
        <v>45.7</v>
      </c>
      <c r="AE12" s="205">
        <f t="shared" si="10"/>
        <v>-0.82500000000000284</v>
      </c>
      <c r="AF12" s="206">
        <v>3</v>
      </c>
    </row>
    <row r="13" spans="1:32" ht="18.75">
      <c r="A13" s="181">
        <v>3</v>
      </c>
      <c r="B13" s="199">
        <v>8</v>
      </c>
      <c r="C13" s="207" t="s">
        <v>187</v>
      </c>
      <c r="D13" s="172">
        <v>37</v>
      </c>
      <c r="E13" s="201">
        <v>44.725000000000001</v>
      </c>
      <c r="F13" s="173">
        <v>42.216216216216218</v>
      </c>
      <c r="G13" s="173">
        <f t="shared" si="0"/>
        <v>-2.5087837837837839</v>
      </c>
      <c r="H13" s="201">
        <v>41.225000000000001</v>
      </c>
      <c r="I13" s="173">
        <v>49.780810810810813</v>
      </c>
      <c r="J13" s="202">
        <f t="shared" si="1"/>
        <v>8.5558108108108115</v>
      </c>
      <c r="K13" s="201">
        <v>36.47</v>
      </c>
      <c r="L13" s="173">
        <v>32.976486486486486</v>
      </c>
      <c r="M13" s="202">
        <f t="shared" si="2"/>
        <v>-3.4935135135135127</v>
      </c>
      <c r="N13" s="215">
        <v>41.064999999999998</v>
      </c>
      <c r="O13" s="173">
        <v>36.891081081081083</v>
      </c>
      <c r="P13" s="202">
        <f t="shared" si="3"/>
        <v>-4.1739189189189148</v>
      </c>
      <c r="Q13" s="201">
        <v>34.79</v>
      </c>
      <c r="R13" s="173">
        <v>42.279999999999994</v>
      </c>
      <c r="S13" s="202">
        <f t="shared" si="4"/>
        <v>7.4899999999999949</v>
      </c>
      <c r="T13" s="201">
        <v>78.7</v>
      </c>
      <c r="U13" s="173">
        <v>53.403783783783787</v>
      </c>
      <c r="V13" s="202">
        <f t="shared" si="5"/>
        <v>-25.296216216216216</v>
      </c>
      <c r="W13" s="201">
        <v>48.064999999999998</v>
      </c>
      <c r="X13" s="173">
        <v>45.8154054054054</v>
      </c>
      <c r="Y13" s="202">
        <f t="shared" si="6"/>
        <v>-2.2495945945945977</v>
      </c>
      <c r="Z13" s="201">
        <v>58.05</v>
      </c>
      <c r="AA13" s="173">
        <v>55.027837837837836</v>
      </c>
      <c r="AB13" s="201">
        <v>-3.125</v>
      </c>
      <c r="AC13" s="202">
        <f t="shared" si="8"/>
        <v>47.886250000000004</v>
      </c>
      <c r="AD13" s="201">
        <f t="shared" si="9"/>
        <v>44.798952702702707</v>
      </c>
      <c r="AE13" s="205">
        <f t="shared" si="10"/>
        <v>-3.0872972972972974</v>
      </c>
      <c r="AF13" s="206">
        <v>2</v>
      </c>
    </row>
    <row r="14" spans="1:32" ht="18.75">
      <c r="A14" s="181">
        <v>6</v>
      </c>
      <c r="B14" s="199">
        <v>9</v>
      </c>
      <c r="C14" s="207" t="s">
        <v>22</v>
      </c>
      <c r="D14" s="172">
        <v>5</v>
      </c>
      <c r="E14" s="173">
        <v>59.2</v>
      </c>
      <c r="F14" s="173">
        <v>44.8</v>
      </c>
      <c r="G14" s="173">
        <f t="shared" si="0"/>
        <v>-14.400000000000006</v>
      </c>
      <c r="H14" s="173">
        <v>49.6</v>
      </c>
      <c r="I14" s="173">
        <v>57.2</v>
      </c>
      <c r="J14" s="202">
        <f t="shared" si="1"/>
        <v>7.6000000000000014</v>
      </c>
      <c r="K14" s="173">
        <v>33</v>
      </c>
      <c r="L14" s="173">
        <v>32.5</v>
      </c>
      <c r="M14" s="202">
        <f t="shared" si="2"/>
        <v>-0.5</v>
      </c>
      <c r="N14" s="214">
        <v>52</v>
      </c>
      <c r="O14" s="173">
        <v>37</v>
      </c>
      <c r="P14" s="202">
        <f t="shared" si="3"/>
        <v>-15</v>
      </c>
      <c r="Q14" s="173">
        <v>50.3</v>
      </c>
      <c r="R14" s="173">
        <v>41.5</v>
      </c>
      <c r="S14" s="202">
        <f t="shared" si="4"/>
        <v>-8.7999999999999972</v>
      </c>
      <c r="T14" s="203">
        <v>74.400000000000006</v>
      </c>
      <c r="U14" s="173">
        <v>48.8</v>
      </c>
      <c r="V14" s="202">
        <f t="shared" si="5"/>
        <v>-25.600000000000009</v>
      </c>
      <c r="W14" s="173">
        <v>53</v>
      </c>
      <c r="X14" s="173">
        <v>49</v>
      </c>
      <c r="Y14" s="202">
        <f t="shared" si="6"/>
        <v>-4</v>
      </c>
      <c r="Z14" s="173">
        <v>68.8</v>
      </c>
      <c r="AA14" s="173">
        <v>67.2</v>
      </c>
      <c r="AB14" s="202">
        <f t="shared" ref="AB14:AB45" si="11">AA14-Z14</f>
        <v>-1.5999999999999943</v>
      </c>
      <c r="AC14" s="202">
        <f t="shared" si="8"/>
        <v>55.037500000000001</v>
      </c>
      <c r="AD14" s="201">
        <f t="shared" si="9"/>
        <v>47.25</v>
      </c>
      <c r="AE14" s="205">
        <f t="shared" si="10"/>
        <v>-7.7875000000000014</v>
      </c>
      <c r="AF14" s="206">
        <v>1</v>
      </c>
    </row>
    <row r="15" spans="1:32" ht="18.75">
      <c r="A15" s="181">
        <v>6</v>
      </c>
      <c r="B15" s="207">
        <v>10</v>
      </c>
      <c r="C15" s="207" t="s">
        <v>23</v>
      </c>
      <c r="D15" s="172">
        <v>5</v>
      </c>
      <c r="E15" s="173">
        <v>46.55</v>
      </c>
      <c r="F15" s="173">
        <v>38.4</v>
      </c>
      <c r="G15" s="173">
        <f t="shared" si="0"/>
        <v>-8.1499999999999986</v>
      </c>
      <c r="H15" s="173">
        <v>36.549999999999997</v>
      </c>
      <c r="I15" s="173">
        <v>42</v>
      </c>
      <c r="J15" s="202">
        <f t="shared" si="1"/>
        <v>5.4500000000000028</v>
      </c>
      <c r="K15" s="173">
        <v>27.27</v>
      </c>
      <c r="L15" s="173">
        <v>31</v>
      </c>
      <c r="M15" s="202">
        <f t="shared" si="2"/>
        <v>3.7300000000000004</v>
      </c>
      <c r="N15" s="214">
        <v>41.36</v>
      </c>
      <c r="O15" s="173">
        <v>41</v>
      </c>
      <c r="P15" s="202">
        <f t="shared" si="3"/>
        <v>-0.35999999999999943</v>
      </c>
      <c r="Q15" s="173">
        <v>30.5</v>
      </c>
      <c r="R15" s="173">
        <v>41.4</v>
      </c>
      <c r="S15" s="202">
        <f t="shared" si="4"/>
        <v>10.899999999999999</v>
      </c>
      <c r="T15" s="203">
        <v>64.36</v>
      </c>
      <c r="U15" s="173">
        <v>50.4</v>
      </c>
      <c r="V15" s="202">
        <f t="shared" si="5"/>
        <v>-13.96</v>
      </c>
      <c r="W15" s="173">
        <v>45.45</v>
      </c>
      <c r="X15" s="173">
        <v>40</v>
      </c>
      <c r="Y15" s="202">
        <f t="shared" si="6"/>
        <v>-5.4500000000000028</v>
      </c>
      <c r="Z15" s="173">
        <v>59.64</v>
      </c>
      <c r="AA15" s="173">
        <v>56.8</v>
      </c>
      <c r="AB15" s="202">
        <f t="shared" si="11"/>
        <v>-2.8400000000000034</v>
      </c>
      <c r="AC15" s="202">
        <f t="shared" si="8"/>
        <v>43.959999999999994</v>
      </c>
      <c r="AD15" s="201">
        <f t="shared" si="9"/>
        <v>42.625000000000007</v>
      </c>
      <c r="AE15" s="205">
        <f t="shared" si="10"/>
        <v>-1.3349999999999866</v>
      </c>
      <c r="AF15" s="206">
        <v>3</v>
      </c>
    </row>
    <row r="16" spans="1:32" ht="18.75">
      <c r="A16" s="181">
        <v>3</v>
      </c>
      <c r="B16" s="199">
        <v>11</v>
      </c>
      <c r="C16" s="207" t="s">
        <v>24</v>
      </c>
      <c r="D16" s="172">
        <v>28</v>
      </c>
      <c r="E16" s="173">
        <v>40.53</v>
      </c>
      <c r="F16" s="173">
        <v>43.71</v>
      </c>
      <c r="G16" s="173">
        <f t="shared" si="0"/>
        <v>3.1799999999999997</v>
      </c>
      <c r="H16" s="173">
        <v>35.26</v>
      </c>
      <c r="I16" s="173">
        <v>46.57</v>
      </c>
      <c r="J16" s="202">
        <f t="shared" si="1"/>
        <v>11.310000000000002</v>
      </c>
      <c r="K16" s="173">
        <v>29.74</v>
      </c>
      <c r="L16" s="173">
        <v>33.75</v>
      </c>
      <c r="M16" s="202">
        <f t="shared" si="2"/>
        <v>4.0100000000000016</v>
      </c>
      <c r="N16" s="214">
        <v>30.53</v>
      </c>
      <c r="O16" s="173">
        <v>35.18</v>
      </c>
      <c r="P16" s="202">
        <f t="shared" si="3"/>
        <v>4.6499999999999986</v>
      </c>
      <c r="Q16" s="173">
        <v>33.659999999999997</v>
      </c>
      <c r="R16" s="173">
        <v>37.729999999999997</v>
      </c>
      <c r="S16" s="202">
        <f t="shared" si="4"/>
        <v>4.07</v>
      </c>
      <c r="T16" s="203">
        <v>70.11</v>
      </c>
      <c r="U16" s="173">
        <v>49.29</v>
      </c>
      <c r="V16" s="202">
        <f t="shared" si="5"/>
        <v>-20.82</v>
      </c>
      <c r="W16" s="173">
        <v>50.79</v>
      </c>
      <c r="X16" s="173">
        <v>45.71</v>
      </c>
      <c r="Y16" s="202">
        <f t="shared" si="6"/>
        <v>-5.0799999999999983</v>
      </c>
      <c r="Z16" s="173">
        <v>56</v>
      </c>
      <c r="AA16" s="173">
        <v>52.29</v>
      </c>
      <c r="AB16" s="202">
        <f t="shared" si="11"/>
        <v>-3.7100000000000009</v>
      </c>
      <c r="AC16" s="202">
        <f t="shared" si="8"/>
        <v>43.327500000000001</v>
      </c>
      <c r="AD16" s="201">
        <f t="shared" si="9"/>
        <v>43.028750000000002</v>
      </c>
      <c r="AE16" s="205">
        <f t="shared" si="10"/>
        <v>-0.29874999999999829</v>
      </c>
      <c r="AF16" s="206">
        <v>5</v>
      </c>
    </row>
    <row r="17" spans="1:32" ht="18.75">
      <c r="A17" s="181">
        <v>3</v>
      </c>
      <c r="B17" s="199">
        <v>12</v>
      </c>
      <c r="C17" s="207" t="s">
        <v>25</v>
      </c>
      <c r="D17" s="172">
        <v>13</v>
      </c>
      <c r="E17" s="173">
        <v>43.38</v>
      </c>
      <c r="F17" s="173">
        <v>45.54</v>
      </c>
      <c r="G17" s="173">
        <f t="shared" si="0"/>
        <v>2.1599999999999966</v>
      </c>
      <c r="H17" s="173">
        <v>29.54</v>
      </c>
      <c r="I17" s="173">
        <v>52.15</v>
      </c>
      <c r="J17" s="202">
        <f t="shared" si="1"/>
        <v>22.61</v>
      </c>
      <c r="K17" s="173">
        <v>28.65</v>
      </c>
      <c r="L17" s="173">
        <v>34.229999999999997</v>
      </c>
      <c r="M17" s="202">
        <f t="shared" si="2"/>
        <v>5.5799999999999983</v>
      </c>
      <c r="N17" s="214">
        <v>31.54</v>
      </c>
      <c r="O17" s="173">
        <v>33.85</v>
      </c>
      <c r="P17" s="202">
        <f t="shared" si="3"/>
        <v>2.3100000000000023</v>
      </c>
      <c r="Q17" s="173">
        <v>31.85</v>
      </c>
      <c r="R17" s="173">
        <v>42.15</v>
      </c>
      <c r="S17" s="202">
        <f t="shared" si="4"/>
        <v>10.299999999999997</v>
      </c>
      <c r="T17" s="203">
        <v>57.85</v>
      </c>
      <c r="U17" s="173">
        <v>54.77</v>
      </c>
      <c r="V17" s="202">
        <f t="shared" si="5"/>
        <v>-3.0799999999999983</v>
      </c>
      <c r="W17" s="173">
        <v>45</v>
      </c>
      <c r="X17" s="173">
        <v>39.619999999999997</v>
      </c>
      <c r="Y17" s="202">
        <f t="shared" si="6"/>
        <v>-5.3800000000000026</v>
      </c>
      <c r="Z17" s="173">
        <v>51.69</v>
      </c>
      <c r="AA17" s="173">
        <v>59.08</v>
      </c>
      <c r="AB17" s="202">
        <f t="shared" si="11"/>
        <v>7.3900000000000006</v>
      </c>
      <c r="AC17" s="202">
        <f t="shared" si="8"/>
        <v>39.937499999999993</v>
      </c>
      <c r="AD17" s="201">
        <f t="shared" si="9"/>
        <v>45.173749999999998</v>
      </c>
      <c r="AE17" s="205">
        <f t="shared" si="10"/>
        <v>5.2362500000000054</v>
      </c>
      <c r="AF17" s="206">
        <v>6</v>
      </c>
    </row>
    <row r="18" spans="1:32" ht="18.75">
      <c r="A18" s="181">
        <v>3</v>
      </c>
      <c r="B18" s="199">
        <v>13</v>
      </c>
      <c r="C18" s="207" t="s">
        <v>141</v>
      </c>
      <c r="D18" s="172">
        <v>20</v>
      </c>
      <c r="E18" s="201">
        <v>46.564999999999998</v>
      </c>
      <c r="F18" s="173">
        <v>44.799500000000002</v>
      </c>
      <c r="G18" s="173">
        <f t="shared" si="0"/>
        <v>-1.7654999999999959</v>
      </c>
      <c r="H18" s="201">
        <v>32.284999999999997</v>
      </c>
      <c r="I18" s="173">
        <v>53.3035</v>
      </c>
      <c r="J18" s="202">
        <f t="shared" si="1"/>
        <v>21.018500000000003</v>
      </c>
      <c r="K18" s="201">
        <v>24.045000000000002</v>
      </c>
      <c r="L18" s="173">
        <v>31.999500000000001</v>
      </c>
      <c r="M18" s="202">
        <f t="shared" si="2"/>
        <v>7.9544999999999995</v>
      </c>
      <c r="N18" s="215">
        <v>36.835000000000001</v>
      </c>
      <c r="O18" s="173">
        <v>37.996500000000005</v>
      </c>
      <c r="P18" s="202">
        <f t="shared" si="3"/>
        <v>1.1615000000000038</v>
      </c>
      <c r="Q18" s="201">
        <v>39.965000000000003</v>
      </c>
      <c r="R18" s="173">
        <v>47.499499999999998</v>
      </c>
      <c r="S18" s="202">
        <f t="shared" si="4"/>
        <v>7.5344999999999942</v>
      </c>
      <c r="T18" s="201">
        <v>65.319999999999993</v>
      </c>
      <c r="U18" s="173">
        <v>56.1965</v>
      </c>
      <c r="V18" s="202">
        <f t="shared" si="5"/>
        <v>-9.1234999999999928</v>
      </c>
      <c r="W18" s="201">
        <v>53.71</v>
      </c>
      <c r="X18" s="173">
        <v>49.503</v>
      </c>
      <c r="Y18" s="202">
        <f t="shared" si="6"/>
        <v>-4.2070000000000007</v>
      </c>
      <c r="Z18" s="201">
        <v>54.034999999999997</v>
      </c>
      <c r="AA18" s="173">
        <v>59.403499999999994</v>
      </c>
      <c r="AB18" s="202">
        <f t="shared" si="11"/>
        <v>5.3684999999999974</v>
      </c>
      <c r="AC18" s="202">
        <f t="shared" si="8"/>
        <v>44.094999999999999</v>
      </c>
      <c r="AD18" s="201">
        <f t="shared" si="9"/>
        <v>47.587687500000001</v>
      </c>
      <c r="AE18" s="205">
        <f t="shared" si="10"/>
        <v>3.4926875000000024</v>
      </c>
      <c r="AF18" s="206">
        <v>5</v>
      </c>
    </row>
    <row r="19" spans="1:32" ht="18.75">
      <c r="A19" s="181">
        <v>2</v>
      </c>
      <c r="B19" s="199">
        <v>14</v>
      </c>
      <c r="C19" s="207" t="s">
        <v>27</v>
      </c>
      <c r="D19" s="172">
        <v>31</v>
      </c>
      <c r="E19" s="173">
        <v>37.18</v>
      </c>
      <c r="F19" s="173">
        <v>46.58</v>
      </c>
      <c r="G19" s="173">
        <f t="shared" si="0"/>
        <v>9.3999999999999986</v>
      </c>
      <c r="H19" s="173">
        <v>32.29</v>
      </c>
      <c r="I19" s="173">
        <v>46.39</v>
      </c>
      <c r="J19" s="202">
        <f t="shared" si="1"/>
        <v>14.100000000000001</v>
      </c>
      <c r="K19" s="173">
        <v>23.46</v>
      </c>
      <c r="L19" s="173">
        <v>26.21</v>
      </c>
      <c r="M19" s="202">
        <f t="shared" si="2"/>
        <v>2.75</v>
      </c>
      <c r="N19" s="214">
        <v>32.79</v>
      </c>
      <c r="O19" s="173">
        <v>33.06</v>
      </c>
      <c r="P19" s="202">
        <f t="shared" si="3"/>
        <v>0.27000000000000313</v>
      </c>
      <c r="Q19" s="173">
        <v>29.28</v>
      </c>
      <c r="R19" s="173">
        <v>36.729999999999997</v>
      </c>
      <c r="S19" s="202">
        <f t="shared" si="4"/>
        <v>7.4499999999999957</v>
      </c>
      <c r="T19" s="203">
        <v>58.47</v>
      </c>
      <c r="U19" s="173">
        <v>49.68</v>
      </c>
      <c r="V19" s="202">
        <f t="shared" si="5"/>
        <v>-8.7899999999999991</v>
      </c>
      <c r="W19" s="173">
        <v>40.15</v>
      </c>
      <c r="X19" s="173">
        <v>43.39</v>
      </c>
      <c r="Y19" s="202">
        <f t="shared" si="6"/>
        <v>3.240000000000002</v>
      </c>
      <c r="Z19" s="173">
        <v>45.53</v>
      </c>
      <c r="AA19" s="173">
        <v>51.74</v>
      </c>
      <c r="AB19" s="202">
        <f t="shared" si="11"/>
        <v>6.2100000000000009</v>
      </c>
      <c r="AC19" s="202">
        <f t="shared" si="8"/>
        <v>37.393749999999997</v>
      </c>
      <c r="AD19" s="201">
        <f t="shared" si="9"/>
        <v>41.722500000000004</v>
      </c>
      <c r="AE19" s="205">
        <f t="shared" si="10"/>
        <v>4.3287500000000065</v>
      </c>
      <c r="AF19" s="206">
        <v>7</v>
      </c>
    </row>
    <row r="20" spans="1:32" ht="18.75">
      <c r="A20" s="181">
        <v>6</v>
      </c>
      <c r="B20" s="199">
        <v>15</v>
      </c>
      <c r="C20" s="207" t="s">
        <v>28</v>
      </c>
      <c r="D20" s="172">
        <v>3</v>
      </c>
      <c r="E20" s="173">
        <v>50.33</v>
      </c>
      <c r="F20" s="173">
        <v>51.33</v>
      </c>
      <c r="G20" s="173">
        <f t="shared" si="0"/>
        <v>1</v>
      </c>
      <c r="H20" s="173">
        <v>41.33</v>
      </c>
      <c r="I20" s="173">
        <v>52.67</v>
      </c>
      <c r="J20" s="202">
        <f t="shared" si="1"/>
        <v>11.340000000000003</v>
      </c>
      <c r="K20" s="173">
        <v>42.5</v>
      </c>
      <c r="L20" s="173">
        <v>31.67</v>
      </c>
      <c r="M20" s="202">
        <f t="shared" si="2"/>
        <v>-10.829999999999998</v>
      </c>
      <c r="N20" s="214">
        <v>55.83</v>
      </c>
      <c r="O20" s="173">
        <v>40</v>
      </c>
      <c r="P20" s="202">
        <f t="shared" si="3"/>
        <v>-15.829999999999998</v>
      </c>
      <c r="Q20" s="173">
        <v>42.33</v>
      </c>
      <c r="R20" s="173">
        <v>56.33</v>
      </c>
      <c r="S20" s="202">
        <f t="shared" si="4"/>
        <v>14</v>
      </c>
      <c r="T20" s="203">
        <v>74</v>
      </c>
      <c r="U20" s="173">
        <v>45.33</v>
      </c>
      <c r="V20" s="202">
        <f t="shared" si="5"/>
        <v>-28.67</v>
      </c>
      <c r="W20" s="173">
        <v>53.33</v>
      </c>
      <c r="X20" s="173">
        <v>46.67</v>
      </c>
      <c r="Y20" s="202">
        <f t="shared" si="6"/>
        <v>-6.6599999999999966</v>
      </c>
      <c r="Z20" s="173">
        <v>59.33</v>
      </c>
      <c r="AA20" s="173">
        <v>56</v>
      </c>
      <c r="AB20" s="202">
        <f t="shared" si="11"/>
        <v>-3.3299999999999983</v>
      </c>
      <c r="AC20" s="202">
        <f t="shared" si="8"/>
        <v>52.372499999999995</v>
      </c>
      <c r="AD20" s="201">
        <f t="shared" si="9"/>
        <v>47.5</v>
      </c>
      <c r="AE20" s="205">
        <f t="shared" si="10"/>
        <v>-4.8724999999999952</v>
      </c>
      <c r="AF20" s="206">
        <v>3</v>
      </c>
    </row>
    <row r="21" spans="1:32" ht="18.75">
      <c r="A21" s="181">
        <v>3</v>
      </c>
      <c r="B21" s="199">
        <v>16</v>
      </c>
      <c r="C21" s="207" t="s">
        <v>30</v>
      </c>
      <c r="D21" s="172">
        <v>14</v>
      </c>
      <c r="E21" s="173">
        <v>37.5</v>
      </c>
      <c r="F21" s="173">
        <v>42.86</v>
      </c>
      <c r="G21" s="173">
        <f t="shared" si="0"/>
        <v>5.3599999999999994</v>
      </c>
      <c r="H21" s="173">
        <v>27.6</v>
      </c>
      <c r="I21" s="173">
        <v>50</v>
      </c>
      <c r="J21" s="202">
        <f t="shared" si="1"/>
        <v>22.4</v>
      </c>
      <c r="K21" s="173">
        <v>27.13</v>
      </c>
      <c r="L21" s="173">
        <v>26.43</v>
      </c>
      <c r="M21" s="202">
        <f t="shared" si="2"/>
        <v>-0.69999999999999929</v>
      </c>
      <c r="N21" s="214">
        <v>26.75</v>
      </c>
      <c r="O21" s="173">
        <v>31.79</v>
      </c>
      <c r="P21" s="202">
        <f t="shared" si="3"/>
        <v>5.0399999999999991</v>
      </c>
      <c r="Q21" s="173">
        <v>26.95</v>
      </c>
      <c r="R21" s="173">
        <v>36.39</v>
      </c>
      <c r="S21" s="202">
        <f t="shared" si="4"/>
        <v>9.4400000000000013</v>
      </c>
      <c r="T21" s="203">
        <v>51.2</v>
      </c>
      <c r="U21" s="173">
        <v>49.71</v>
      </c>
      <c r="V21" s="202">
        <f t="shared" si="5"/>
        <v>-1.490000000000002</v>
      </c>
      <c r="W21" s="173">
        <v>42.25</v>
      </c>
      <c r="X21" s="173">
        <v>48.93</v>
      </c>
      <c r="Y21" s="202">
        <f t="shared" si="6"/>
        <v>6.68</v>
      </c>
      <c r="Z21" s="173">
        <v>43</v>
      </c>
      <c r="AA21" s="173">
        <v>57.71</v>
      </c>
      <c r="AB21" s="202">
        <f t="shared" si="11"/>
        <v>14.71</v>
      </c>
      <c r="AC21" s="202">
        <f t="shared" si="8"/>
        <v>35.297499999999999</v>
      </c>
      <c r="AD21" s="201">
        <f t="shared" si="9"/>
        <v>42.977499999999992</v>
      </c>
      <c r="AE21" s="205">
        <f t="shared" si="10"/>
        <v>7.6799999999999926</v>
      </c>
      <c r="AF21" s="206">
        <v>6</v>
      </c>
    </row>
    <row r="22" spans="1:32" ht="18.75">
      <c r="A22" s="181">
        <v>5</v>
      </c>
      <c r="B22" s="207">
        <v>17</v>
      </c>
      <c r="C22" s="207" t="s">
        <v>32</v>
      </c>
      <c r="D22" s="172">
        <v>4</v>
      </c>
      <c r="E22" s="173">
        <v>41.86</v>
      </c>
      <c r="F22" s="173">
        <v>45.5</v>
      </c>
      <c r="G22" s="173">
        <f t="shared" si="0"/>
        <v>3.6400000000000006</v>
      </c>
      <c r="H22" s="173">
        <v>35.14</v>
      </c>
      <c r="I22" s="173">
        <v>49</v>
      </c>
      <c r="J22" s="202">
        <f t="shared" si="1"/>
        <v>13.86</v>
      </c>
      <c r="K22" s="173">
        <v>29.11</v>
      </c>
      <c r="L22" s="173">
        <v>40.630000000000003</v>
      </c>
      <c r="M22" s="202">
        <f t="shared" si="2"/>
        <v>11.520000000000003</v>
      </c>
      <c r="N22" s="214">
        <v>40.71</v>
      </c>
      <c r="O22" s="173">
        <v>43.75</v>
      </c>
      <c r="P22" s="202">
        <f t="shared" si="3"/>
        <v>3.0399999999999991</v>
      </c>
      <c r="Q22" s="173">
        <v>32.14</v>
      </c>
      <c r="R22" s="173">
        <v>39.880000000000003</v>
      </c>
      <c r="S22" s="202">
        <f t="shared" si="4"/>
        <v>7.740000000000002</v>
      </c>
      <c r="T22" s="203">
        <v>63.14</v>
      </c>
      <c r="U22" s="173">
        <v>48</v>
      </c>
      <c r="V22" s="202">
        <f t="shared" si="5"/>
        <v>-15.14</v>
      </c>
      <c r="W22" s="173">
        <v>46.43</v>
      </c>
      <c r="X22" s="173">
        <v>56.25</v>
      </c>
      <c r="Y22" s="202">
        <f t="shared" si="6"/>
        <v>9.82</v>
      </c>
      <c r="Z22" s="173">
        <v>50</v>
      </c>
      <c r="AA22" s="173">
        <v>57</v>
      </c>
      <c r="AB22" s="202">
        <f t="shared" si="11"/>
        <v>7</v>
      </c>
      <c r="AC22" s="202">
        <f t="shared" si="8"/>
        <v>42.316249999999997</v>
      </c>
      <c r="AD22" s="201">
        <f t="shared" si="9"/>
        <v>47.501249999999999</v>
      </c>
      <c r="AE22" s="205">
        <f t="shared" si="10"/>
        <v>5.1850000000000023</v>
      </c>
      <c r="AF22" s="206">
        <v>7</v>
      </c>
    </row>
    <row r="23" spans="1:32" ht="18.75">
      <c r="A23" s="181">
        <v>5</v>
      </c>
      <c r="B23" s="199">
        <v>18</v>
      </c>
      <c r="C23" s="207" t="s">
        <v>31</v>
      </c>
      <c r="D23" s="172">
        <v>15</v>
      </c>
      <c r="E23" s="173">
        <v>52.45</v>
      </c>
      <c r="F23" s="173">
        <v>52.4</v>
      </c>
      <c r="G23" s="173">
        <f t="shared" si="0"/>
        <v>-5.0000000000004263E-2</v>
      </c>
      <c r="H23" s="173">
        <v>39.729999999999997</v>
      </c>
      <c r="I23" s="173">
        <v>55.73</v>
      </c>
      <c r="J23" s="202">
        <f t="shared" si="1"/>
        <v>16</v>
      </c>
      <c r="K23" s="173">
        <v>33.409999999999997</v>
      </c>
      <c r="L23" s="173">
        <v>33.33</v>
      </c>
      <c r="M23" s="202">
        <f t="shared" si="2"/>
        <v>-7.9999999999998295E-2</v>
      </c>
      <c r="N23" s="214">
        <v>62.95</v>
      </c>
      <c r="O23" s="173">
        <v>56.33</v>
      </c>
      <c r="P23" s="202">
        <f t="shared" si="3"/>
        <v>-6.6200000000000045</v>
      </c>
      <c r="Q23" s="173">
        <v>36.700000000000003</v>
      </c>
      <c r="R23" s="173">
        <v>47.57</v>
      </c>
      <c r="S23" s="202">
        <f t="shared" si="4"/>
        <v>10.869999999999997</v>
      </c>
      <c r="T23" s="203">
        <v>67.64</v>
      </c>
      <c r="U23" s="173">
        <v>55.73</v>
      </c>
      <c r="V23" s="202">
        <f t="shared" si="5"/>
        <v>-11.910000000000004</v>
      </c>
      <c r="W23" s="173">
        <v>46.36</v>
      </c>
      <c r="X23" s="173">
        <v>52</v>
      </c>
      <c r="Y23" s="202">
        <f t="shared" si="6"/>
        <v>5.6400000000000006</v>
      </c>
      <c r="Z23" s="173">
        <v>57.27</v>
      </c>
      <c r="AA23" s="173">
        <v>63.47</v>
      </c>
      <c r="AB23" s="202">
        <f t="shared" si="11"/>
        <v>6.1999999999999957</v>
      </c>
      <c r="AC23" s="202">
        <f t="shared" si="8"/>
        <v>49.563749999999999</v>
      </c>
      <c r="AD23" s="201">
        <f t="shared" si="9"/>
        <v>52.069999999999993</v>
      </c>
      <c r="AE23" s="205">
        <f t="shared" si="10"/>
        <v>2.5062499999999943</v>
      </c>
      <c r="AF23" s="206">
        <v>4</v>
      </c>
    </row>
    <row r="24" spans="1:32" ht="18.75">
      <c r="A24" s="181">
        <v>3</v>
      </c>
      <c r="B24" s="199">
        <v>19</v>
      </c>
      <c r="C24" s="207" t="s">
        <v>33</v>
      </c>
      <c r="D24" s="172">
        <v>2</v>
      </c>
      <c r="E24" s="173">
        <v>50.5</v>
      </c>
      <c r="F24" s="173">
        <v>42</v>
      </c>
      <c r="G24" s="173">
        <f t="shared" si="0"/>
        <v>-8.5</v>
      </c>
      <c r="H24" s="173">
        <v>43</v>
      </c>
      <c r="I24" s="173">
        <v>49</v>
      </c>
      <c r="J24" s="202">
        <f t="shared" si="1"/>
        <v>6</v>
      </c>
      <c r="K24" s="173">
        <v>31.25</v>
      </c>
      <c r="L24" s="173">
        <v>32.5</v>
      </c>
      <c r="M24" s="202">
        <f t="shared" si="2"/>
        <v>1.25</v>
      </c>
      <c r="N24" s="214">
        <v>43.75</v>
      </c>
      <c r="O24" s="173">
        <v>45</v>
      </c>
      <c r="P24" s="202">
        <f t="shared" si="3"/>
        <v>1.25</v>
      </c>
      <c r="Q24" s="173">
        <v>41.13</v>
      </c>
      <c r="R24" s="173">
        <v>39.5</v>
      </c>
      <c r="S24" s="202">
        <f t="shared" si="4"/>
        <v>-1.6300000000000026</v>
      </c>
      <c r="T24" s="203">
        <v>63</v>
      </c>
      <c r="U24" s="173">
        <v>54</v>
      </c>
      <c r="V24" s="202">
        <f t="shared" si="5"/>
        <v>-9</v>
      </c>
      <c r="W24" s="173">
        <v>47.5</v>
      </c>
      <c r="X24" s="173">
        <v>42.5</v>
      </c>
      <c r="Y24" s="202">
        <f t="shared" si="6"/>
        <v>-5</v>
      </c>
      <c r="Z24" s="173">
        <v>50</v>
      </c>
      <c r="AA24" s="173">
        <v>68</v>
      </c>
      <c r="AB24" s="202">
        <f t="shared" si="11"/>
        <v>18</v>
      </c>
      <c r="AC24" s="202">
        <f t="shared" si="8"/>
        <v>46.266249999999999</v>
      </c>
      <c r="AD24" s="201">
        <f t="shared" si="9"/>
        <v>46.5625</v>
      </c>
      <c r="AE24" s="205">
        <f t="shared" si="10"/>
        <v>0.29625000000000057</v>
      </c>
      <c r="AF24" s="206">
        <v>4</v>
      </c>
    </row>
    <row r="25" spans="1:32" ht="18.75">
      <c r="A25" s="181">
        <v>2</v>
      </c>
      <c r="B25" s="199">
        <v>20</v>
      </c>
      <c r="C25" s="207" t="s">
        <v>34</v>
      </c>
      <c r="D25" s="172">
        <v>1</v>
      </c>
      <c r="E25" s="173">
        <v>49.8</v>
      </c>
      <c r="F25" s="173">
        <v>48</v>
      </c>
      <c r="G25" s="173">
        <f t="shared" si="0"/>
        <v>-1.7999999999999972</v>
      </c>
      <c r="H25" s="173">
        <v>37.6</v>
      </c>
      <c r="I25" s="173">
        <v>52</v>
      </c>
      <c r="J25" s="202">
        <f t="shared" si="1"/>
        <v>14.399999999999999</v>
      </c>
      <c r="K25" s="173">
        <v>36.75</v>
      </c>
      <c r="L25" s="173">
        <v>40</v>
      </c>
      <c r="M25" s="202">
        <f t="shared" si="2"/>
        <v>3.25</v>
      </c>
      <c r="N25" s="214">
        <v>45.5</v>
      </c>
      <c r="O25" s="173">
        <v>40</v>
      </c>
      <c r="P25" s="202">
        <f t="shared" si="3"/>
        <v>-5.5</v>
      </c>
      <c r="Q25" s="173">
        <v>40.25</v>
      </c>
      <c r="R25" s="173">
        <v>45</v>
      </c>
      <c r="S25" s="202">
        <f t="shared" si="4"/>
        <v>4.75</v>
      </c>
      <c r="T25" s="203">
        <v>78</v>
      </c>
      <c r="U25" s="173">
        <v>44</v>
      </c>
      <c r="V25" s="202">
        <f t="shared" si="5"/>
        <v>-34</v>
      </c>
      <c r="W25" s="173">
        <v>55.5</v>
      </c>
      <c r="X25" s="173">
        <v>55</v>
      </c>
      <c r="Y25" s="202">
        <f t="shared" si="6"/>
        <v>-0.5</v>
      </c>
      <c r="Z25" s="173">
        <v>61.6</v>
      </c>
      <c r="AA25" s="173">
        <v>64</v>
      </c>
      <c r="AB25" s="202">
        <f t="shared" si="11"/>
        <v>2.3999999999999986</v>
      </c>
      <c r="AC25" s="202">
        <f t="shared" si="8"/>
        <v>50.625</v>
      </c>
      <c r="AD25" s="201">
        <f t="shared" si="9"/>
        <v>48.5</v>
      </c>
      <c r="AE25" s="205">
        <f t="shared" si="10"/>
        <v>-2.125</v>
      </c>
      <c r="AF25" s="206">
        <v>4</v>
      </c>
    </row>
    <row r="26" spans="1:32" ht="18.75">
      <c r="A26" s="181">
        <v>1</v>
      </c>
      <c r="B26" s="199">
        <v>21</v>
      </c>
      <c r="C26" s="207" t="s">
        <v>140</v>
      </c>
      <c r="D26" s="172">
        <v>25</v>
      </c>
      <c r="E26" s="201">
        <v>43.176666666666669</v>
      </c>
      <c r="F26" s="173">
        <v>46.881999999999998</v>
      </c>
      <c r="G26" s="173">
        <f t="shared" si="0"/>
        <v>3.7053333333333285</v>
      </c>
      <c r="H26" s="201">
        <v>38.033333333333331</v>
      </c>
      <c r="I26" s="173">
        <v>49.122000000000007</v>
      </c>
      <c r="J26" s="202">
        <f t="shared" si="1"/>
        <v>11.088666666666676</v>
      </c>
      <c r="K26" s="201">
        <v>30.156666666666666</v>
      </c>
      <c r="L26" s="173">
        <v>29.701999999999998</v>
      </c>
      <c r="M26" s="202">
        <f t="shared" si="2"/>
        <v>-0.45466666666666811</v>
      </c>
      <c r="N26" s="215">
        <v>48.52</v>
      </c>
      <c r="O26" s="173">
        <v>43.597999999999992</v>
      </c>
      <c r="P26" s="202">
        <f t="shared" si="3"/>
        <v>-4.9220000000000113</v>
      </c>
      <c r="Q26" s="201">
        <v>31.78</v>
      </c>
      <c r="R26" s="173">
        <v>47.02</v>
      </c>
      <c r="S26" s="202">
        <f t="shared" si="4"/>
        <v>15.240000000000002</v>
      </c>
      <c r="T26" s="201">
        <v>63.81</v>
      </c>
      <c r="U26" s="173">
        <v>50.88</v>
      </c>
      <c r="V26" s="202">
        <f t="shared" si="5"/>
        <v>-12.93</v>
      </c>
      <c r="W26" s="201">
        <v>48.386666666666663</v>
      </c>
      <c r="X26" s="173">
        <v>42.2</v>
      </c>
      <c r="Y26" s="202">
        <f t="shared" si="6"/>
        <v>-6.1866666666666603</v>
      </c>
      <c r="Z26" s="201">
        <v>49.013333333333328</v>
      </c>
      <c r="AA26" s="173">
        <v>53.758000000000003</v>
      </c>
      <c r="AB26" s="202">
        <f t="shared" si="11"/>
        <v>4.7446666666666744</v>
      </c>
      <c r="AC26" s="202">
        <f t="shared" si="8"/>
        <v>44.109583333333333</v>
      </c>
      <c r="AD26" s="201">
        <f t="shared" si="9"/>
        <v>45.395249999999997</v>
      </c>
      <c r="AE26" s="205">
        <f t="shared" si="10"/>
        <v>1.2856666666666641</v>
      </c>
      <c r="AF26" s="206">
        <v>4</v>
      </c>
    </row>
    <row r="27" spans="1:32" ht="18.75">
      <c r="A27" s="181">
        <v>2</v>
      </c>
      <c r="B27" s="199">
        <v>23</v>
      </c>
      <c r="C27" s="207" t="s">
        <v>37</v>
      </c>
      <c r="D27" s="172">
        <v>3</v>
      </c>
      <c r="E27" s="173">
        <v>48.15</v>
      </c>
      <c r="F27" s="173">
        <v>44.67</v>
      </c>
      <c r="G27" s="173">
        <f t="shared" si="0"/>
        <v>-3.4799999999999969</v>
      </c>
      <c r="H27" s="173">
        <v>38.31</v>
      </c>
      <c r="I27" s="173">
        <v>46.67</v>
      </c>
      <c r="J27" s="202">
        <f t="shared" si="1"/>
        <v>8.36</v>
      </c>
      <c r="K27" s="173">
        <v>26.54</v>
      </c>
      <c r="L27" s="173">
        <v>33.33</v>
      </c>
      <c r="M27" s="202">
        <f t="shared" si="2"/>
        <v>6.7899999999999991</v>
      </c>
      <c r="N27" s="214">
        <v>37.31</v>
      </c>
      <c r="O27" s="173">
        <v>53.33</v>
      </c>
      <c r="P27" s="202">
        <f t="shared" si="3"/>
        <v>16.019999999999996</v>
      </c>
      <c r="Q27" s="173">
        <v>35.54</v>
      </c>
      <c r="R27" s="173">
        <v>46.33</v>
      </c>
      <c r="S27" s="202">
        <f t="shared" si="4"/>
        <v>10.79</v>
      </c>
      <c r="T27" s="203">
        <v>63.08</v>
      </c>
      <c r="U27" s="173">
        <v>44</v>
      </c>
      <c r="V27" s="202">
        <f t="shared" si="5"/>
        <v>-19.079999999999998</v>
      </c>
      <c r="W27" s="173">
        <v>51.54</v>
      </c>
      <c r="X27" s="173">
        <v>48.33</v>
      </c>
      <c r="Y27" s="202">
        <f t="shared" si="6"/>
        <v>-3.2100000000000009</v>
      </c>
      <c r="Z27" s="173">
        <v>57.23</v>
      </c>
      <c r="AA27" s="173">
        <v>52</v>
      </c>
      <c r="AB27" s="202">
        <f t="shared" si="11"/>
        <v>-5.2299999999999969</v>
      </c>
      <c r="AC27" s="202">
        <f t="shared" si="8"/>
        <v>44.712500000000006</v>
      </c>
      <c r="AD27" s="201">
        <f t="shared" si="9"/>
        <v>46.082499999999996</v>
      </c>
      <c r="AE27" s="205">
        <f t="shared" si="10"/>
        <v>1.3699999999999903</v>
      </c>
      <c r="AF27" s="206">
        <v>4</v>
      </c>
    </row>
    <row r="28" spans="1:32" ht="18.75">
      <c r="A28" s="181">
        <v>1</v>
      </c>
      <c r="B28" s="199">
        <v>24</v>
      </c>
      <c r="C28" s="207" t="s">
        <v>38</v>
      </c>
      <c r="D28" s="172">
        <v>25</v>
      </c>
      <c r="E28" s="173">
        <v>50.56</v>
      </c>
      <c r="F28" s="173">
        <v>45.76</v>
      </c>
      <c r="G28" s="173">
        <f t="shared" si="0"/>
        <v>-4.8000000000000043</v>
      </c>
      <c r="H28" s="173">
        <v>38.78</v>
      </c>
      <c r="I28" s="173">
        <v>49.6</v>
      </c>
      <c r="J28" s="202">
        <f t="shared" si="1"/>
        <v>10.82</v>
      </c>
      <c r="K28" s="173">
        <v>34.44</v>
      </c>
      <c r="L28" s="173">
        <v>31.5</v>
      </c>
      <c r="M28" s="202">
        <f t="shared" si="2"/>
        <v>-2.9399999999999977</v>
      </c>
      <c r="N28" s="214">
        <v>59.72</v>
      </c>
      <c r="O28" s="173">
        <v>44.6</v>
      </c>
      <c r="P28" s="202">
        <f t="shared" si="3"/>
        <v>-15.119999999999997</v>
      </c>
      <c r="Q28" s="173">
        <v>36.75</v>
      </c>
      <c r="R28" s="173">
        <v>38.659999999999997</v>
      </c>
      <c r="S28" s="202">
        <f t="shared" si="4"/>
        <v>1.9099999999999966</v>
      </c>
      <c r="T28" s="203">
        <v>76.67</v>
      </c>
      <c r="U28" s="173">
        <v>54.56</v>
      </c>
      <c r="V28" s="202">
        <f t="shared" si="5"/>
        <v>-22.11</v>
      </c>
      <c r="W28" s="173">
        <v>52.78</v>
      </c>
      <c r="X28" s="173">
        <v>47.8</v>
      </c>
      <c r="Y28" s="202">
        <f t="shared" si="6"/>
        <v>-4.980000000000004</v>
      </c>
      <c r="Z28" s="173">
        <v>53.56</v>
      </c>
      <c r="AA28" s="173">
        <v>57.44</v>
      </c>
      <c r="AB28" s="202">
        <f t="shared" si="11"/>
        <v>3.8799999999999955</v>
      </c>
      <c r="AC28" s="202">
        <f t="shared" si="8"/>
        <v>50.407500000000006</v>
      </c>
      <c r="AD28" s="201">
        <f t="shared" si="9"/>
        <v>46.24</v>
      </c>
      <c r="AE28" s="205">
        <f t="shared" si="10"/>
        <v>-4.167500000000004</v>
      </c>
      <c r="AF28" s="206">
        <v>3</v>
      </c>
    </row>
    <row r="29" spans="1:32" ht="18.75">
      <c r="A29" s="181">
        <v>1</v>
      </c>
      <c r="B29" s="207">
        <v>25</v>
      </c>
      <c r="C29" s="207" t="s">
        <v>39</v>
      </c>
      <c r="D29" s="172">
        <v>6</v>
      </c>
      <c r="E29" s="173">
        <v>45.8</v>
      </c>
      <c r="F29" s="173">
        <v>44</v>
      </c>
      <c r="G29" s="173">
        <f t="shared" si="0"/>
        <v>-1.7999999999999972</v>
      </c>
      <c r="H29" s="173">
        <v>38.4</v>
      </c>
      <c r="I29" s="173">
        <v>59.33</v>
      </c>
      <c r="J29" s="202">
        <f t="shared" si="1"/>
        <v>20.93</v>
      </c>
      <c r="K29" s="173">
        <v>34</v>
      </c>
      <c r="L29" s="173">
        <v>36.25</v>
      </c>
      <c r="M29" s="202">
        <f t="shared" si="2"/>
        <v>2.25</v>
      </c>
      <c r="N29" s="214">
        <v>38</v>
      </c>
      <c r="O29" s="173">
        <v>43.33</v>
      </c>
      <c r="P29" s="202">
        <f t="shared" si="3"/>
        <v>5.3299999999999983</v>
      </c>
      <c r="Q29" s="173">
        <v>43.45</v>
      </c>
      <c r="R29" s="173">
        <v>51.92</v>
      </c>
      <c r="S29" s="202">
        <f t="shared" si="4"/>
        <v>8.4699999999999989</v>
      </c>
      <c r="T29" s="203">
        <v>64</v>
      </c>
      <c r="U29" s="173">
        <v>62.67</v>
      </c>
      <c r="V29" s="202">
        <f t="shared" si="5"/>
        <v>-1.3299999999999983</v>
      </c>
      <c r="W29" s="173">
        <v>43.5</v>
      </c>
      <c r="X29" s="173">
        <v>54.17</v>
      </c>
      <c r="Y29" s="202">
        <f t="shared" si="6"/>
        <v>10.670000000000002</v>
      </c>
      <c r="Z29" s="173">
        <v>58.4</v>
      </c>
      <c r="AA29" s="173">
        <v>65.33</v>
      </c>
      <c r="AB29" s="202">
        <f t="shared" si="11"/>
        <v>6.93</v>
      </c>
      <c r="AC29" s="202">
        <f t="shared" si="8"/>
        <v>45.693749999999994</v>
      </c>
      <c r="AD29" s="201">
        <f t="shared" si="9"/>
        <v>52.125</v>
      </c>
      <c r="AE29" s="205">
        <f t="shared" si="10"/>
        <v>6.4312500000000057</v>
      </c>
      <c r="AF29" s="206">
        <v>6</v>
      </c>
    </row>
    <row r="30" spans="1:32" ht="18.75">
      <c r="A30" s="181">
        <v>1</v>
      </c>
      <c r="B30" s="199">
        <v>26</v>
      </c>
      <c r="C30" s="207" t="s">
        <v>139</v>
      </c>
      <c r="D30" s="172">
        <v>20</v>
      </c>
      <c r="E30" s="201">
        <v>44.876666666666665</v>
      </c>
      <c r="F30" s="173">
        <v>45.3</v>
      </c>
      <c r="G30" s="173">
        <f t="shared" si="0"/>
        <v>0.42333333333333201</v>
      </c>
      <c r="H30" s="201">
        <v>36.765000000000001</v>
      </c>
      <c r="I30" s="173">
        <v>54.2</v>
      </c>
      <c r="J30" s="202">
        <f t="shared" si="1"/>
        <v>17.435000000000002</v>
      </c>
      <c r="K30" s="201">
        <v>30.716666666666665</v>
      </c>
      <c r="L30" s="173">
        <v>31.88</v>
      </c>
      <c r="M30" s="202">
        <f t="shared" si="2"/>
        <v>1.163333333333334</v>
      </c>
      <c r="N30" s="215">
        <v>44.151666666666664</v>
      </c>
      <c r="O30" s="173">
        <v>42.5</v>
      </c>
      <c r="P30" s="202">
        <f t="shared" si="3"/>
        <v>-1.6516666666666637</v>
      </c>
      <c r="Q30" s="201">
        <v>35.541666666666664</v>
      </c>
      <c r="R30" s="173">
        <v>47.13</v>
      </c>
      <c r="S30" s="202">
        <f t="shared" si="4"/>
        <v>11.588333333333338</v>
      </c>
      <c r="T30" s="201">
        <v>64.441666666666663</v>
      </c>
      <c r="U30" s="173">
        <v>52</v>
      </c>
      <c r="V30" s="202">
        <f t="shared" si="5"/>
        <v>-12.441666666666663</v>
      </c>
      <c r="W30" s="201">
        <v>45.136666666666663</v>
      </c>
      <c r="X30" s="173">
        <v>46.25</v>
      </c>
      <c r="Y30" s="202">
        <f t="shared" si="6"/>
        <v>1.1133333333333368</v>
      </c>
      <c r="Z30" s="201">
        <v>54.515000000000008</v>
      </c>
      <c r="AA30" s="173">
        <v>59.4</v>
      </c>
      <c r="AB30" s="202">
        <f t="shared" si="11"/>
        <v>4.8849999999999909</v>
      </c>
      <c r="AC30" s="202">
        <f t="shared" si="8"/>
        <v>44.518124999999998</v>
      </c>
      <c r="AD30" s="201">
        <f t="shared" si="9"/>
        <v>47.332499999999996</v>
      </c>
      <c r="AE30" s="205">
        <f t="shared" si="10"/>
        <v>2.8143749999999983</v>
      </c>
      <c r="AF30" s="206">
        <v>6</v>
      </c>
    </row>
    <row r="31" spans="1:32" ht="18.75">
      <c r="A31" s="181">
        <v>1</v>
      </c>
      <c r="B31" s="199">
        <v>27</v>
      </c>
      <c r="C31" s="207" t="s">
        <v>138</v>
      </c>
      <c r="D31" s="172">
        <v>9</v>
      </c>
      <c r="E31" s="201">
        <v>46.120000000000005</v>
      </c>
      <c r="F31" s="173">
        <v>49.554444444444442</v>
      </c>
      <c r="G31" s="173">
        <f t="shared" si="0"/>
        <v>3.4344444444444377</v>
      </c>
      <c r="H31" s="201">
        <v>40.482500000000002</v>
      </c>
      <c r="I31" s="173">
        <v>59.776666666666671</v>
      </c>
      <c r="J31" s="202">
        <f t="shared" si="1"/>
        <v>19.294166666666669</v>
      </c>
      <c r="K31" s="201">
        <v>36.375</v>
      </c>
      <c r="L31" s="173">
        <v>45.833333333333336</v>
      </c>
      <c r="M31" s="202">
        <f t="shared" si="2"/>
        <v>9.4583333333333357</v>
      </c>
      <c r="N31" s="215">
        <v>51.594999999999999</v>
      </c>
      <c r="O31" s="173">
        <v>49.443333333333335</v>
      </c>
      <c r="P31" s="202">
        <f t="shared" si="3"/>
        <v>-2.1516666666666637</v>
      </c>
      <c r="Q31" s="201">
        <v>38.47</v>
      </c>
      <c r="R31" s="173">
        <v>53.276666666666671</v>
      </c>
      <c r="S31" s="202">
        <f t="shared" si="4"/>
        <v>14.806666666666672</v>
      </c>
      <c r="T31" s="201">
        <v>72.717500000000001</v>
      </c>
      <c r="U31" s="173">
        <v>60.445555555555558</v>
      </c>
      <c r="V31" s="202">
        <f t="shared" si="5"/>
        <v>-12.271944444444443</v>
      </c>
      <c r="W31" s="201">
        <v>52.6875</v>
      </c>
      <c r="X31" s="173">
        <v>57.776666666666671</v>
      </c>
      <c r="Y31" s="202">
        <f t="shared" si="6"/>
        <v>5.0891666666666708</v>
      </c>
      <c r="Z31" s="201">
        <v>62.832499999999996</v>
      </c>
      <c r="AA31" s="173">
        <v>60.444444444444443</v>
      </c>
      <c r="AB31" s="202">
        <f t="shared" si="11"/>
        <v>-2.3880555555555532</v>
      </c>
      <c r="AC31" s="202">
        <f t="shared" si="8"/>
        <v>50.16</v>
      </c>
      <c r="AD31" s="201">
        <f t="shared" si="9"/>
        <v>54.568888888888893</v>
      </c>
      <c r="AE31" s="205">
        <f t="shared" si="10"/>
        <v>4.408888888888896</v>
      </c>
      <c r="AF31" s="206">
        <v>5</v>
      </c>
    </row>
    <row r="32" spans="1:32" ht="18.75">
      <c r="A32" s="181">
        <v>4</v>
      </c>
      <c r="B32" s="199">
        <v>30</v>
      </c>
      <c r="C32" s="207" t="s">
        <v>47</v>
      </c>
      <c r="D32" s="172">
        <v>22</v>
      </c>
      <c r="E32" s="173">
        <v>43</v>
      </c>
      <c r="F32" s="173">
        <v>48.82</v>
      </c>
      <c r="G32" s="173">
        <f t="shared" si="0"/>
        <v>5.82</v>
      </c>
      <c r="H32" s="173">
        <v>37.67</v>
      </c>
      <c r="I32" s="173">
        <v>51.82</v>
      </c>
      <c r="J32" s="202">
        <f t="shared" si="1"/>
        <v>14.149999999999999</v>
      </c>
      <c r="K32" s="173">
        <v>31.08</v>
      </c>
      <c r="L32" s="173">
        <v>41.82</v>
      </c>
      <c r="M32" s="202">
        <f t="shared" si="2"/>
        <v>10.740000000000002</v>
      </c>
      <c r="N32" s="214">
        <v>43.33</v>
      </c>
      <c r="O32" s="173">
        <v>41.36</v>
      </c>
      <c r="P32" s="202">
        <f t="shared" si="3"/>
        <v>-1.9699999999999989</v>
      </c>
      <c r="Q32" s="173">
        <v>43.98</v>
      </c>
      <c r="R32" s="173">
        <v>51.43</v>
      </c>
      <c r="S32" s="202">
        <f t="shared" si="4"/>
        <v>7.4500000000000028</v>
      </c>
      <c r="T32" s="203">
        <v>58.8</v>
      </c>
      <c r="U32" s="173">
        <v>54.36</v>
      </c>
      <c r="V32" s="202">
        <f t="shared" si="5"/>
        <v>-4.4399999999999977</v>
      </c>
      <c r="W32" s="173">
        <v>47</v>
      </c>
      <c r="X32" s="173">
        <v>52.73</v>
      </c>
      <c r="Y32" s="202">
        <f t="shared" si="6"/>
        <v>5.7299999999999969</v>
      </c>
      <c r="Z32" s="173">
        <v>46.8</v>
      </c>
      <c r="AA32" s="173">
        <v>57.82</v>
      </c>
      <c r="AB32" s="202">
        <f t="shared" si="11"/>
        <v>11.020000000000003</v>
      </c>
      <c r="AC32" s="202">
        <f t="shared" si="8"/>
        <v>43.957499999999996</v>
      </c>
      <c r="AD32" s="201">
        <f t="shared" si="9"/>
        <v>50.02</v>
      </c>
      <c r="AE32" s="205">
        <f t="shared" si="10"/>
        <v>6.0625000000000071</v>
      </c>
      <c r="AF32" s="206">
        <v>6</v>
      </c>
    </row>
    <row r="33" spans="1:32" ht="18.75">
      <c r="A33" s="181">
        <v>4</v>
      </c>
      <c r="B33" s="199">
        <v>31</v>
      </c>
      <c r="C33" s="207" t="s">
        <v>48</v>
      </c>
      <c r="D33" s="172">
        <v>6</v>
      </c>
      <c r="E33" s="173">
        <v>47.85</v>
      </c>
      <c r="F33" s="173">
        <v>47.67</v>
      </c>
      <c r="G33" s="173">
        <f t="shared" si="0"/>
        <v>-0.17999999999999972</v>
      </c>
      <c r="H33" s="173">
        <v>33.229999999999997</v>
      </c>
      <c r="I33" s="173">
        <v>43.33</v>
      </c>
      <c r="J33" s="202">
        <f t="shared" si="1"/>
        <v>10.100000000000001</v>
      </c>
      <c r="K33" s="173">
        <v>32.31</v>
      </c>
      <c r="L33" s="173">
        <v>37.08</v>
      </c>
      <c r="M33" s="202">
        <f t="shared" si="2"/>
        <v>4.769999999999996</v>
      </c>
      <c r="N33" s="214">
        <v>48.46</v>
      </c>
      <c r="O33" s="173">
        <v>41.67</v>
      </c>
      <c r="P33" s="202">
        <f t="shared" si="3"/>
        <v>-6.7899999999999991</v>
      </c>
      <c r="Q33" s="173">
        <v>36.04</v>
      </c>
      <c r="R33" s="173">
        <v>45.42</v>
      </c>
      <c r="S33" s="202">
        <f t="shared" si="4"/>
        <v>9.3800000000000026</v>
      </c>
      <c r="T33" s="203">
        <v>62.15</v>
      </c>
      <c r="U33" s="173">
        <v>48.67</v>
      </c>
      <c r="V33" s="202">
        <f t="shared" si="5"/>
        <v>-13.479999999999997</v>
      </c>
      <c r="W33" s="173">
        <v>48.08</v>
      </c>
      <c r="X33" s="173">
        <v>44.17</v>
      </c>
      <c r="Y33" s="202">
        <f t="shared" si="6"/>
        <v>-3.9099999999999966</v>
      </c>
      <c r="Z33" s="173">
        <v>53.23</v>
      </c>
      <c r="AA33" s="173">
        <v>50.67</v>
      </c>
      <c r="AB33" s="202">
        <f t="shared" si="11"/>
        <v>-2.5599999999999952</v>
      </c>
      <c r="AC33" s="202">
        <f t="shared" si="8"/>
        <v>45.168749999999996</v>
      </c>
      <c r="AD33" s="201">
        <f t="shared" si="9"/>
        <v>44.835000000000008</v>
      </c>
      <c r="AE33" s="205">
        <f t="shared" si="10"/>
        <v>-0.33374999999998778</v>
      </c>
      <c r="AF33" s="206">
        <v>3</v>
      </c>
    </row>
    <row r="34" spans="1:32" ht="18.75">
      <c r="A34" s="181">
        <v>3</v>
      </c>
      <c r="B34" s="199">
        <v>32</v>
      </c>
      <c r="C34" s="207" t="s">
        <v>50</v>
      </c>
      <c r="D34" s="172">
        <v>10</v>
      </c>
      <c r="E34" s="173">
        <v>52.22</v>
      </c>
      <c r="F34" s="173">
        <v>50.2</v>
      </c>
      <c r="G34" s="173">
        <f t="shared" si="0"/>
        <v>-2.019999999999996</v>
      </c>
      <c r="H34" s="173">
        <v>46.22</v>
      </c>
      <c r="I34" s="173">
        <v>67.8</v>
      </c>
      <c r="J34" s="202">
        <f t="shared" si="1"/>
        <v>21.58</v>
      </c>
      <c r="K34" s="173">
        <v>31.94</v>
      </c>
      <c r="L34" s="173">
        <v>32</v>
      </c>
      <c r="M34" s="202">
        <f t="shared" si="2"/>
        <v>5.9999999999998721E-2</v>
      </c>
      <c r="N34" s="214">
        <v>53.89</v>
      </c>
      <c r="O34" s="173">
        <v>37</v>
      </c>
      <c r="P34" s="202">
        <f t="shared" si="3"/>
        <v>-16.89</v>
      </c>
      <c r="Q34" s="173">
        <v>47.44</v>
      </c>
      <c r="R34" s="173">
        <v>42.75</v>
      </c>
      <c r="S34" s="202">
        <f t="shared" si="4"/>
        <v>-4.6899999999999977</v>
      </c>
      <c r="T34" s="203">
        <v>72.89</v>
      </c>
      <c r="U34" s="173">
        <v>55.2</v>
      </c>
      <c r="V34" s="202">
        <f t="shared" si="5"/>
        <v>-17.689999999999998</v>
      </c>
      <c r="W34" s="173">
        <v>55.56</v>
      </c>
      <c r="X34" s="173">
        <v>47</v>
      </c>
      <c r="Y34" s="202">
        <f t="shared" si="6"/>
        <v>-8.5600000000000023</v>
      </c>
      <c r="Z34" s="173">
        <v>66.67</v>
      </c>
      <c r="AA34" s="173">
        <v>63.6</v>
      </c>
      <c r="AB34" s="202">
        <f t="shared" si="11"/>
        <v>-3.0700000000000003</v>
      </c>
      <c r="AC34" s="202">
        <f t="shared" si="8"/>
        <v>53.353749999999998</v>
      </c>
      <c r="AD34" s="201">
        <f t="shared" si="9"/>
        <v>49.443750000000001</v>
      </c>
      <c r="AE34" s="205">
        <f t="shared" si="10"/>
        <v>-3.9099999999999966</v>
      </c>
      <c r="AF34" s="206">
        <v>2</v>
      </c>
    </row>
    <row r="35" spans="1:32" ht="18.75">
      <c r="A35" s="181">
        <v>5</v>
      </c>
      <c r="B35" s="199">
        <v>33</v>
      </c>
      <c r="C35" s="207" t="s">
        <v>51</v>
      </c>
      <c r="D35" s="172">
        <v>8</v>
      </c>
      <c r="E35" s="173">
        <v>55.78</v>
      </c>
      <c r="F35" s="173">
        <v>49.75</v>
      </c>
      <c r="G35" s="173">
        <f t="shared" si="0"/>
        <v>-6.0300000000000011</v>
      </c>
      <c r="H35" s="173">
        <v>38</v>
      </c>
      <c r="I35" s="173">
        <v>58</v>
      </c>
      <c r="J35" s="202">
        <f t="shared" si="1"/>
        <v>20</v>
      </c>
      <c r="K35" s="173">
        <v>28.61</v>
      </c>
      <c r="L35" s="173">
        <v>40.94</v>
      </c>
      <c r="M35" s="202">
        <f t="shared" si="2"/>
        <v>12.329999999999998</v>
      </c>
      <c r="N35" s="214">
        <v>41.11</v>
      </c>
      <c r="O35" s="173">
        <v>35.630000000000003</v>
      </c>
      <c r="P35" s="202">
        <f t="shared" si="3"/>
        <v>-5.4799999999999969</v>
      </c>
      <c r="Q35" s="173">
        <v>38.39</v>
      </c>
      <c r="R35" s="173">
        <v>46.38</v>
      </c>
      <c r="S35" s="202">
        <f t="shared" si="4"/>
        <v>7.990000000000002</v>
      </c>
      <c r="T35" s="203">
        <v>64.89</v>
      </c>
      <c r="U35" s="173">
        <v>56.5</v>
      </c>
      <c r="V35" s="202">
        <f t="shared" si="5"/>
        <v>-8.39</v>
      </c>
      <c r="W35" s="173">
        <v>45</v>
      </c>
      <c r="X35" s="173">
        <v>52.5</v>
      </c>
      <c r="Y35" s="202">
        <f t="shared" si="6"/>
        <v>7.5</v>
      </c>
      <c r="Z35" s="173">
        <v>59.56</v>
      </c>
      <c r="AA35" s="173">
        <v>65.5</v>
      </c>
      <c r="AB35" s="202">
        <f t="shared" si="11"/>
        <v>5.9399999999999977</v>
      </c>
      <c r="AC35" s="202">
        <f t="shared" si="8"/>
        <v>46.417499999999997</v>
      </c>
      <c r="AD35" s="201">
        <f t="shared" si="9"/>
        <v>50.65</v>
      </c>
      <c r="AE35" s="205">
        <f t="shared" si="10"/>
        <v>4.2325000000000017</v>
      </c>
      <c r="AF35" s="206">
        <v>5</v>
      </c>
    </row>
    <row r="36" spans="1:32" ht="18.75">
      <c r="A36" s="181">
        <v>4</v>
      </c>
      <c r="B36" s="207">
        <v>34</v>
      </c>
      <c r="C36" s="207" t="s">
        <v>52</v>
      </c>
      <c r="D36" s="172">
        <v>4</v>
      </c>
      <c r="E36" s="173">
        <v>38.799999999999997</v>
      </c>
      <c r="F36" s="173">
        <v>51</v>
      </c>
      <c r="G36" s="173">
        <f t="shared" si="0"/>
        <v>12.200000000000003</v>
      </c>
      <c r="H36" s="173">
        <v>32.799999999999997</v>
      </c>
      <c r="I36" s="173">
        <v>53</v>
      </c>
      <c r="J36" s="202">
        <f t="shared" si="1"/>
        <v>20.200000000000003</v>
      </c>
      <c r="K36" s="173">
        <v>38</v>
      </c>
      <c r="L36" s="173">
        <v>34.380000000000003</v>
      </c>
      <c r="M36" s="202">
        <f t="shared" si="2"/>
        <v>-3.6199999999999974</v>
      </c>
      <c r="N36" s="214">
        <v>38</v>
      </c>
      <c r="O36" s="173">
        <v>43.75</v>
      </c>
      <c r="P36" s="202">
        <f t="shared" si="3"/>
        <v>5.75</v>
      </c>
      <c r="Q36" s="173">
        <v>36.799999999999997</v>
      </c>
      <c r="R36" s="173">
        <v>56</v>
      </c>
      <c r="S36" s="202">
        <f t="shared" si="4"/>
        <v>19.200000000000003</v>
      </c>
      <c r="T36" s="203">
        <v>63.2</v>
      </c>
      <c r="U36" s="173">
        <v>52</v>
      </c>
      <c r="V36" s="202">
        <f t="shared" si="5"/>
        <v>-11.200000000000003</v>
      </c>
      <c r="W36" s="173">
        <v>40</v>
      </c>
      <c r="X36" s="173">
        <v>42.5</v>
      </c>
      <c r="Y36" s="202">
        <f t="shared" si="6"/>
        <v>2.5</v>
      </c>
      <c r="Z36" s="173">
        <v>47.2</v>
      </c>
      <c r="AA36" s="173">
        <v>65</v>
      </c>
      <c r="AB36" s="202">
        <f t="shared" si="11"/>
        <v>17.799999999999997</v>
      </c>
      <c r="AC36" s="202">
        <f t="shared" si="8"/>
        <v>41.849999999999994</v>
      </c>
      <c r="AD36" s="201">
        <f t="shared" si="9"/>
        <v>49.703749999999999</v>
      </c>
      <c r="AE36" s="205">
        <f t="shared" si="10"/>
        <v>7.8537500000000051</v>
      </c>
      <c r="AF36" s="206">
        <v>6</v>
      </c>
    </row>
    <row r="37" spans="1:32" ht="18.75">
      <c r="A37" s="181">
        <v>3</v>
      </c>
      <c r="B37" s="199">
        <v>35</v>
      </c>
      <c r="C37" s="207" t="s">
        <v>53</v>
      </c>
      <c r="D37" s="172">
        <v>5</v>
      </c>
      <c r="E37" s="173">
        <v>50.83</v>
      </c>
      <c r="F37" s="173">
        <v>38</v>
      </c>
      <c r="G37" s="173">
        <f t="shared" si="0"/>
        <v>-12.829999999999998</v>
      </c>
      <c r="H37" s="173">
        <v>47.17</v>
      </c>
      <c r="I37" s="173">
        <v>49.6</v>
      </c>
      <c r="J37" s="202">
        <f t="shared" si="1"/>
        <v>2.4299999999999997</v>
      </c>
      <c r="K37" s="173">
        <v>28.96</v>
      </c>
      <c r="L37" s="173">
        <v>27</v>
      </c>
      <c r="M37" s="202">
        <f t="shared" si="2"/>
        <v>-1.9600000000000009</v>
      </c>
      <c r="N37" s="214">
        <v>36.67</v>
      </c>
      <c r="O37" s="173">
        <v>36</v>
      </c>
      <c r="P37" s="202">
        <f t="shared" si="3"/>
        <v>-0.67000000000000171</v>
      </c>
      <c r="Q37" s="173">
        <v>42.96</v>
      </c>
      <c r="R37" s="173">
        <v>39.799999999999997</v>
      </c>
      <c r="S37" s="202">
        <f t="shared" si="4"/>
        <v>-3.1600000000000037</v>
      </c>
      <c r="T37" s="203">
        <v>68</v>
      </c>
      <c r="U37" s="173">
        <v>52.8</v>
      </c>
      <c r="V37" s="202">
        <f t="shared" si="5"/>
        <v>-15.200000000000003</v>
      </c>
      <c r="W37" s="173">
        <v>53.33</v>
      </c>
      <c r="X37" s="173">
        <v>44</v>
      </c>
      <c r="Y37" s="202">
        <f t="shared" si="6"/>
        <v>-9.3299999999999983</v>
      </c>
      <c r="Z37" s="173">
        <v>58.33</v>
      </c>
      <c r="AA37" s="173">
        <v>56.8</v>
      </c>
      <c r="AB37" s="202">
        <f t="shared" si="11"/>
        <v>-1.5300000000000011</v>
      </c>
      <c r="AC37" s="202">
        <f t="shared" si="8"/>
        <v>48.28125</v>
      </c>
      <c r="AD37" s="201">
        <f t="shared" si="9"/>
        <v>43</v>
      </c>
      <c r="AE37" s="205">
        <f t="shared" si="10"/>
        <v>-5.28125</v>
      </c>
      <c r="AF37" s="206">
        <v>1</v>
      </c>
    </row>
    <row r="38" spans="1:32" ht="18.75">
      <c r="A38" s="208">
        <v>4</v>
      </c>
      <c r="B38" s="199">
        <v>37</v>
      </c>
      <c r="C38" s="209" t="s">
        <v>55</v>
      </c>
      <c r="D38" s="208">
        <v>8</v>
      </c>
      <c r="E38" s="210">
        <v>38.75</v>
      </c>
      <c r="F38" s="173">
        <v>43.25</v>
      </c>
      <c r="G38" s="173">
        <f t="shared" ref="G38:G69" si="12">F38-E38</f>
        <v>4.5</v>
      </c>
      <c r="H38" s="210">
        <v>31.75</v>
      </c>
      <c r="I38" s="173">
        <v>46.5</v>
      </c>
      <c r="J38" s="202">
        <f t="shared" ref="J38:J69" si="13">I38-H38</f>
        <v>14.75</v>
      </c>
      <c r="K38" s="210">
        <v>26.88</v>
      </c>
      <c r="L38" s="173">
        <v>33.44</v>
      </c>
      <c r="M38" s="202">
        <f t="shared" ref="M38:M69" si="14">L38-K38</f>
        <v>6.5599999999999987</v>
      </c>
      <c r="N38" s="216">
        <v>41.88</v>
      </c>
      <c r="O38" s="173">
        <v>28.75</v>
      </c>
      <c r="P38" s="202">
        <f t="shared" ref="P38:P69" si="15">O38-N38</f>
        <v>-13.130000000000003</v>
      </c>
      <c r="Q38" s="210">
        <v>27.31</v>
      </c>
      <c r="R38" s="173">
        <v>39.630000000000003</v>
      </c>
      <c r="S38" s="202">
        <f t="shared" ref="S38:S69" si="16">R38-Q38</f>
        <v>12.320000000000004</v>
      </c>
      <c r="T38" s="211">
        <v>60</v>
      </c>
      <c r="U38" s="173">
        <v>49.5</v>
      </c>
      <c r="V38" s="202">
        <f t="shared" ref="V38:V69" si="17">U38-T38</f>
        <v>-10.5</v>
      </c>
      <c r="W38" s="210">
        <v>49.38</v>
      </c>
      <c r="X38" s="173">
        <v>39.380000000000003</v>
      </c>
      <c r="Y38" s="202">
        <f t="shared" ref="Y38:Y69" si="18">X38-W38</f>
        <v>-10</v>
      </c>
      <c r="Z38" s="210">
        <v>50.5</v>
      </c>
      <c r="AA38" s="173">
        <v>43.5</v>
      </c>
      <c r="AB38" s="202">
        <f t="shared" si="11"/>
        <v>-7</v>
      </c>
      <c r="AC38" s="202">
        <f t="shared" ref="AC38:AC69" si="19">(E38+H38+K38+N38+Q38+T38+W38+Z38)/8</f>
        <v>40.806249999999999</v>
      </c>
      <c r="AD38" s="201">
        <f t="shared" ref="AD38:AD69" si="20">(F38+I38+L38+O38+R38+U38+X38+AA38)/8</f>
        <v>40.493749999999999</v>
      </c>
      <c r="AE38" s="205">
        <f t="shared" ref="AE38:AE69" si="21">AD38-AC38</f>
        <v>-0.3125</v>
      </c>
      <c r="AF38" s="206">
        <v>4</v>
      </c>
    </row>
    <row r="39" spans="1:32" ht="18.75">
      <c r="A39" s="181">
        <v>1</v>
      </c>
      <c r="B39" s="199">
        <v>38</v>
      </c>
      <c r="C39" s="207" t="s">
        <v>56</v>
      </c>
      <c r="D39" s="172">
        <v>14</v>
      </c>
      <c r="E39" s="173">
        <v>51.25</v>
      </c>
      <c r="F39" s="173">
        <v>50</v>
      </c>
      <c r="G39" s="173">
        <f t="shared" si="12"/>
        <v>-1.25</v>
      </c>
      <c r="H39" s="173">
        <v>37.5</v>
      </c>
      <c r="I39" s="173">
        <v>53.43</v>
      </c>
      <c r="J39" s="202">
        <f t="shared" si="13"/>
        <v>15.93</v>
      </c>
      <c r="K39" s="173">
        <v>29.38</v>
      </c>
      <c r="L39" s="173">
        <v>28.75</v>
      </c>
      <c r="M39" s="202">
        <f t="shared" si="14"/>
        <v>-0.62999999999999901</v>
      </c>
      <c r="N39" s="214">
        <v>45.63</v>
      </c>
      <c r="O39" s="173">
        <v>45.71</v>
      </c>
      <c r="P39" s="202">
        <f t="shared" si="15"/>
        <v>7.9999999999998295E-2</v>
      </c>
      <c r="Q39" s="173">
        <v>33.56</v>
      </c>
      <c r="R39" s="173">
        <v>52.89</v>
      </c>
      <c r="S39" s="202">
        <f t="shared" si="16"/>
        <v>19.329999999999998</v>
      </c>
      <c r="T39" s="203">
        <v>68</v>
      </c>
      <c r="U39" s="173">
        <v>57.43</v>
      </c>
      <c r="V39" s="202">
        <f t="shared" si="17"/>
        <v>-10.57</v>
      </c>
      <c r="W39" s="173">
        <v>48.75</v>
      </c>
      <c r="X39" s="173">
        <v>57.14</v>
      </c>
      <c r="Y39" s="202">
        <f t="shared" si="18"/>
        <v>8.39</v>
      </c>
      <c r="Z39" s="173">
        <v>58</v>
      </c>
      <c r="AA39" s="173">
        <v>61.71</v>
      </c>
      <c r="AB39" s="202">
        <f t="shared" si="11"/>
        <v>3.7100000000000009</v>
      </c>
      <c r="AC39" s="202">
        <f t="shared" si="19"/>
        <v>46.508749999999999</v>
      </c>
      <c r="AD39" s="201">
        <f t="shared" si="20"/>
        <v>50.8825</v>
      </c>
      <c r="AE39" s="205">
        <f t="shared" si="21"/>
        <v>4.3737500000000011</v>
      </c>
      <c r="AF39" s="206">
        <v>5</v>
      </c>
    </row>
    <row r="40" spans="1:32" ht="18.75">
      <c r="A40" s="181">
        <v>4</v>
      </c>
      <c r="B40" s="199">
        <v>39</v>
      </c>
      <c r="C40" s="207" t="s">
        <v>57</v>
      </c>
      <c r="D40" s="172">
        <v>5</v>
      </c>
      <c r="E40" s="173">
        <v>35.56</v>
      </c>
      <c r="F40" s="173">
        <v>37.6</v>
      </c>
      <c r="G40" s="173">
        <f t="shared" si="12"/>
        <v>2.0399999999999991</v>
      </c>
      <c r="H40" s="173">
        <v>32</v>
      </c>
      <c r="I40" s="173">
        <v>44</v>
      </c>
      <c r="J40" s="202">
        <f t="shared" si="13"/>
        <v>12</v>
      </c>
      <c r="K40" s="173">
        <v>31.39</v>
      </c>
      <c r="L40" s="173">
        <v>25</v>
      </c>
      <c r="M40" s="202">
        <f t="shared" si="14"/>
        <v>-6.3900000000000006</v>
      </c>
      <c r="N40" s="214">
        <v>30.56</v>
      </c>
      <c r="O40" s="173">
        <v>38</v>
      </c>
      <c r="P40" s="202">
        <f t="shared" si="15"/>
        <v>7.4400000000000013</v>
      </c>
      <c r="Q40" s="173">
        <v>25.5</v>
      </c>
      <c r="R40" s="173">
        <v>39</v>
      </c>
      <c r="S40" s="202">
        <f t="shared" si="16"/>
        <v>13.5</v>
      </c>
      <c r="T40" s="203">
        <v>55.11</v>
      </c>
      <c r="U40" s="173">
        <v>48.8</v>
      </c>
      <c r="V40" s="202">
        <f t="shared" si="17"/>
        <v>-6.3100000000000023</v>
      </c>
      <c r="W40" s="173">
        <v>37.78</v>
      </c>
      <c r="X40" s="173">
        <v>30</v>
      </c>
      <c r="Y40" s="202">
        <f t="shared" si="18"/>
        <v>-7.7800000000000011</v>
      </c>
      <c r="Z40" s="173">
        <v>49.78</v>
      </c>
      <c r="AA40" s="173">
        <v>53.6</v>
      </c>
      <c r="AB40" s="202">
        <f t="shared" si="11"/>
        <v>3.8200000000000003</v>
      </c>
      <c r="AC40" s="202">
        <f t="shared" si="19"/>
        <v>37.21</v>
      </c>
      <c r="AD40" s="201">
        <f t="shared" si="20"/>
        <v>39.5</v>
      </c>
      <c r="AE40" s="205">
        <f t="shared" si="21"/>
        <v>2.2899999999999991</v>
      </c>
      <c r="AF40" s="206">
        <v>5</v>
      </c>
    </row>
    <row r="41" spans="1:32" ht="18.75">
      <c r="A41" s="181">
        <v>4</v>
      </c>
      <c r="B41" s="199">
        <v>40</v>
      </c>
      <c r="C41" s="207" t="s">
        <v>58</v>
      </c>
      <c r="D41" s="172">
        <v>3</v>
      </c>
      <c r="E41" s="173">
        <v>40.799999999999997</v>
      </c>
      <c r="F41" s="173">
        <v>34.67</v>
      </c>
      <c r="G41" s="173">
        <f t="shared" si="12"/>
        <v>-6.1299999999999955</v>
      </c>
      <c r="H41" s="173">
        <v>29.6</v>
      </c>
      <c r="I41" s="173">
        <v>28.67</v>
      </c>
      <c r="J41" s="202">
        <f t="shared" si="13"/>
        <v>-0.92999999999999972</v>
      </c>
      <c r="K41" s="173">
        <v>33</v>
      </c>
      <c r="L41" s="173">
        <v>21.67</v>
      </c>
      <c r="M41" s="202">
        <f t="shared" si="14"/>
        <v>-11.329999999999998</v>
      </c>
      <c r="N41" s="214">
        <v>33</v>
      </c>
      <c r="O41" s="173">
        <v>35</v>
      </c>
      <c r="P41" s="202">
        <f t="shared" si="15"/>
        <v>2</v>
      </c>
      <c r="Q41" s="173">
        <v>36.1</v>
      </c>
      <c r="R41" s="173">
        <v>30.67</v>
      </c>
      <c r="S41" s="202">
        <f t="shared" si="16"/>
        <v>-5.43</v>
      </c>
      <c r="T41" s="203">
        <v>57.6</v>
      </c>
      <c r="U41" s="173">
        <v>46.67</v>
      </c>
      <c r="V41" s="202">
        <f t="shared" si="17"/>
        <v>-10.93</v>
      </c>
      <c r="W41" s="173">
        <v>36</v>
      </c>
      <c r="X41" s="173">
        <v>41.67</v>
      </c>
      <c r="Y41" s="202">
        <f t="shared" si="18"/>
        <v>5.6700000000000017</v>
      </c>
      <c r="Z41" s="173">
        <v>49.6</v>
      </c>
      <c r="AA41" s="173">
        <v>52</v>
      </c>
      <c r="AB41" s="202">
        <f t="shared" si="11"/>
        <v>2.3999999999999986</v>
      </c>
      <c r="AC41" s="202">
        <f t="shared" si="19"/>
        <v>39.462500000000006</v>
      </c>
      <c r="AD41" s="201">
        <f t="shared" si="20"/>
        <v>36.377500000000005</v>
      </c>
      <c r="AE41" s="205">
        <f t="shared" si="21"/>
        <v>-3.0850000000000009</v>
      </c>
      <c r="AF41" s="206">
        <v>3</v>
      </c>
    </row>
    <row r="42" spans="1:32" ht="18.75">
      <c r="A42" s="181">
        <v>5</v>
      </c>
      <c r="B42" s="199">
        <v>41</v>
      </c>
      <c r="C42" s="207" t="s">
        <v>60</v>
      </c>
      <c r="D42" s="172">
        <v>10</v>
      </c>
      <c r="E42" s="173">
        <v>54.33</v>
      </c>
      <c r="F42" s="173">
        <v>49.4</v>
      </c>
      <c r="G42" s="173">
        <f t="shared" si="12"/>
        <v>-4.93</v>
      </c>
      <c r="H42" s="173">
        <v>40</v>
      </c>
      <c r="I42" s="173">
        <v>63</v>
      </c>
      <c r="J42" s="202">
        <f t="shared" si="13"/>
        <v>23</v>
      </c>
      <c r="K42" s="173">
        <v>34.17</v>
      </c>
      <c r="L42" s="173">
        <v>42.25</v>
      </c>
      <c r="M42" s="202">
        <f t="shared" si="14"/>
        <v>8.0799999999999983</v>
      </c>
      <c r="N42" s="214">
        <v>63.33</v>
      </c>
      <c r="O42" s="173">
        <v>59.5</v>
      </c>
      <c r="P42" s="202">
        <f t="shared" si="15"/>
        <v>-3.8299999999999983</v>
      </c>
      <c r="Q42" s="173">
        <v>46.83</v>
      </c>
      <c r="R42" s="173">
        <v>51.95</v>
      </c>
      <c r="S42" s="202">
        <f t="shared" si="16"/>
        <v>5.1200000000000045</v>
      </c>
      <c r="T42" s="203">
        <v>70</v>
      </c>
      <c r="U42" s="173">
        <v>61.6</v>
      </c>
      <c r="V42" s="202">
        <f t="shared" si="17"/>
        <v>-8.3999999999999986</v>
      </c>
      <c r="W42" s="173">
        <v>48.33</v>
      </c>
      <c r="X42" s="173">
        <v>49.5</v>
      </c>
      <c r="Y42" s="202">
        <f t="shared" si="18"/>
        <v>1.1700000000000017</v>
      </c>
      <c r="Z42" s="173">
        <v>58</v>
      </c>
      <c r="AA42" s="173">
        <v>66</v>
      </c>
      <c r="AB42" s="202">
        <f t="shared" si="11"/>
        <v>8</v>
      </c>
      <c r="AC42" s="202">
        <f t="shared" si="19"/>
        <v>51.873749999999994</v>
      </c>
      <c r="AD42" s="201">
        <f t="shared" si="20"/>
        <v>55.400000000000006</v>
      </c>
      <c r="AE42" s="205">
        <f t="shared" si="21"/>
        <v>3.5262500000000117</v>
      </c>
      <c r="AF42" s="206">
        <v>5</v>
      </c>
    </row>
    <row r="43" spans="1:32" ht="18.75">
      <c r="A43" s="181">
        <v>5</v>
      </c>
      <c r="B43" s="207">
        <v>42</v>
      </c>
      <c r="C43" s="207" t="s">
        <v>61</v>
      </c>
      <c r="D43" s="172">
        <v>11</v>
      </c>
      <c r="E43" s="173">
        <v>52.67</v>
      </c>
      <c r="F43" s="173">
        <v>50.18</v>
      </c>
      <c r="G43" s="173">
        <f t="shared" si="12"/>
        <v>-2.490000000000002</v>
      </c>
      <c r="H43" s="173">
        <v>39.11</v>
      </c>
      <c r="I43" s="173">
        <v>61.27</v>
      </c>
      <c r="J43" s="202">
        <f t="shared" si="13"/>
        <v>22.160000000000004</v>
      </c>
      <c r="K43" s="173">
        <v>34.72</v>
      </c>
      <c r="L43" s="173">
        <v>46.14</v>
      </c>
      <c r="M43" s="202">
        <f t="shared" si="14"/>
        <v>11.420000000000002</v>
      </c>
      <c r="N43" s="214">
        <v>42.78</v>
      </c>
      <c r="O43" s="173">
        <v>39.549999999999997</v>
      </c>
      <c r="P43" s="202">
        <f t="shared" si="15"/>
        <v>-3.230000000000004</v>
      </c>
      <c r="Q43" s="173">
        <v>44.67</v>
      </c>
      <c r="R43" s="173">
        <v>47.73</v>
      </c>
      <c r="S43" s="202">
        <f t="shared" si="16"/>
        <v>3.0599999999999952</v>
      </c>
      <c r="T43" s="203">
        <v>68.44</v>
      </c>
      <c r="U43" s="173">
        <v>60.73</v>
      </c>
      <c r="V43" s="202">
        <f t="shared" si="17"/>
        <v>-7.7100000000000009</v>
      </c>
      <c r="W43" s="173">
        <v>52.22</v>
      </c>
      <c r="X43" s="173">
        <v>56.36</v>
      </c>
      <c r="Y43" s="202">
        <f t="shared" si="18"/>
        <v>4.1400000000000006</v>
      </c>
      <c r="Z43" s="173">
        <v>60.89</v>
      </c>
      <c r="AA43" s="173">
        <v>63.64</v>
      </c>
      <c r="AB43" s="202">
        <f t="shared" si="11"/>
        <v>2.75</v>
      </c>
      <c r="AC43" s="202">
        <f t="shared" si="19"/>
        <v>49.4375</v>
      </c>
      <c r="AD43" s="201">
        <f t="shared" si="20"/>
        <v>53.199999999999996</v>
      </c>
      <c r="AE43" s="205">
        <f t="shared" si="21"/>
        <v>3.7624999999999957</v>
      </c>
      <c r="AF43" s="206">
        <v>5</v>
      </c>
    </row>
    <row r="44" spans="1:32" ht="18.75">
      <c r="A44" s="181">
        <v>5</v>
      </c>
      <c r="B44" s="199">
        <v>43</v>
      </c>
      <c r="C44" s="207" t="s">
        <v>62</v>
      </c>
      <c r="D44" s="172">
        <v>12</v>
      </c>
      <c r="E44" s="173">
        <v>38.799999999999997</v>
      </c>
      <c r="F44" s="173">
        <v>46.5</v>
      </c>
      <c r="G44" s="173">
        <f t="shared" si="12"/>
        <v>7.7000000000000028</v>
      </c>
      <c r="H44" s="173">
        <v>30.8</v>
      </c>
      <c r="I44" s="173">
        <v>49</v>
      </c>
      <c r="J44" s="202">
        <f t="shared" si="13"/>
        <v>18.2</v>
      </c>
      <c r="K44" s="173">
        <v>29</v>
      </c>
      <c r="L44" s="173">
        <v>32.29</v>
      </c>
      <c r="M44" s="202">
        <f t="shared" si="14"/>
        <v>3.2899999999999991</v>
      </c>
      <c r="N44" s="214">
        <v>31</v>
      </c>
      <c r="O44" s="173">
        <v>32.5</v>
      </c>
      <c r="P44" s="202">
        <f t="shared" si="15"/>
        <v>1.5</v>
      </c>
      <c r="Q44" s="173">
        <v>31.1</v>
      </c>
      <c r="R44" s="173">
        <v>43.29</v>
      </c>
      <c r="S44" s="202">
        <f t="shared" si="16"/>
        <v>12.189999999999998</v>
      </c>
      <c r="T44" s="203">
        <v>49.6</v>
      </c>
      <c r="U44" s="173">
        <v>54.33</v>
      </c>
      <c r="V44" s="202">
        <f t="shared" si="17"/>
        <v>4.7299999999999969</v>
      </c>
      <c r="W44" s="173">
        <v>40</v>
      </c>
      <c r="X44" s="173">
        <v>49.17</v>
      </c>
      <c r="Y44" s="202">
        <f t="shared" si="18"/>
        <v>9.1700000000000017</v>
      </c>
      <c r="Z44" s="173">
        <v>41.6</v>
      </c>
      <c r="AA44" s="173">
        <v>56.33</v>
      </c>
      <c r="AB44" s="202">
        <f t="shared" si="11"/>
        <v>14.729999999999997</v>
      </c>
      <c r="AC44" s="202">
        <f t="shared" si="19"/>
        <v>36.487499999999997</v>
      </c>
      <c r="AD44" s="201">
        <f t="shared" si="20"/>
        <v>45.426249999999996</v>
      </c>
      <c r="AE44" s="205">
        <f t="shared" si="21"/>
        <v>8.9387499999999989</v>
      </c>
      <c r="AF44" s="206">
        <v>8</v>
      </c>
    </row>
    <row r="45" spans="1:32" ht="18.75">
      <c r="A45" s="181">
        <v>5</v>
      </c>
      <c r="B45" s="199">
        <v>44</v>
      </c>
      <c r="C45" s="207" t="s">
        <v>63</v>
      </c>
      <c r="D45" s="172">
        <v>10</v>
      </c>
      <c r="E45" s="173">
        <v>54</v>
      </c>
      <c r="F45" s="173">
        <v>49.2</v>
      </c>
      <c r="G45" s="173">
        <f t="shared" si="12"/>
        <v>-4.7999999999999972</v>
      </c>
      <c r="H45" s="173">
        <v>40.5</v>
      </c>
      <c r="I45" s="173">
        <v>58</v>
      </c>
      <c r="J45" s="202">
        <f t="shared" si="13"/>
        <v>17.5</v>
      </c>
      <c r="K45" s="173">
        <v>34.69</v>
      </c>
      <c r="L45" s="173">
        <v>44.25</v>
      </c>
      <c r="M45" s="202">
        <f t="shared" si="14"/>
        <v>9.5600000000000023</v>
      </c>
      <c r="N45" s="214">
        <v>43.75</v>
      </c>
      <c r="O45" s="173">
        <v>47.5</v>
      </c>
      <c r="P45" s="202">
        <f t="shared" si="15"/>
        <v>3.75</v>
      </c>
      <c r="Q45" s="173">
        <v>49.13</v>
      </c>
      <c r="R45" s="173">
        <v>44.35</v>
      </c>
      <c r="S45" s="202">
        <f t="shared" si="16"/>
        <v>-4.7800000000000011</v>
      </c>
      <c r="T45" s="203">
        <v>80.5</v>
      </c>
      <c r="U45" s="173">
        <v>61.2</v>
      </c>
      <c r="V45" s="202">
        <f t="shared" si="17"/>
        <v>-19.299999999999997</v>
      </c>
      <c r="W45" s="173">
        <v>53.13</v>
      </c>
      <c r="X45" s="173">
        <v>50</v>
      </c>
      <c r="Y45" s="202">
        <f t="shared" si="18"/>
        <v>-3.1300000000000026</v>
      </c>
      <c r="Z45" s="173">
        <v>60.5</v>
      </c>
      <c r="AA45" s="173">
        <v>63.6</v>
      </c>
      <c r="AB45" s="202">
        <f t="shared" si="11"/>
        <v>3.1000000000000014</v>
      </c>
      <c r="AC45" s="202">
        <f t="shared" si="19"/>
        <v>52.024999999999999</v>
      </c>
      <c r="AD45" s="201">
        <f t="shared" si="20"/>
        <v>52.262500000000003</v>
      </c>
      <c r="AE45" s="205">
        <f t="shared" si="21"/>
        <v>0.23750000000000426</v>
      </c>
      <c r="AF45" s="206">
        <v>4</v>
      </c>
    </row>
    <row r="46" spans="1:32" ht="18.75">
      <c r="A46" s="181">
        <v>4</v>
      </c>
      <c r="B46" s="199">
        <v>45</v>
      </c>
      <c r="C46" s="207" t="s">
        <v>64</v>
      </c>
      <c r="D46" s="172">
        <v>12</v>
      </c>
      <c r="E46" s="173">
        <v>43.9</v>
      </c>
      <c r="F46" s="173">
        <v>44.67</v>
      </c>
      <c r="G46" s="173">
        <f t="shared" si="12"/>
        <v>0.77000000000000313</v>
      </c>
      <c r="H46" s="173">
        <v>33.1</v>
      </c>
      <c r="I46" s="173">
        <v>48.17</v>
      </c>
      <c r="J46" s="202">
        <f t="shared" si="13"/>
        <v>15.07</v>
      </c>
      <c r="K46" s="173">
        <v>33.880000000000003</v>
      </c>
      <c r="L46" s="173">
        <v>32.29</v>
      </c>
      <c r="M46" s="202">
        <f t="shared" si="14"/>
        <v>-1.5900000000000034</v>
      </c>
      <c r="N46" s="214">
        <v>37.5</v>
      </c>
      <c r="O46" s="173">
        <v>30.83</v>
      </c>
      <c r="P46" s="202">
        <f t="shared" si="15"/>
        <v>-6.6700000000000017</v>
      </c>
      <c r="Q46" s="173">
        <v>36.53</v>
      </c>
      <c r="R46" s="173">
        <v>36.46</v>
      </c>
      <c r="S46" s="202">
        <f t="shared" si="16"/>
        <v>-7.0000000000000284E-2</v>
      </c>
      <c r="T46" s="203">
        <v>61.6</v>
      </c>
      <c r="U46" s="173">
        <v>47.67</v>
      </c>
      <c r="V46" s="202">
        <f t="shared" si="17"/>
        <v>-13.93</v>
      </c>
      <c r="W46" s="173">
        <v>42</v>
      </c>
      <c r="X46" s="173">
        <v>47.92</v>
      </c>
      <c r="Y46" s="202">
        <f t="shared" si="18"/>
        <v>5.9200000000000017</v>
      </c>
      <c r="Z46" s="173">
        <v>51.8</v>
      </c>
      <c r="AA46" s="173">
        <v>53.33</v>
      </c>
      <c r="AB46" s="202">
        <f t="shared" ref="AB46:AB77" si="22">AA46-Z46</f>
        <v>1.5300000000000011</v>
      </c>
      <c r="AC46" s="202">
        <f t="shared" si="19"/>
        <v>42.53875</v>
      </c>
      <c r="AD46" s="201">
        <f t="shared" si="20"/>
        <v>42.667499999999997</v>
      </c>
      <c r="AE46" s="205">
        <f t="shared" si="21"/>
        <v>0.12874999999999659</v>
      </c>
      <c r="AF46" s="206">
        <v>4</v>
      </c>
    </row>
    <row r="47" spans="1:32" ht="18.75">
      <c r="A47" s="181">
        <v>4</v>
      </c>
      <c r="B47" s="199">
        <v>46</v>
      </c>
      <c r="C47" s="207" t="s">
        <v>65</v>
      </c>
      <c r="D47" s="172">
        <v>6</v>
      </c>
      <c r="E47" s="173">
        <v>44</v>
      </c>
      <c r="F47" s="173">
        <v>51</v>
      </c>
      <c r="G47" s="173">
        <f t="shared" si="12"/>
        <v>7</v>
      </c>
      <c r="H47" s="173">
        <v>31</v>
      </c>
      <c r="I47" s="173">
        <v>50.33</v>
      </c>
      <c r="J47" s="202">
        <f t="shared" si="13"/>
        <v>19.329999999999998</v>
      </c>
      <c r="K47" s="173">
        <v>20</v>
      </c>
      <c r="L47" s="173">
        <v>25.42</v>
      </c>
      <c r="M47" s="202">
        <f t="shared" si="14"/>
        <v>5.4200000000000017</v>
      </c>
      <c r="N47" s="214">
        <v>22.5</v>
      </c>
      <c r="O47" s="173">
        <v>32.5</v>
      </c>
      <c r="P47" s="202">
        <f t="shared" si="15"/>
        <v>10</v>
      </c>
      <c r="Q47" s="173">
        <v>37</v>
      </c>
      <c r="R47" s="173">
        <v>43.25</v>
      </c>
      <c r="S47" s="202">
        <f t="shared" si="16"/>
        <v>6.25</v>
      </c>
      <c r="T47" s="203">
        <v>60</v>
      </c>
      <c r="U47" s="173">
        <v>46.67</v>
      </c>
      <c r="V47" s="202">
        <f t="shared" si="17"/>
        <v>-13.329999999999998</v>
      </c>
      <c r="W47" s="173">
        <v>45</v>
      </c>
      <c r="X47" s="173">
        <v>45</v>
      </c>
      <c r="Y47" s="202">
        <f t="shared" si="18"/>
        <v>0</v>
      </c>
      <c r="Z47" s="173">
        <v>68</v>
      </c>
      <c r="AA47" s="173">
        <v>58.67</v>
      </c>
      <c r="AB47" s="202">
        <f t="shared" si="22"/>
        <v>-9.3299999999999983</v>
      </c>
      <c r="AC47" s="202">
        <f t="shared" si="19"/>
        <v>40.9375</v>
      </c>
      <c r="AD47" s="201">
        <f t="shared" si="20"/>
        <v>44.105000000000004</v>
      </c>
      <c r="AE47" s="205">
        <f t="shared" si="21"/>
        <v>3.167500000000004</v>
      </c>
      <c r="AF47" s="206">
        <v>6</v>
      </c>
    </row>
    <row r="48" spans="1:32" ht="18.75">
      <c r="A48" s="181">
        <v>1</v>
      </c>
      <c r="B48" s="199">
        <v>47</v>
      </c>
      <c r="C48" s="207" t="s">
        <v>66</v>
      </c>
      <c r="D48" s="172">
        <v>8</v>
      </c>
      <c r="E48" s="173">
        <v>50.5</v>
      </c>
      <c r="F48" s="173">
        <v>44</v>
      </c>
      <c r="G48" s="173">
        <f t="shared" si="12"/>
        <v>-6.5</v>
      </c>
      <c r="H48" s="173">
        <v>44.5</v>
      </c>
      <c r="I48" s="173">
        <v>53.5</v>
      </c>
      <c r="J48" s="202">
        <f t="shared" si="13"/>
        <v>9</v>
      </c>
      <c r="K48" s="173">
        <v>42.5</v>
      </c>
      <c r="L48" s="173">
        <v>50</v>
      </c>
      <c r="M48" s="202">
        <f t="shared" si="14"/>
        <v>7.5</v>
      </c>
      <c r="N48" s="214">
        <v>67.5</v>
      </c>
      <c r="O48" s="173">
        <v>46.88</v>
      </c>
      <c r="P48" s="202">
        <f t="shared" si="15"/>
        <v>-20.619999999999997</v>
      </c>
      <c r="Q48" s="173">
        <v>43.5</v>
      </c>
      <c r="R48" s="173">
        <v>50.38</v>
      </c>
      <c r="S48" s="202">
        <f t="shared" si="16"/>
        <v>6.8800000000000026</v>
      </c>
      <c r="T48" s="203">
        <v>71</v>
      </c>
      <c r="U48" s="173">
        <v>52.5</v>
      </c>
      <c r="V48" s="202">
        <f t="shared" si="17"/>
        <v>-18.5</v>
      </c>
      <c r="W48" s="173">
        <v>53.75</v>
      </c>
      <c r="X48" s="173">
        <v>46.88</v>
      </c>
      <c r="Y48" s="202">
        <f t="shared" si="18"/>
        <v>-6.8699999999999974</v>
      </c>
      <c r="Z48" s="173">
        <v>61</v>
      </c>
      <c r="AA48" s="173">
        <v>64</v>
      </c>
      <c r="AB48" s="202">
        <f t="shared" si="22"/>
        <v>3</v>
      </c>
      <c r="AC48" s="202">
        <f t="shared" si="19"/>
        <v>54.28125</v>
      </c>
      <c r="AD48" s="201">
        <f t="shared" si="20"/>
        <v>51.017499999999998</v>
      </c>
      <c r="AE48" s="205">
        <f t="shared" si="21"/>
        <v>-3.2637500000000017</v>
      </c>
      <c r="AF48" s="206">
        <v>4</v>
      </c>
    </row>
    <row r="49" spans="1:32" ht="18.75">
      <c r="A49" s="181">
        <v>4</v>
      </c>
      <c r="B49" s="199">
        <v>48</v>
      </c>
      <c r="C49" s="207" t="s">
        <v>137</v>
      </c>
      <c r="D49" s="172">
        <v>4</v>
      </c>
      <c r="E49" s="201">
        <v>48</v>
      </c>
      <c r="F49" s="173">
        <v>48.5</v>
      </c>
      <c r="G49" s="173">
        <f t="shared" si="12"/>
        <v>0.5</v>
      </c>
      <c r="H49" s="201">
        <v>37.5</v>
      </c>
      <c r="I49" s="173">
        <v>55</v>
      </c>
      <c r="J49" s="202">
        <f t="shared" si="13"/>
        <v>17.5</v>
      </c>
      <c r="K49" s="201">
        <v>27.5</v>
      </c>
      <c r="L49" s="173">
        <v>36.25</v>
      </c>
      <c r="M49" s="202">
        <f t="shared" si="14"/>
        <v>8.75</v>
      </c>
      <c r="N49" s="215">
        <v>55.625</v>
      </c>
      <c r="O49" s="173">
        <v>45</v>
      </c>
      <c r="P49" s="202">
        <f t="shared" si="15"/>
        <v>-10.625</v>
      </c>
      <c r="Q49" s="201">
        <v>48.25</v>
      </c>
      <c r="R49" s="173">
        <v>55.38</v>
      </c>
      <c r="S49" s="202">
        <f t="shared" si="16"/>
        <v>7.1300000000000026</v>
      </c>
      <c r="T49" s="201">
        <v>68.5</v>
      </c>
      <c r="U49" s="173">
        <v>56</v>
      </c>
      <c r="V49" s="202">
        <f t="shared" si="17"/>
        <v>-12.5</v>
      </c>
      <c r="W49" s="201">
        <v>54.375</v>
      </c>
      <c r="X49" s="173">
        <v>53.75</v>
      </c>
      <c r="Y49" s="202">
        <f t="shared" si="18"/>
        <v>-0.625</v>
      </c>
      <c r="Z49" s="201">
        <v>57</v>
      </c>
      <c r="AA49" s="173">
        <v>70</v>
      </c>
      <c r="AB49" s="202">
        <f t="shared" si="22"/>
        <v>13</v>
      </c>
      <c r="AC49" s="202">
        <f t="shared" si="19"/>
        <v>49.59375</v>
      </c>
      <c r="AD49" s="201">
        <f t="shared" si="20"/>
        <v>52.484999999999999</v>
      </c>
      <c r="AE49" s="205">
        <f t="shared" si="21"/>
        <v>2.8912499999999994</v>
      </c>
      <c r="AF49" s="206">
        <v>5</v>
      </c>
    </row>
    <row r="50" spans="1:32" ht="18.75">
      <c r="A50" s="181">
        <v>1</v>
      </c>
      <c r="B50" s="207">
        <v>49</v>
      </c>
      <c r="C50" s="207" t="s">
        <v>69</v>
      </c>
      <c r="D50" s="172">
        <v>16</v>
      </c>
      <c r="E50" s="173">
        <v>43.43</v>
      </c>
      <c r="F50" s="173">
        <v>42.13</v>
      </c>
      <c r="G50" s="173">
        <f t="shared" si="12"/>
        <v>-1.2999999999999972</v>
      </c>
      <c r="H50" s="173">
        <v>39.14</v>
      </c>
      <c r="I50" s="173">
        <v>45.25</v>
      </c>
      <c r="J50" s="202">
        <f t="shared" si="13"/>
        <v>6.1099999999999994</v>
      </c>
      <c r="K50" s="173">
        <v>26.79</v>
      </c>
      <c r="L50" s="173">
        <v>27.81</v>
      </c>
      <c r="M50" s="202">
        <f t="shared" si="14"/>
        <v>1.0199999999999996</v>
      </c>
      <c r="N50" s="214">
        <v>33.57</v>
      </c>
      <c r="O50" s="173">
        <v>32.19</v>
      </c>
      <c r="P50" s="202">
        <f t="shared" si="15"/>
        <v>-1.3800000000000026</v>
      </c>
      <c r="Q50" s="173">
        <v>30.89</v>
      </c>
      <c r="R50" s="173">
        <v>36.409999999999997</v>
      </c>
      <c r="S50" s="202">
        <f t="shared" si="16"/>
        <v>5.519999999999996</v>
      </c>
      <c r="T50" s="203">
        <v>62.29</v>
      </c>
      <c r="U50" s="173">
        <v>48</v>
      </c>
      <c r="V50" s="202">
        <f t="shared" si="17"/>
        <v>-14.29</v>
      </c>
      <c r="W50" s="173">
        <v>42.14</v>
      </c>
      <c r="X50" s="173">
        <v>40.31</v>
      </c>
      <c r="Y50" s="202">
        <f t="shared" si="18"/>
        <v>-1.8299999999999983</v>
      </c>
      <c r="Z50" s="173">
        <v>57.14</v>
      </c>
      <c r="AA50" s="173">
        <v>56</v>
      </c>
      <c r="AB50" s="202">
        <f t="shared" si="22"/>
        <v>-1.1400000000000006</v>
      </c>
      <c r="AC50" s="202">
        <f t="shared" si="19"/>
        <v>41.923749999999998</v>
      </c>
      <c r="AD50" s="201">
        <f t="shared" si="20"/>
        <v>41.012500000000003</v>
      </c>
      <c r="AE50" s="205">
        <f t="shared" si="21"/>
        <v>-0.91124999999999545</v>
      </c>
      <c r="AF50" s="206">
        <v>3</v>
      </c>
    </row>
    <row r="51" spans="1:32" ht="18.75">
      <c r="A51" s="181">
        <v>6</v>
      </c>
      <c r="B51" s="199">
        <v>50</v>
      </c>
      <c r="C51" s="207" t="s">
        <v>70</v>
      </c>
      <c r="D51" s="172">
        <v>4</v>
      </c>
      <c r="E51" s="173">
        <v>56.67</v>
      </c>
      <c r="F51" s="173">
        <v>41</v>
      </c>
      <c r="G51" s="173">
        <f t="shared" si="12"/>
        <v>-15.670000000000002</v>
      </c>
      <c r="H51" s="173">
        <v>40.67</v>
      </c>
      <c r="I51" s="173">
        <v>49.5</v>
      </c>
      <c r="J51" s="202">
        <f t="shared" si="13"/>
        <v>8.8299999999999983</v>
      </c>
      <c r="K51" s="173">
        <v>36.25</v>
      </c>
      <c r="L51" s="173">
        <v>31.25</v>
      </c>
      <c r="M51" s="202">
        <f t="shared" si="14"/>
        <v>-5</v>
      </c>
      <c r="N51" s="214">
        <v>54.17</v>
      </c>
      <c r="O51" s="173">
        <v>45</v>
      </c>
      <c r="P51" s="202">
        <f t="shared" si="15"/>
        <v>-9.1700000000000017</v>
      </c>
      <c r="Q51" s="173">
        <v>42.67</v>
      </c>
      <c r="R51" s="173">
        <v>37.75</v>
      </c>
      <c r="S51" s="202">
        <f t="shared" si="16"/>
        <v>-4.9200000000000017</v>
      </c>
      <c r="T51" s="203">
        <v>71.33</v>
      </c>
      <c r="U51" s="173">
        <v>42</v>
      </c>
      <c r="V51" s="202">
        <f t="shared" si="17"/>
        <v>-29.33</v>
      </c>
      <c r="W51" s="173">
        <v>56.67</v>
      </c>
      <c r="X51" s="173">
        <v>37.5</v>
      </c>
      <c r="Y51" s="202">
        <f t="shared" si="18"/>
        <v>-19.170000000000002</v>
      </c>
      <c r="Z51" s="173">
        <v>70.67</v>
      </c>
      <c r="AA51" s="173">
        <v>56</v>
      </c>
      <c r="AB51" s="202">
        <f t="shared" si="22"/>
        <v>-14.670000000000002</v>
      </c>
      <c r="AC51" s="202">
        <f t="shared" si="19"/>
        <v>53.637500000000003</v>
      </c>
      <c r="AD51" s="201">
        <f t="shared" si="20"/>
        <v>42.5</v>
      </c>
      <c r="AE51" s="205">
        <f t="shared" si="21"/>
        <v>-11.137500000000003</v>
      </c>
      <c r="AF51" s="206">
        <v>1</v>
      </c>
    </row>
    <row r="52" spans="1:32" ht="18.75">
      <c r="A52" s="181">
        <v>2</v>
      </c>
      <c r="B52" s="199">
        <v>51</v>
      </c>
      <c r="C52" s="207" t="s">
        <v>71</v>
      </c>
      <c r="D52" s="172">
        <v>11</v>
      </c>
      <c r="E52" s="173">
        <v>38.555</v>
      </c>
      <c r="F52" s="173">
        <v>48.542727272727276</v>
      </c>
      <c r="G52" s="173">
        <f t="shared" si="12"/>
        <v>9.9877272727272768</v>
      </c>
      <c r="H52" s="173">
        <v>37.15392857142858</v>
      </c>
      <c r="I52" s="173">
        <v>54.366363636363637</v>
      </c>
      <c r="J52" s="202">
        <f t="shared" si="13"/>
        <v>17.212435064935057</v>
      </c>
      <c r="K52" s="173">
        <v>28.04</v>
      </c>
      <c r="L52" s="173">
        <v>27.5</v>
      </c>
      <c r="M52" s="202">
        <f t="shared" si="14"/>
        <v>-0.53999999999999915</v>
      </c>
      <c r="N52" s="214">
        <v>30.689999999999998</v>
      </c>
      <c r="O52" s="173">
        <v>30.452727272727273</v>
      </c>
      <c r="P52" s="202">
        <f t="shared" si="15"/>
        <v>-0.23727272727272464</v>
      </c>
      <c r="Q52" s="173">
        <v>34.519999999999996</v>
      </c>
      <c r="R52" s="173">
        <v>46.55</v>
      </c>
      <c r="S52" s="202">
        <f t="shared" si="16"/>
        <v>12.030000000000001</v>
      </c>
      <c r="T52" s="203">
        <v>57.57</v>
      </c>
      <c r="U52" s="173">
        <v>50.906363636363636</v>
      </c>
      <c r="V52" s="202">
        <f t="shared" si="17"/>
        <v>-6.663636363636364</v>
      </c>
      <c r="W52" s="173">
        <v>41.075000000000003</v>
      </c>
      <c r="X52" s="173">
        <v>46.81727272727273</v>
      </c>
      <c r="Y52" s="202">
        <f t="shared" si="18"/>
        <v>5.7422727272727272</v>
      </c>
      <c r="Z52" s="173">
        <v>46.555</v>
      </c>
      <c r="AA52" s="173">
        <v>60.360909090909097</v>
      </c>
      <c r="AB52" s="202">
        <f t="shared" si="22"/>
        <v>13.805909090909097</v>
      </c>
      <c r="AC52" s="202">
        <f t="shared" si="19"/>
        <v>39.269866071428567</v>
      </c>
      <c r="AD52" s="201">
        <f t="shared" si="20"/>
        <v>45.687045454545462</v>
      </c>
      <c r="AE52" s="205">
        <f t="shared" si="21"/>
        <v>6.4171793831168955</v>
      </c>
      <c r="AF52" s="206">
        <v>5</v>
      </c>
    </row>
    <row r="53" spans="1:32" ht="18.75">
      <c r="A53" s="181">
        <v>5</v>
      </c>
      <c r="B53" s="199">
        <v>53</v>
      </c>
      <c r="C53" s="207" t="s">
        <v>72</v>
      </c>
      <c r="D53" s="172">
        <v>10</v>
      </c>
      <c r="E53" s="173">
        <v>57.56</v>
      </c>
      <c r="F53" s="173">
        <v>51.8</v>
      </c>
      <c r="G53" s="173">
        <f t="shared" si="12"/>
        <v>-5.7600000000000051</v>
      </c>
      <c r="H53" s="173">
        <v>49.11</v>
      </c>
      <c r="I53" s="173">
        <v>60.6</v>
      </c>
      <c r="J53" s="202">
        <f t="shared" si="13"/>
        <v>11.490000000000002</v>
      </c>
      <c r="K53" s="173">
        <v>49.44</v>
      </c>
      <c r="L53" s="173">
        <v>40</v>
      </c>
      <c r="M53" s="202">
        <f t="shared" si="14"/>
        <v>-9.4399999999999977</v>
      </c>
      <c r="N53" s="214">
        <v>63.89</v>
      </c>
      <c r="O53" s="173">
        <v>42.5</v>
      </c>
      <c r="P53" s="202">
        <f t="shared" si="15"/>
        <v>-21.39</v>
      </c>
      <c r="Q53" s="173">
        <v>57.22</v>
      </c>
      <c r="R53" s="173">
        <v>51.1</v>
      </c>
      <c r="S53" s="202">
        <f t="shared" si="16"/>
        <v>-6.1199999999999974</v>
      </c>
      <c r="T53" s="203">
        <v>69.78</v>
      </c>
      <c r="U53" s="173">
        <v>57.2</v>
      </c>
      <c r="V53" s="202">
        <f t="shared" si="17"/>
        <v>-12.579999999999998</v>
      </c>
      <c r="W53" s="173">
        <v>62.78</v>
      </c>
      <c r="X53" s="173">
        <v>55.5</v>
      </c>
      <c r="Y53" s="202">
        <f t="shared" si="18"/>
        <v>-7.2800000000000011</v>
      </c>
      <c r="Z53" s="173">
        <v>67.11</v>
      </c>
      <c r="AA53" s="173">
        <v>59.2</v>
      </c>
      <c r="AB53" s="202">
        <f t="shared" si="22"/>
        <v>-7.9099999999999966</v>
      </c>
      <c r="AC53" s="202">
        <f t="shared" si="19"/>
        <v>59.611249999999998</v>
      </c>
      <c r="AD53" s="201">
        <f t="shared" si="20"/>
        <v>52.237499999999997</v>
      </c>
      <c r="AE53" s="205">
        <f t="shared" si="21"/>
        <v>-7.3737500000000011</v>
      </c>
      <c r="AF53" s="206">
        <v>1</v>
      </c>
    </row>
    <row r="54" spans="1:32" ht="18.75">
      <c r="A54" s="181">
        <v>5</v>
      </c>
      <c r="B54" s="199">
        <v>54</v>
      </c>
      <c r="C54" s="207" t="s">
        <v>73</v>
      </c>
      <c r="D54" s="172">
        <v>5</v>
      </c>
      <c r="E54" s="173">
        <v>55.75</v>
      </c>
      <c r="F54" s="173">
        <v>42.4</v>
      </c>
      <c r="G54" s="173">
        <f t="shared" si="12"/>
        <v>-13.350000000000001</v>
      </c>
      <c r="H54" s="173">
        <v>50.25</v>
      </c>
      <c r="I54" s="173">
        <v>58.8</v>
      </c>
      <c r="J54" s="202">
        <f t="shared" si="13"/>
        <v>8.5499999999999972</v>
      </c>
      <c r="K54" s="173">
        <v>34.380000000000003</v>
      </c>
      <c r="L54" s="173">
        <v>35</v>
      </c>
      <c r="M54" s="202">
        <f t="shared" si="14"/>
        <v>0.61999999999999744</v>
      </c>
      <c r="N54" s="214">
        <v>71.88</v>
      </c>
      <c r="O54" s="173">
        <v>36</v>
      </c>
      <c r="P54" s="202">
        <f t="shared" si="15"/>
        <v>-35.879999999999995</v>
      </c>
      <c r="Q54" s="173">
        <v>50.75</v>
      </c>
      <c r="R54" s="173">
        <v>44.1</v>
      </c>
      <c r="S54" s="202">
        <f t="shared" si="16"/>
        <v>-6.6499999999999986</v>
      </c>
      <c r="T54" s="203">
        <v>72</v>
      </c>
      <c r="U54" s="173">
        <v>64</v>
      </c>
      <c r="V54" s="202">
        <f t="shared" si="17"/>
        <v>-8</v>
      </c>
      <c r="W54" s="173">
        <v>59.38</v>
      </c>
      <c r="X54" s="173">
        <v>49</v>
      </c>
      <c r="Y54" s="202">
        <f t="shared" si="18"/>
        <v>-10.380000000000003</v>
      </c>
      <c r="Z54" s="173">
        <v>68.5</v>
      </c>
      <c r="AA54" s="173">
        <v>56.8</v>
      </c>
      <c r="AB54" s="202">
        <f t="shared" si="22"/>
        <v>-11.700000000000003</v>
      </c>
      <c r="AC54" s="202">
        <f t="shared" si="19"/>
        <v>57.861249999999998</v>
      </c>
      <c r="AD54" s="201">
        <f t="shared" si="20"/>
        <v>48.262499999999996</v>
      </c>
      <c r="AE54" s="205">
        <f t="shared" si="21"/>
        <v>-9.5987500000000026</v>
      </c>
      <c r="AF54" s="206">
        <v>2</v>
      </c>
    </row>
    <row r="55" spans="1:32" ht="18.75">
      <c r="A55" s="181">
        <v>5</v>
      </c>
      <c r="B55" s="199">
        <v>55</v>
      </c>
      <c r="C55" s="207" t="s">
        <v>74</v>
      </c>
      <c r="D55" s="172">
        <v>15</v>
      </c>
      <c r="E55" s="173">
        <v>52.12</v>
      </c>
      <c r="F55" s="173">
        <v>46.53</v>
      </c>
      <c r="G55" s="173">
        <f t="shared" si="12"/>
        <v>-5.5899999999999963</v>
      </c>
      <c r="H55" s="173">
        <v>40</v>
      </c>
      <c r="I55" s="173">
        <v>50.93</v>
      </c>
      <c r="J55" s="202">
        <f t="shared" si="13"/>
        <v>10.93</v>
      </c>
      <c r="K55" s="173">
        <v>32.79</v>
      </c>
      <c r="L55" s="173">
        <v>30.83</v>
      </c>
      <c r="M55" s="202">
        <f t="shared" si="14"/>
        <v>-1.9600000000000009</v>
      </c>
      <c r="N55" s="214">
        <v>52.94</v>
      </c>
      <c r="O55" s="173">
        <v>42</v>
      </c>
      <c r="P55" s="202">
        <f t="shared" si="15"/>
        <v>-10.939999999999998</v>
      </c>
      <c r="Q55" s="173">
        <v>42.94</v>
      </c>
      <c r="R55" s="173">
        <v>46.3</v>
      </c>
      <c r="S55" s="202">
        <f t="shared" si="16"/>
        <v>3.3599999999999994</v>
      </c>
      <c r="T55" s="203">
        <v>68</v>
      </c>
      <c r="U55" s="173">
        <v>60.53</v>
      </c>
      <c r="V55" s="202">
        <f t="shared" si="17"/>
        <v>-7.4699999999999989</v>
      </c>
      <c r="W55" s="173">
        <v>55.29</v>
      </c>
      <c r="X55" s="173">
        <v>49</v>
      </c>
      <c r="Y55" s="202">
        <f t="shared" si="18"/>
        <v>-6.2899999999999991</v>
      </c>
      <c r="Z55" s="173">
        <v>55.76</v>
      </c>
      <c r="AA55" s="173">
        <v>60.27</v>
      </c>
      <c r="AB55" s="202">
        <f t="shared" si="22"/>
        <v>4.5100000000000051</v>
      </c>
      <c r="AC55" s="202">
        <f t="shared" si="19"/>
        <v>49.98</v>
      </c>
      <c r="AD55" s="201">
        <f t="shared" si="20"/>
        <v>48.298749999999998</v>
      </c>
      <c r="AE55" s="205">
        <f t="shared" si="21"/>
        <v>-1.6812499999999986</v>
      </c>
      <c r="AF55" s="206">
        <v>3</v>
      </c>
    </row>
    <row r="56" spans="1:32" ht="18.75">
      <c r="A56" s="181">
        <v>2</v>
      </c>
      <c r="B56" s="199">
        <v>56</v>
      </c>
      <c r="C56" s="207" t="s">
        <v>75</v>
      </c>
      <c r="D56" s="172">
        <v>3</v>
      </c>
      <c r="E56" s="173">
        <v>44.25</v>
      </c>
      <c r="F56" s="173">
        <v>45.33</v>
      </c>
      <c r="G56" s="173">
        <f t="shared" si="12"/>
        <v>1.0799999999999983</v>
      </c>
      <c r="H56" s="173">
        <v>35.75</v>
      </c>
      <c r="I56" s="173">
        <v>52.67</v>
      </c>
      <c r="J56" s="202">
        <f t="shared" si="13"/>
        <v>16.920000000000002</v>
      </c>
      <c r="K56" s="173">
        <v>35.94</v>
      </c>
      <c r="L56" s="173">
        <v>44.17</v>
      </c>
      <c r="M56" s="202">
        <f t="shared" si="14"/>
        <v>8.230000000000004</v>
      </c>
      <c r="N56" s="214">
        <v>29.38</v>
      </c>
      <c r="O56" s="173">
        <v>26.67</v>
      </c>
      <c r="P56" s="202">
        <f t="shared" si="15"/>
        <v>-2.7099999999999973</v>
      </c>
      <c r="Q56" s="173">
        <v>29.31</v>
      </c>
      <c r="R56" s="173">
        <v>44.17</v>
      </c>
      <c r="S56" s="202">
        <f t="shared" si="16"/>
        <v>14.860000000000003</v>
      </c>
      <c r="T56" s="203">
        <v>64</v>
      </c>
      <c r="U56" s="173">
        <v>53.33</v>
      </c>
      <c r="V56" s="202">
        <f t="shared" si="17"/>
        <v>-10.670000000000002</v>
      </c>
      <c r="W56" s="173">
        <v>43.75</v>
      </c>
      <c r="X56" s="173">
        <v>56.67</v>
      </c>
      <c r="Y56" s="202">
        <f t="shared" si="18"/>
        <v>12.920000000000002</v>
      </c>
      <c r="Z56" s="173">
        <v>50</v>
      </c>
      <c r="AA56" s="173">
        <v>56</v>
      </c>
      <c r="AB56" s="202">
        <f t="shared" si="22"/>
        <v>6</v>
      </c>
      <c r="AC56" s="202">
        <f t="shared" si="19"/>
        <v>41.547499999999999</v>
      </c>
      <c r="AD56" s="201">
        <f t="shared" si="20"/>
        <v>47.376250000000006</v>
      </c>
      <c r="AE56" s="205">
        <f t="shared" si="21"/>
        <v>5.8287500000000065</v>
      </c>
      <c r="AF56" s="206">
        <v>6</v>
      </c>
    </row>
    <row r="57" spans="1:32" ht="18.75">
      <c r="A57" s="181">
        <v>2</v>
      </c>
      <c r="B57" s="207">
        <v>57</v>
      </c>
      <c r="C57" s="207" t="s">
        <v>76</v>
      </c>
      <c r="D57" s="172">
        <v>6</v>
      </c>
      <c r="E57" s="173">
        <v>48.57</v>
      </c>
      <c r="F57" s="173">
        <v>49.67</v>
      </c>
      <c r="G57" s="173">
        <f t="shared" si="12"/>
        <v>1.1000000000000014</v>
      </c>
      <c r="H57" s="173">
        <v>45.14</v>
      </c>
      <c r="I57" s="173">
        <v>44.67</v>
      </c>
      <c r="J57" s="202">
        <f t="shared" si="13"/>
        <v>-0.46999999999999886</v>
      </c>
      <c r="K57" s="173">
        <v>47.86</v>
      </c>
      <c r="L57" s="173">
        <v>42.5</v>
      </c>
      <c r="M57" s="202">
        <f t="shared" si="14"/>
        <v>-5.3599999999999994</v>
      </c>
      <c r="N57" s="214">
        <v>57.86</v>
      </c>
      <c r="O57" s="173">
        <v>44.17</v>
      </c>
      <c r="P57" s="202">
        <f t="shared" si="15"/>
        <v>-13.689999999999998</v>
      </c>
      <c r="Q57" s="173">
        <v>32.86</v>
      </c>
      <c r="R57" s="173">
        <v>39.83</v>
      </c>
      <c r="S57" s="202">
        <f t="shared" si="16"/>
        <v>6.9699999999999989</v>
      </c>
      <c r="T57" s="203">
        <v>64</v>
      </c>
      <c r="U57" s="173">
        <v>43.33</v>
      </c>
      <c r="V57" s="202">
        <f t="shared" si="17"/>
        <v>-20.67</v>
      </c>
      <c r="W57" s="173">
        <v>48.57</v>
      </c>
      <c r="X57" s="173">
        <v>45.83</v>
      </c>
      <c r="Y57" s="202">
        <f t="shared" si="18"/>
        <v>-2.740000000000002</v>
      </c>
      <c r="Z57" s="173">
        <v>53.71</v>
      </c>
      <c r="AA57" s="173">
        <v>50</v>
      </c>
      <c r="AB57" s="202">
        <f t="shared" si="22"/>
        <v>-3.7100000000000009</v>
      </c>
      <c r="AC57" s="202">
        <f t="shared" si="19"/>
        <v>49.821249999999999</v>
      </c>
      <c r="AD57" s="201">
        <f t="shared" si="20"/>
        <v>44.999999999999993</v>
      </c>
      <c r="AE57" s="205">
        <f t="shared" si="21"/>
        <v>-4.8212500000000063</v>
      </c>
      <c r="AF57" s="206">
        <v>2</v>
      </c>
    </row>
    <row r="58" spans="1:32" ht="18.75">
      <c r="A58" s="181">
        <v>2</v>
      </c>
      <c r="B58" s="199">
        <v>58</v>
      </c>
      <c r="C58" s="207" t="s">
        <v>77</v>
      </c>
      <c r="D58" s="172">
        <v>6</v>
      </c>
      <c r="E58" s="173">
        <v>48.17</v>
      </c>
      <c r="F58" s="173">
        <v>47</v>
      </c>
      <c r="G58" s="173">
        <f t="shared" si="12"/>
        <v>-1.1700000000000017</v>
      </c>
      <c r="H58" s="173">
        <v>34.5</v>
      </c>
      <c r="I58" s="173">
        <v>46.33</v>
      </c>
      <c r="J58" s="202">
        <f t="shared" si="13"/>
        <v>11.829999999999998</v>
      </c>
      <c r="K58" s="173">
        <v>30.42</v>
      </c>
      <c r="L58" s="173">
        <v>37.5</v>
      </c>
      <c r="M58" s="202">
        <f t="shared" si="14"/>
        <v>7.0799999999999983</v>
      </c>
      <c r="N58" s="214">
        <v>37.5</v>
      </c>
      <c r="O58" s="173">
        <v>38.33</v>
      </c>
      <c r="P58" s="202">
        <f t="shared" si="15"/>
        <v>0.82999999999999829</v>
      </c>
      <c r="Q58" s="173">
        <v>31.83</v>
      </c>
      <c r="R58" s="173">
        <v>37.92</v>
      </c>
      <c r="S58" s="202">
        <f t="shared" si="16"/>
        <v>6.0900000000000034</v>
      </c>
      <c r="T58" s="203">
        <v>68</v>
      </c>
      <c r="U58" s="173">
        <v>55.33</v>
      </c>
      <c r="V58" s="202">
        <f t="shared" si="17"/>
        <v>-12.670000000000002</v>
      </c>
      <c r="W58" s="173">
        <v>45.83</v>
      </c>
      <c r="X58" s="173">
        <v>48.33</v>
      </c>
      <c r="Y58" s="202">
        <f t="shared" si="18"/>
        <v>2.5</v>
      </c>
      <c r="Z58" s="173">
        <v>51</v>
      </c>
      <c r="AA58" s="173">
        <v>48</v>
      </c>
      <c r="AB58" s="202">
        <f t="shared" si="22"/>
        <v>-3</v>
      </c>
      <c r="AC58" s="202">
        <f t="shared" si="19"/>
        <v>43.40625</v>
      </c>
      <c r="AD58" s="201">
        <f t="shared" si="20"/>
        <v>44.842499999999994</v>
      </c>
      <c r="AE58" s="205">
        <f t="shared" si="21"/>
        <v>1.436249999999994</v>
      </c>
      <c r="AF58" s="206">
        <v>5</v>
      </c>
    </row>
    <row r="59" spans="1:32" ht="18.75">
      <c r="A59" s="181">
        <v>4</v>
      </c>
      <c r="B59" s="199">
        <v>59</v>
      </c>
      <c r="C59" s="207" t="s">
        <v>79</v>
      </c>
      <c r="D59" s="172">
        <v>4</v>
      </c>
      <c r="E59" s="173">
        <v>45.5</v>
      </c>
      <c r="F59" s="173">
        <v>45.5</v>
      </c>
      <c r="G59" s="173">
        <f t="shared" si="12"/>
        <v>0</v>
      </c>
      <c r="H59" s="173">
        <v>38</v>
      </c>
      <c r="I59" s="173">
        <v>46</v>
      </c>
      <c r="J59" s="202">
        <f t="shared" si="13"/>
        <v>8</v>
      </c>
      <c r="K59" s="173">
        <v>27.5</v>
      </c>
      <c r="L59" s="173">
        <v>24.38</v>
      </c>
      <c r="M59" s="202">
        <f t="shared" si="14"/>
        <v>-3.120000000000001</v>
      </c>
      <c r="N59" s="214">
        <v>51.25</v>
      </c>
      <c r="O59" s="173">
        <v>41.25</v>
      </c>
      <c r="P59" s="202">
        <f t="shared" si="15"/>
        <v>-10</v>
      </c>
      <c r="Q59" s="173">
        <v>43.13</v>
      </c>
      <c r="R59" s="173">
        <v>42.25</v>
      </c>
      <c r="S59" s="202">
        <f t="shared" si="16"/>
        <v>-0.88000000000000256</v>
      </c>
      <c r="T59" s="203">
        <v>62</v>
      </c>
      <c r="U59" s="173">
        <v>47</v>
      </c>
      <c r="V59" s="202">
        <f t="shared" si="17"/>
        <v>-15</v>
      </c>
      <c r="W59" s="173">
        <v>48.75</v>
      </c>
      <c r="X59" s="173">
        <v>36.25</v>
      </c>
      <c r="Y59" s="202">
        <f t="shared" si="18"/>
        <v>-12.5</v>
      </c>
      <c r="Z59" s="173">
        <v>47</v>
      </c>
      <c r="AA59" s="173">
        <v>71</v>
      </c>
      <c r="AB59" s="202">
        <f t="shared" si="22"/>
        <v>24</v>
      </c>
      <c r="AC59" s="202">
        <f t="shared" si="19"/>
        <v>45.391249999999999</v>
      </c>
      <c r="AD59" s="201">
        <f t="shared" si="20"/>
        <v>44.203749999999999</v>
      </c>
      <c r="AE59" s="205">
        <f t="shared" si="21"/>
        <v>-1.1875</v>
      </c>
      <c r="AF59" s="206">
        <v>3</v>
      </c>
    </row>
    <row r="60" spans="1:32" ht="18.75">
      <c r="A60" s="181">
        <v>6</v>
      </c>
      <c r="B60" s="199">
        <v>60</v>
      </c>
      <c r="C60" s="207" t="s">
        <v>80</v>
      </c>
      <c r="D60" s="172">
        <v>2</v>
      </c>
      <c r="E60" s="173">
        <v>51.33</v>
      </c>
      <c r="F60" s="173">
        <v>51</v>
      </c>
      <c r="G60" s="173">
        <f t="shared" si="12"/>
        <v>-0.32999999999999829</v>
      </c>
      <c r="H60" s="173">
        <v>38.67</v>
      </c>
      <c r="I60" s="173">
        <v>44</v>
      </c>
      <c r="J60" s="202">
        <f t="shared" si="13"/>
        <v>5.3299999999999983</v>
      </c>
      <c r="K60" s="173">
        <v>27.92</v>
      </c>
      <c r="L60" s="173">
        <v>26.25</v>
      </c>
      <c r="M60" s="202">
        <f t="shared" si="14"/>
        <v>-1.6700000000000017</v>
      </c>
      <c r="N60" s="214">
        <v>40</v>
      </c>
      <c r="O60" s="173">
        <v>22.5</v>
      </c>
      <c r="P60" s="202">
        <f t="shared" si="15"/>
        <v>-17.5</v>
      </c>
      <c r="Q60" s="173">
        <v>42.92</v>
      </c>
      <c r="R60" s="173">
        <v>52.75</v>
      </c>
      <c r="S60" s="202">
        <f t="shared" si="16"/>
        <v>9.8299999999999983</v>
      </c>
      <c r="T60" s="203">
        <v>67.33</v>
      </c>
      <c r="U60" s="173">
        <v>52</v>
      </c>
      <c r="V60" s="202">
        <f t="shared" si="17"/>
        <v>-15.329999999999998</v>
      </c>
      <c r="W60" s="173">
        <v>51.67</v>
      </c>
      <c r="X60" s="173">
        <v>47.5</v>
      </c>
      <c r="Y60" s="202">
        <f t="shared" si="18"/>
        <v>-4.1700000000000017</v>
      </c>
      <c r="Z60" s="173">
        <v>54.67</v>
      </c>
      <c r="AA60" s="173">
        <v>56</v>
      </c>
      <c r="AB60" s="202">
        <f t="shared" si="22"/>
        <v>1.3299999999999983</v>
      </c>
      <c r="AC60" s="202">
        <f t="shared" si="19"/>
        <v>46.813750000000006</v>
      </c>
      <c r="AD60" s="201">
        <f t="shared" si="20"/>
        <v>44</v>
      </c>
      <c r="AE60" s="205">
        <f t="shared" si="21"/>
        <v>-2.813750000000006</v>
      </c>
      <c r="AF60" s="206">
        <v>3</v>
      </c>
    </row>
    <row r="61" spans="1:32" ht="18.75">
      <c r="A61" s="181">
        <v>2</v>
      </c>
      <c r="B61" s="199">
        <v>62</v>
      </c>
      <c r="C61" s="207" t="s">
        <v>82</v>
      </c>
      <c r="D61" s="172">
        <v>14</v>
      </c>
      <c r="E61" s="173">
        <v>42.57</v>
      </c>
      <c r="F61" s="173">
        <v>53.29</v>
      </c>
      <c r="G61" s="173">
        <f t="shared" si="12"/>
        <v>10.719999999999999</v>
      </c>
      <c r="H61" s="173">
        <v>35.43</v>
      </c>
      <c r="I61" s="173">
        <v>55.71</v>
      </c>
      <c r="J61" s="202">
        <f t="shared" si="13"/>
        <v>20.28</v>
      </c>
      <c r="K61" s="173">
        <v>26.79</v>
      </c>
      <c r="L61" s="173">
        <v>38.75</v>
      </c>
      <c r="M61" s="202">
        <f t="shared" si="14"/>
        <v>11.96</v>
      </c>
      <c r="N61" s="214">
        <v>31.07</v>
      </c>
      <c r="O61" s="173">
        <v>31.43</v>
      </c>
      <c r="P61" s="202">
        <f t="shared" si="15"/>
        <v>0.35999999999999943</v>
      </c>
      <c r="Q61" s="173">
        <v>32.29</v>
      </c>
      <c r="R61" s="173">
        <v>44.71</v>
      </c>
      <c r="S61" s="202">
        <f t="shared" si="16"/>
        <v>12.420000000000002</v>
      </c>
      <c r="T61" s="203">
        <v>66.86</v>
      </c>
      <c r="U61" s="173">
        <v>57.71</v>
      </c>
      <c r="V61" s="202">
        <f t="shared" si="17"/>
        <v>-9.1499999999999986</v>
      </c>
      <c r="W61" s="173">
        <v>46.07</v>
      </c>
      <c r="X61" s="173">
        <v>51.07</v>
      </c>
      <c r="Y61" s="202">
        <f t="shared" si="18"/>
        <v>5</v>
      </c>
      <c r="Z61" s="173">
        <v>51.43</v>
      </c>
      <c r="AA61" s="173">
        <v>61.71</v>
      </c>
      <c r="AB61" s="202">
        <f t="shared" si="22"/>
        <v>10.280000000000001</v>
      </c>
      <c r="AC61" s="202">
        <f t="shared" si="19"/>
        <v>41.563749999999999</v>
      </c>
      <c r="AD61" s="201">
        <f t="shared" si="20"/>
        <v>49.297499999999999</v>
      </c>
      <c r="AE61" s="205">
        <f t="shared" si="21"/>
        <v>7.7337500000000006</v>
      </c>
      <c r="AF61" s="206">
        <v>7</v>
      </c>
    </row>
    <row r="62" spans="1:32" ht="18.75">
      <c r="A62" s="181">
        <v>3</v>
      </c>
      <c r="B62" s="199">
        <v>63</v>
      </c>
      <c r="C62" s="207" t="s">
        <v>83</v>
      </c>
      <c r="D62" s="172">
        <v>11</v>
      </c>
      <c r="E62" s="173">
        <v>42</v>
      </c>
      <c r="F62" s="173">
        <v>40.909999999999997</v>
      </c>
      <c r="G62" s="173">
        <f t="shared" si="12"/>
        <v>-1.0900000000000034</v>
      </c>
      <c r="H62" s="173">
        <v>36.33</v>
      </c>
      <c r="I62" s="173">
        <v>51.45</v>
      </c>
      <c r="J62" s="202">
        <f t="shared" si="13"/>
        <v>15.120000000000005</v>
      </c>
      <c r="K62" s="173">
        <v>32.29</v>
      </c>
      <c r="L62" s="173">
        <v>30</v>
      </c>
      <c r="M62" s="202">
        <f t="shared" si="14"/>
        <v>-2.2899999999999991</v>
      </c>
      <c r="N62" s="214">
        <v>47.92</v>
      </c>
      <c r="O62" s="173">
        <v>34.090000000000003</v>
      </c>
      <c r="P62" s="202">
        <f t="shared" si="15"/>
        <v>-13.829999999999998</v>
      </c>
      <c r="Q62" s="173">
        <v>32.880000000000003</v>
      </c>
      <c r="R62" s="173">
        <v>39.68</v>
      </c>
      <c r="S62" s="202">
        <f t="shared" si="16"/>
        <v>6.7999999999999972</v>
      </c>
      <c r="T62" s="203">
        <v>64.67</v>
      </c>
      <c r="U62" s="173">
        <v>48.73</v>
      </c>
      <c r="V62" s="202">
        <f t="shared" si="17"/>
        <v>-15.940000000000005</v>
      </c>
      <c r="W62" s="173">
        <v>47.5</v>
      </c>
      <c r="X62" s="173">
        <v>36.36</v>
      </c>
      <c r="Y62" s="202">
        <f t="shared" si="18"/>
        <v>-11.14</v>
      </c>
      <c r="Z62" s="173">
        <v>61.33</v>
      </c>
      <c r="AA62" s="173">
        <v>49.82</v>
      </c>
      <c r="AB62" s="202">
        <f t="shared" si="22"/>
        <v>-11.509999999999998</v>
      </c>
      <c r="AC62" s="202">
        <f t="shared" si="19"/>
        <v>45.615000000000002</v>
      </c>
      <c r="AD62" s="201">
        <f t="shared" si="20"/>
        <v>41.379999999999995</v>
      </c>
      <c r="AE62" s="205">
        <f t="shared" si="21"/>
        <v>-4.2350000000000065</v>
      </c>
      <c r="AF62" s="206">
        <v>2</v>
      </c>
    </row>
    <row r="63" spans="1:32" ht="18.75">
      <c r="A63" s="181">
        <v>6</v>
      </c>
      <c r="B63" s="199">
        <v>64</v>
      </c>
      <c r="C63" s="207" t="s">
        <v>84</v>
      </c>
      <c r="D63" s="172">
        <v>3</v>
      </c>
      <c r="E63" s="173">
        <v>47.67</v>
      </c>
      <c r="F63" s="173">
        <v>52</v>
      </c>
      <c r="G63" s="173">
        <f t="shared" si="12"/>
        <v>4.3299999999999983</v>
      </c>
      <c r="H63" s="173">
        <v>40</v>
      </c>
      <c r="I63" s="173">
        <v>64.67</v>
      </c>
      <c r="J63" s="202">
        <f t="shared" si="13"/>
        <v>24.67</v>
      </c>
      <c r="K63" s="173">
        <v>30.83</v>
      </c>
      <c r="L63" s="173">
        <v>44.17</v>
      </c>
      <c r="M63" s="202">
        <f t="shared" si="14"/>
        <v>13.340000000000003</v>
      </c>
      <c r="N63" s="214">
        <v>40.83</v>
      </c>
      <c r="O63" s="173">
        <v>58.33</v>
      </c>
      <c r="P63" s="202">
        <f t="shared" si="15"/>
        <v>17.5</v>
      </c>
      <c r="Q63" s="173">
        <v>36.17</v>
      </c>
      <c r="R63" s="173">
        <v>58.83</v>
      </c>
      <c r="S63" s="202">
        <f t="shared" si="16"/>
        <v>22.659999999999997</v>
      </c>
      <c r="T63" s="203">
        <v>64.67</v>
      </c>
      <c r="U63" s="173">
        <v>69.33</v>
      </c>
      <c r="V63" s="202">
        <f t="shared" si="17"/>
        <v>4.6599999999999966</v>
      </c>
      <c r="W63" s="173">
        <v>55</v>
      </c>
      <c r="X63" s="173">
        <v>51.67</v>
      </c>
      <c r="Y63" s="202">
        <f t="shared" si="18"/>
        <v>-3.3299999999999983</v>
      </c>
      <c r="Z63" s="173">
        <v>53.33</v>
      </c>
      <c r="AA63" s="173">
        <v>54.67</v>
      </c>
      <c r="AB63" s="202">
        <f t="shared" si="22"/>
        <v>1.3400000000000034</v>
      </c>
      <c r="AC63" s="202">
        <f t="shared" si="19"/>
        <v>46.0625</v>
      </c>
      <c r="AD63" s="201">
        <f t="shared" si="20"/>
        <v>56.708750000000002</v>
      </c>
      <c r="AE63" s="205">
        <f t="shared" si="21"/>
        <v>10.646250000000002</v>
      </c>
      <c r="AF63" s="206">
        <v>7</v>
      </c>
    </row>
    <row r="64" spans="1:32" ht="18.75">
      <c r="A64" s="181">
        <v>1</v>
      </c>
      <c r="B64" s="207">
        <v>65</v>
      </c>
      <c r="C64" s="207" t="s">
        <v>85</v>
      </c>
      <c r="D64" s="172">
        <v>10</v>
      </c>
      <c r="E64" s="173">
        <v>46.1</v>
      </c>
      <c r="F64" s="173">
        <v>45</v>
      </c>
      <c r="G64" s="173">
        <f t="shared" si="12"/>
        <v>-1.1000000000000014</v>
      </c>
      <c r="H64" s="173">
        <v>36.86</v>
      </c>
      <c r="I64" s="173">
        <v>51.4</v>
      </c>
      <c r="J64" s="202">
        <f t="shared" si="13"/>
        <v>14.54</v>
      </c>
      <c r="K64" s="173">
        <v>31.67</v>
      </c>
      <c r="L64" s="173">
        <v>31.75</v>
      </c>
      <c r="M64" s="202">
        <f t="shared" si="14"/>
        <v>7.9999999999998295E-2</v>
      </c>
      <c r="N64" s="214">
        <v>38.57</v>
      </c>
      <c r="O64" s="173">
        <v>45.5</v>
      </c>
      <c r="P64" s="202">
        <f t="shared" si="15"/>
        <v>6.93</v>
      </c>
      <c r="Q64" s="173">
        <v>33.549999999999997</v>
      </c>
      <c r="R64" s="173">
        <v>43.9</v>
      </c>
      <c r="S64" s="202">
        <f t="shared" si="16"/>
        <v>10.350000000000001</v>
      </c>
      <c r="T64" s="203">
        <v>62.86</v>
      </c>
      <c r="U64" s="173">
        <v>51.2</v>
      </c>
      <c r="V64" s="202">
        <f t="shared" si="17"/>
        <v>-11.659999999999997</v>
      </c>
      <c r="W64" s="173">
        <v>50.71</v>
      </c>
      <c r="X64" s="173">
        <v>46</v>
      </c>
      <c r="Y64" s="202">
        <f t="shared" si="18"/>
        <v>-4.7100000000000009</v>
      </c>
      <c r="Z64" s="173">
        <v>49.9</v>
      </c>
      <c r="AA64" s="173">
        <v>54.4</v>
      </c>
      <c r="AB64" s="202">
        <f t="shared" si="22"/>
        <v>4.5</v>
      </c>
      <c r="AC64" s="202">
        <f t="shared" si="19"/>
        <v>43.777499999999996</v>
      </c>
      <c r="AD64" s="201">
        <f t="shared" si="20"/>
        <v>46.143749999999997</v>
      </c>
      <c r="AE64" s="205">
        <f t="shared" si="21"/>
        <v>2.3662500000000009</v>
      </c>
      <c r="AF64" s="206">
        <v>5</v>
      </c>
    </row>
    <row r="65" spans="1:32" ht="18.75">
      <c r="A65" s="181">
        <v>2</v>
      </c>
      <c r="B65" s="199">
        <v>66</v>
      </c>
      <c r="C65" s="207" t="s">
        <v>86</v>
      </c>
      <c r="D65" s="172">
        <v>12</v>
      </c>
      <c r="E65" s="173">
        <v>58.5</v>
      </c>
      <c r="F65" s="173">
        <v>51.666666666666664</v>
      </c>
      <c r="G65" s="173">
        <f t="shared" si="12"/>
        <v>-6.8333333333333357</v>
      </c>
      <c r="H65" s="173">
        <v>46.5</v>
      </c>
      <c r="I65" s="173">
        <v>52.169166666666662</v>
      </c>
      <c r="J65" s="202">
        <f t="shared" si="13"/>
        <v>5.669166666666662</v>
      </c>
      <c r="K65" s="173">
        <v>54.38</v>
      </c>
      <c r="L65" s="173">
        <v>54.164999999999999</v>
      </c>
      <c r="M65" s="202">
        <f t="shared" si="14"/>
        <v>-0.21500000000000341</v>
      </c>
      <c r="N65" s="214">
        <v>50</v>
      </c>
      <c r="O65" s="173">
        <v>28.747500000000002</v>
      </c>
      <c r="P65" s="202">
        <f t="shared" si="15"/>
        <v>-21.252499999999998</v>
      </c>
      <c r="Q65" s="173">
        <v>56.38</v>
      </c>
      <c r="R65" s="173">
        <v>51.372500000000002</v>
      </c>
      <c r="S65" s="202">
        <f t="shared" si="16"/>
        <v>-5.0075000000000003</v>
      </c>
      <c r="T65" s="203">
        <v>74</v>
      </c>
      <c r="U65" s="173">
        <v>61.667499999999997</v>
      </c>
      <c r="V65" s="202">
        <f t="shared" si="17"/>
        <v>-12.332500000000003</v>
      </c>
      <c r="W65" s="173">
        <v>61.25</v>
      </c>
      <c r="X65" s="173">
        <v>49.581666666666671</v>
      </c>
      <c r="Y65" s="202">
        <f t="shared" si="18"/>
        <v>-11.668333333333329</v>
      </c>
      <c r="Z65" s="173">
        <v>68</v>
      </c>
      <c r="AA65" s="173">
        <v>63.000833333333333</v>
      </c>
      <c r="AB65" s="202">
        <f t="shared" si="22"/>
        <v>-4.9991666666666674</v>
      </c>
      <c r="AC65" s="202">
        <f t="shared" si="19"/>
        <v>58.626249999999999</v>
      </c>
      <c r="AD65" s="201">
        <f t="shared" si="20"/>
        <v>51.546354166666667</v>
      </c>
      <c r="AE65" s="205">
        <f t="shared" si="21"/>
        <v>-7.0798958333333317</v>
      </c>
      <c r="AF65" s="206">
        <v>1</v>
      </c>
    </row>
    <row r="66" spans="1:32" ht="18.75">
      <c r="A66" s="181">
        <v>5</v>
      </c>
      <c r="B66" s="199">
        <v>67</v>
      </c>
      <c r="C66" s="207" t="s">
        <v>87</v>
      </c>
      <c r="D66" s="172">
        <v>16</v>
      </c>
      <c r="E66" s="173">
        <v>49.25</v>
      </c>
      <c r="F66" s="173">
        <v>48.75</v>
      </c>
      <c r="G66" s="173">
        <f t="shared" si="12"/>
        <v>-0.5</v>
      </c>
      <c r="H66" s="173">
        <v>44.13</v>
      </c>
      <c r="I66" s="173">
        <v>56.5</v>
      </c>
      <c r="J66" s="202">
        <f t="shared" si="13"/>
        <v>12.369999999999997</v>
      </c>
      <c r="K66" s="173">
        <v>33.130000000000003</v>
      </c>
      <c r="L66" s="173">
        <v>37.19</v>
      </c>
      <c r="M66" s="202">
        <f t="shared" si="14"/>
        <v>4.0599999999999952</v>
      </c>
      <c r="N66" s="214">
        <v>59.38</v>
      </c>
      <c r="O66" s="173">
        <v>44.69</v>
      </c>
      <c r="P66" s="202">
        <f t="shared" si="15"/>
        <v>-14.690000000000005</v>
      </c>
      <c r="Q66" s="173">
        <v>40.94</v>
      </c>
      <c r="R66" s="173">
        <v>46.47</v>
      </c>
      <c r="S66" s="202">
        <f t="shared" si="16"/>
        <v>5.5300000000000011</v>
      </c>
      <c r="T66" s="203">
        <v>71.25</v>
      </c>
      <c r="U66" s="173">
        <v>58.25</v>
      </c>
      <c r="V66" s="202">
        <f t="shared" si="17"/>
        <v>-13</v>
      </c>
      <c r="W66" s="173">
        <v>52.5</v>
      </c>
      <c r="X66" s="173">
        <v>51.88</v>
      </c>
      <c r="Y66" s="202">
        <f t="shared" si="18"/>
        <v>-0.61999999999999744</v>
      </c>
      <c r="Z66" s="173">
        <v>64.5</v>
      </c>
      <c r="AA66" s="173">
        <v>60.25</v>
      </c>
      <c r="AB66" s="202">
        <f t="shared" si="22"/>
        <v>-4.25</v>
      </c>
      <c r="AC66" s="202">
        <f t="shared" si="19"/>
        <v>51.884999999999998</v>
      </c>
      <c r="AD66" s="201">
        <f t="shared" si="20"/>
        <v>50.497500000000002</v>
      </c>
      <c r="AE66" s="205">
        <f t="shared" si="21"/>
        <v>-1.3874999999999957</v>
      </c>
      <c r="AF66" s="206">
        <v>3</v>
      </c>
    </row>
    <row r="67" spans="1:32" ht="18.75">
      <c r="A67" s="181">
        <v>3</v>
      </c>
      <c r="B67" s="199">
        <v>68</v>
      </c>
      <c r="C67" s="207" t="s">
        <v>88</v>
      </c>
      <c r="D67" s="172">
        <v>4</v>
      </c>
      <c r="E67" s="173">
        <v>42</v>
      </c>
      <c r="F67" s="173">
        <v>42</v>
      </c>
      <c r="G67" s="173">
        <f t="shared" si="12"/>
        <v>0</v>
      </c>
      <c r="H67" s="173">
        <v>32.67</v>
      </c>
      <c r="I67" s="173">
        <v>55</v>
      </c>
      <c r="J67" s="202">
        <f t="shared" si="13"/>
        <v>22.33</v>
      </c>
      <c r="K67" s="173">
        <v>27.08</v>
      </c>
      <c r="L67" s="173">
        <v>35</v>
      </c>
      <c r="M67" s="202">
        <f t="shared" si="14"/>
        <v>7.9200000000000017</v>
      </c>
      <c r="N67" s="214">
        <v>43.33</v>
      </c>
      <c r="O67" s="173">
        <v>38.75</v>
      </c>
      <c r="P67" s="202">
        <f t="shared" si="15"/>
        <v>-4.5799999999999983</v>
      </c>
      <c r="Q67" s="173">
        <v>44.58</v>
      </c>
      <c r="R67" s="173">
        <v>42.88</v>
      </c>
      <c r="S67" s="202">
        <f t="shared" si="16"/>
        <v>-1.6999999999999957</v>
      </c>
      <c r="T67" s="203">
        <v>58.67</v>
      </c>
      <c r="U67" s="173">
        <v>55</v>
      </c>
      <c r="V67" s="202">
        <f t="shared" si="17"/>
        <v>-3.6700000000000017</v>
      </c>
      <c r="W67" s="173">
        <v>42.5</v>
      </c>
      <c r="X67" s="173">
        <v>53.75</v>
      </c>
      <c r="Y67" s="202">
        <f t="shared" si="18"/>
        <v>11.25</v>
      </c>
      <c r="Z67" s="173">
        <v>52.67</v>
      </c>
      <c r="AA67" s="173">
        <v>57</v>
      </c>
      <c r="AB67" s="202">
        <f t="shared" si="22"/>
        <v>4.3299999999999983</v>
      </c>
      <c r="AC67" s="202">
        <f t="shared" si="19"/>
        <v>42.9375</v>
      </c>
      <c r="AD67" s="201">
        <f t="shared" si="20"/>
        <v>47.422499999999999</v>
      </c>
      <c r="AE67" s="205">
        <f t="shared" si="21"/>
        <v>4.4849999999999994</v>
      </c>
      <c r="AF67" s="206">
        <v>5</v>
      </c>
    </row>
    <row r="68" spans="1:32" ht="18.75">
      <c r="A68" s="181">
        <v>2</v>
      </c>
      <c r="B68" s="199">
        <v>69</v>
      </c>
      <c r="C68" s="207" t="s">
        <v>89</v>
      </c>
      <c r="D68" s="172">
        <v>11</v>
      </c>
      <c r="E68" s="201">
        <v>42.57</v>
      </c>
      <c r="F68" s="173">
        <v>40</v>
      </c>
      <c r="G68" s="173">
        <f t="shared" si="12"/>
        <v>-2.5700000000000003</v>
      </c>
      <c r="H68" s="201">
        <v>31</v>
      </c>
      <c r="I68" s="173">
        <v>48.91</v>
      </c>
      <c r="J68" s="202">
        <f t="shared" si="13"/>
        <v>17.909999999999997</v>
      </c>
      <c r="K68" s="201">
        <v>34.644999999999996</v>
      </c>
      <c r="L68" s="173">
        <v>29.32</v>
      </c>
      <c r="M68" s="202">
        <f t="shared" si="14"/>
        <v>-5.3249999999999957</v>
      </c>
      <c r="N68" s="215">
        <v>26.785</v>
      </c>
      <c r="O68" s="173">
        <v>35.909999999999997</v>
      </c>
      <c r="P68" s="202">
        <f t="shared" si="15"/>
        <v>9.1249999999999964</v>
      </c>
      <c r="Q68" s="201">
        <v>31.785</v>
      </c>
      <c r="R68" s="173">
        <v>37.5</v>
      </c>
      <c r="S68" s="202">
        <f t="shared" si="16"/>
        <v>5.7149999999999999</v>
      </c>
      <c r="T68" s="201">
        <v>51.715000000000003</v>
      </c>
      <c r="U68" s="173">
        <v>51.64</v>
      </c>
      <c r="V68" s="202">
        <f t="shared" si="17"/>
        <v>-7.5000000000002842E-2</v>
      </c>
      <c r="W68" s="201">
        <v>30.355</v>
      </c>
      <c r="X68" s="173">
        <v>40.909999999999997</v>
      </c>
      <c r="Y68" s="202">
        <f t="shared" si="18"/>
        <v>10.554999999999996</v>
      </c>
      <c r="Z68" s="201">
        <v>45.715000000000003</v>
      </c>
      <c r="AA68" s="173">
        <v>58.55</v>
      </c>
      <c r="AB68" s="202">
        <f t="shared" si="22"/>
        <v>12.834999999999994</v>
      </c>
      <c r="AC68" s="202">
        <f t="shared" si="19"/>
        <v>36.821249999999999</v>
      </c>
      <c r="AD68" s="201">
        <f t="shared" si="20"/>
        <v>42.842499999999994</v>
      </c>
      <c r="AE68" s="205">
        <f t="shared" si="21"/>
        <v>6.0212499999999949</v>
      </c>
      <c r="AF68" s="206">
        <v>5</v>
      </c>
    </row>
    <row r="69" spans="1:32" ht="18.75">
      <c r="A69" s="181">
        <v>5</v>
      </c>
      <c r="B69" s="199">
        <v>71</v>
      </c>
      <c r="C69" s="207" t="s">
        <v>91</v>
      </c>
      <c r="D69" s="172">
        <v>2</v>
      </c>
      <c r="E69" s="173">
        <v>50.5</v>
      </c>
      <c r="F69" s="173">
        <v>46</v>
      </c>
      <c r="G69" s="173">
        <f t="shared" si="12"/>
        <v>-4.5</v>
      </c>
      <c r="H69" s="173">
        <v>33</v>
      </c>
      <c r="I69" s="173">
        <v>46</v>
      </c>
      <c r="J69" s="202">
        <f t="shared" si="13"/>
        <v>13</v>
      </c>
      <c r="K69" s="173">
        <v>26.88</v>
      </c>
      <c r="L69" s="173">
        <v>36.25</v>
      </c>
      <c r="M69" s="202">
        <f t="shared" si="14"/>
        <v>9.370000000000001</v>
      </c>
      <c r="N69" s="214">
        <v>35</v>
      </c>
      <c r="O69" s="173">
        <v>40</v>
      </c>
      <c r="P69" s="202">
        <f t="shared" si="15"/>
        <v>5</v>
      </c>
      <c r="Q69" s="173">
        <v>39</v>
      </c>
      <c r="R69" s="173">
        <v>34.5</v>
      </c>
      <c r="S69" s="202">
        <f t="shared" si="16"/>
        <v>-4.5</v>
      </c>
      <c r="T69" s="203">
        <v>71</v>
      </c>
      <c r="U69" s="173">
        <v>58</v>
      </c>
      <c r="V69" s="202">
        <f t="shared" si="17"/>
        <v>-13</v>
      </c>
      <c r="W69" s="173">
        <v>66.25</v>
      </c>
      <c r="X69" s="173">
        <v>42.5</v>
      </c>
      <c r="Y69" s="202">
        <f t="shared" si="18"/>
        <v>-23.75</v>
      </c>
      <c r="Z69" s="173">
        <v>59</v>
      </c>
      <c r="AA69" s="173">
        <v>56</v>
      </c>
      <c r="AB69" s="202">
        <f t="shared" si="22"/>
        <v>-3</v>
      </c>
      <c r="AC69" s="202">
        <f t="shared" si="19"/>
        <v>47.578749999999999</v>
      </c>
      <c r="AD69" s="201">
        <f t="shared" si="20"/>
        <v>44.90625</v>
      </c>
      <c r="AE69" s="205">
        <f t="shared" si="21"/>
        <v>-2.6724999999999994</v>
      </c>
      <c r="AF69" s="206">
        <v>3</v>
      </c>
    </row>
    <row r="70" spans="1:32" ht="18.75">
      <c r="A70" s="181">
        <v>4</v>
      </c>
      <c r="B70" s="199">
        <v>73</v>
      </c>
      <c r="C70" s="207" t="s">
        <v>93</v>
      </c>
      <c r="D70" s="172">
        <v>8</v>
      </c>
      <c r="E70" s="173">
        <v>41.8</v>
      </c>
      <c r="F70" s="173">
        <v>48.5</v>
      </c>
      <c r="G70" s="173">
        <f t="shared" ref="G70:G91" si="23">F70-E70</f>
        <v>6.7000000000000028</v>
      </c>
      <c r="H70" s="173">
        <v>41.2</v>
      </c>
      <c r="I70" s="173">
        <v>46.75</v>
      </c>
      <c r="J70" s="202">
        <f t="shared" ref="J70:J91" si="24">I70-H70</f>
        <v>5.5499999999999972</v>
      </c>
      <c r="K70" s="173">
        <v>30.25</v>
      </c>
      <c r="L70" s="173">
        <v>38.75</v>
      </c>
      <c r="M70" s="202">
        <f t="shared" ref="M70:M91" si="25">L70-K70</f>
        <v>8.5</v>
      </c>
      <c r="N70" s="214">
        <v>48</v>
      </c>
      <c r="O70" s="173">
        <v>60.63</v>
      </c>
      <c r="P70" s="202">
        <f t="shared" ref="P70:P91" si="26">O70-N70</f>
        <v>12.630000000000003</v>
      </c>
      <c r="Q70" s="173">
        <v>41</v>
      </c>
      <c r="R70" s="173">
        <v>40.75</v>
      </c>
      <c r="S70" s="202">
        <f t="shared" ref="S70:S91" si="27">R70-Q70</f>
        <v>-0.25</v>
      </c>
      <c r="T70" s="203">
        <v>74.400000000000006</v>
      </c>
      <c r="U70" s="173">
        <v>53</v>
      </c>
      <c r="V70" s="202">
        <f t="shared" ref="V70:V91" si="28">U70-T70</f>
        <v>-21.400000000000006</v>
      </c>
      <c r="W70" s="173">
        <v>48</v>
      </c>
      <c r="X70" s="173">
        <v>51.88</v>
      </c>
      <c r="Y70" s="202">
        <f t="shared" ref="Y70:Y91" si="29">X70-W70</f>
        <v>3.8800000000000026</v>
      </c>
      <c r="Z70" s="173">
        <v>55.2</v>
      </c>
      <c r="AA70" s="173">
        <v>66.5</v>
      </c>
      <c r="AB70" s="202">
        <f t="shared" si="22"/>
        <v>11.299999999999997</v>
      </c>
      <c r="AC70" s="202">
        <f t="shared" ref="AC70:AC91" si="30">(E70+H70+K70+N70+Q70+T70+W70+Z70)/8</f>
        <v>47.481249999999996</v>
      </c>
      <c r="AD70" s="201">
        <f t="shared" ref="AD70:AD91" si="31">(F70+I70+L70+O70+R70+U70+X70+AA70)/8</f>
        <v>50.844999999999999</v>
      </c>
      <c r="AE70" s="205">
        <f t="shared" ref="AE70:AE91" si="32">AD70-AC70</f>
        <v>3.3637500000000031</v>
      </c>
      <c r="AF70" s="206">
        <v>6</v>
      </c>
    </row>
    <row r="71" spans="1:32" ht="18.75">
      <c r="A71" s="181">
        <v>6</v>
      </c>
      <c r="B71" s="207">
        <v>74</v>
      </c>
      <c r="C71" s="207" t="s">
        <v>94</v>
      </c>
      <c r="D71" s="172">
        <v>6</v>
      </c>
      <c r="E71" s="173">
        <v>40</v>
      </c>
      <c r="F71" s="173">
        <v>58.67</v>
      </c>
      <c r="G71" s="173">
        <f t="shared" si="23"/>
        <v>18.670000000000002</v>
      </c>
      <c r="H71" s="173">
        <v>33.6</v>
      </c>
      <c r="I71" s="173">
        <v>55.67</v>
      </c>
      <c r="J71" s="202">
        <f t="shared" si="24"/>
        <v>22.07</v>
      </c>
      <c r="K71" s="173">
        <v>28</v>
      </c>
      <c r="L71" s="173">
        <v>47.5</v>
      </c>
      <c r="M71" s="202">
        <f t="shared" si="25"/>
        <v>19.5</v>
      </c>
      <c r="N71" s="214">
        <v>52</v>
      </c>
      <c r="O71" s="173">
        <v>63.33</v>
      </c>
      <c r="P71" s="202">
        <f t="shared" si="26"/>
        <v>11.329999999999998</v>
      </c>
      <c r="Q71" s="173">
        <v>28.4</v>
      </c>
      <c r="R71" s="173">
        <v>54.58</v>
      </c>
      <c r="S71" s="202">
        <f t="shared" si="27"/>
        <v>26.18</v>
      </c>
      <c r="T71" s="203">
        <v>64</v>
      </c>
      <c r="U71" s="173">
        <v>55.33</v>
      </c>
      <c r="V71" s="202">
        <f t="shared" si="28"/>
        <v>-8.6700000000000017</v>
      </c>
      <c r="W71" s="173">
        <v>46</v>
      </c>
      <c r="X71" s="173">
        <v>50</v>
      </c>
      <c r="Y71" s="202">
        <f t="shared" si="29"/>
        <v>4</v>
      </c>
      <c r="Z71" s="173">
        <v>48.8</v>
      </c>
      <c r="AA71" s="173">
        <v>62.67</v>
      </c>
      <c r="AB71" s="202">
        <f t="shared" si="22"/>
        <v>13.870000000000005</v>
      </c>
      <c r="AC71" s="202">
        <f t="shared" si="30"/>
        <v>42.6</v>
      </c>
      <c r="AD71" s="201">
        <f t="shared" si="31"/>
        <v>55.96875</v>
      </c>
      <c r="AE71" s="205">
        <f t="shared" si="32"/>
        <v>13.368749999999999</v>
      </c>
      <c r="AF71" s="206">
        <v>7</v>
      </c>
    </row>
    <row r="72" spans="1:32" ht="18.75">
      <c r="A72" s="181">
        <v>5</v>
      </c>
      <c r="B72" s="199">
        <v>75</v>
      </c>
      <c r="C72" s="207" t="s">
        <v>95</v>
      </c>
      <c r="D72" s="172">
        <v>9</v>
      </c>
      <c r="E72" s="173">
        <v>49.67</v>
      </c>
      <c r="F72" s="173">
        <v>52.67</v>
      </c>
      <c r="G72" s="173">
        <f t="shared" si="23"/>
        <v>3</v>
      </c>
      <c r="H72" s="173">
        <v>45.17</v>
      </c>
      <c r="I72" s="173">
        <v>63.78</v>
      </c>
      <c r="J72" s="202">
        <f t="shared" si="24"/>
        <v>18.61</v>
      </c>
      <c r="K72" s="173">
        <v>35.83</v>
      </c>
      <c r="L72" s="173">
        <v>40.83</v>
      </c>
      <c r="M72" s="202">
        <f t="shared" si="25"/>
        <v>5</v>
      </c>
      <c r="N72" s="214">
        <v>50.42</v>
      </c>
      <c r="O72" s="173">
        <v>40</v>
      </c>
      <c r="P72" s="202">
        <f t="shared" si="26"/>
        <v>-10.420000000000002</v>
      </c>
      <c r="Q72" s="173">
        <v>40.83</v>
      </c>
      <c r="R72" s="173">
        <v>54.44</v>
      </c>
      <c r="S72" s="202">
        <f t="shared" si="27"/>
        <v>13.61</v>
      </c>
      <c r="T72" s="203">
        <v>64.33</v>
      </c>
      <c r="U72" s="173">
        <v>62.22</v>
      </c>
      <c r="V72" s="202">
        <f t="shared" si="28"/>
        <v>-2.1099999999999994</v>
      </c>
      <c r="W72" s="173">
        <v>51.67</v>
      </c>
      <c r="X72" s="173">
        <v>56.11</v>
      </c>
      <c r="Y72" s="202">
        <f t="shared" si="29"/>
        <v>4.4399999999999977</v>
      </c>
      <c r="Z72" s="173">
        <v>58.67</v>
      </c>
      <c r="AA72" s="173">
        <v>71.56</v>
      </c>
      <c r="AB72" s="202">
        <f t="shared" si="22"/>
        <v>12.89</v>
      </c>
      <c r="AC72" s="202">
        <f t="shared" si="30"/>
        <v>49.573750000000004</v>
      </c>
      <c r="AD72" s="201">
        <f t="shared" si="31"/>
        <v>55.201250000000002</v>
      </c>
      <c r="AE72" s="205">
        <f t="shared" si="32"/>
        <v>5.6274999999999977</v>
      </c>
      <c r="AF72" s="206">
        <v>6</v>
      </c>
    </row>
    <row r="73" spans="1:32" ht="18.75">
      <c r="A73" s="181">
        <v>6</v>
      </c>
      <c r="B73" s="199">
        <v>76</v>
      </c>
      <c r="C73" s="207" t="s">
        <v>96</v>
      </c>
      <c r="D73" s="172">
        <v>2</v>
      </c>
      <c r="E73" s="173">
        <v>44</v>
      </c>
      <c r="F73" s="173">
        <v>42</v>
      </c>
      <c r="G73" s="173">
        <f t="shared" si="23"/>
        <v>-2</v>
      </c>
      <c r="H73" s="173">
        <v>32</v>
      </c>
      <c r="I73" s="173">
        <v>50</v>
      </c>
      <c r="J73" s="202">
        <f t="shared" si="24"/>
        <v>18</v>
      </c>
      <c r="K73" s="173">
        <v>20</v>
      </c>
      <c r="L73" s="173">
        <v>25</v>
      </c>
      <c r="M73" s="202">
        <f t="shared" si="25"/>
        <v>5</v>
      </c>
      <c r="N73" s="214">
        <v>40</v>
      </c>
      <c r="O73" s="173">
        <v>27.5</v>
      </c>
      <c r="P73" s="202">
        <f t="shared" si="26"/>
        <v>-12.5</v>
      </c>
      <c r="Q73" s="173">
        <v>41</v>
      </c>
      <c r="R73" s="173">
        <v>43</v>
      </c>
      <c r="S73" s="202">
        <f t="shared" si="27"/>
        <v>2</v>
      </c>
      <c r="T73" s="203">
        <v>68</v>
      </c>
      <c r="U73" s="173">
        <v>42</v>
      </c>
      <c r="V73" s="202">
        <f t="shared" si="28"/>
        <v>-26</v>
      </c>
      <c r="W73" s="173">
        <v>55</v>
      </c>
      <c r="X73" s="173">
        <v>50</v>
      </c>
      <c r="Y73" s="202">
        <f t="shared" si="29"/>
        <v>-5</v>
      </c>
      <c r="Z73" s="173">
        <v>52</v>
      </c>
      <c r="AA73" s="173">
        <v>52</v>
      </c>
      <c r="AB73" s="202">
        <f t="shared" si="22"/>
        <v>0</v>
      </c>
      <c r="AC73" s="202">
        <f t="shared" si="30"/>
        <v>44</v>
      </c>
      <c r="AD73" s="201">
        <f t="shared" si="31"/>
        <v>41.4375</v>
      </c>
      <c r="AE73" s="205">
        <f t="shared" si="32"/>
        <v>-2.5625</v>
      </c>
      <c r="AF73" s="206">
        <v>4</v>
      </c>
    </row>
    <row r="74" spans="1:32" ht="18.75">
      <c r="A74" s="181">
        <v>1</v>
      </c>
      <c r="B74" s="199">
        <v>80</v>
      </c>
      <c r="C74" s="207" t="s">
        <v>101</v>
      </c>
      <c r="D74" s="172">
        <v>15</v>
      </c>
      <c r="E74" s="173">
        <v>61.33</v>
      </c>
      <c r="F74" s="173">
        <v>48</v>
      </c>
      <c r="G74" s="173">
        <f t="shared" si="23"/>
        <v>-13.329999999999998</v>
      </c>
      <c r="H74" s="173">
        <v>43.67</v>
      </c>
      <c r="I74" s="173">
        <v>59.6</v>
      </c>
      <c r="J74" s="202">
        <f t="shared" si="24"/>
        <v>15.93</v>
      </c>
      <c r="K74" s="173">
        <v>62.08</v>
      </c>
      <c r="L74" s="173">
        <v>51.33</v>
      </c>
      <c r="M74" s="202">
        <f t="shared" si="25"/>
        <v>-10.75</v>
      </c>
      <c r="N74" s="214">
        <v>60</v>
      </c>
      <c r="O74" s="173">
        <v>42.67</v>
      </c>
      <c r="P74" s="202">
        <f t="shared" si="26"/>
        <v>-17.329999999999998</v>
      </c>
      <c r="Q74" s="173">
        <v>32.92</v>
      </c>
      <c r="R74" s="173">
        <v>46.03</v>
      </c>
      <c r="S74" s="202">
        <f t="shared" si="27"/>
        <v>13.11</v>
      </c>
      <c r="T74" s="203">
        <v>66.67</v>
      </c>
      <c r="U74" s="173">
        <v>58.13</v>
      </c>
      <c r="V74" s="202">
        <f t="shared" si="28"/>
        <v>-8.5399999999999991</v>
      </c>
      <c r="W74" s="173">
        <v>51.67</v>
      </c>
      <c r="X74" s="173">
        <v>48.67</v>
      </c>
      <c r="Y74" s="202">
        <f t="shared" si="29"/>
        <v>-3</v>
      </c>
      <c r="Z74" s="173">
        <v>64.67</v>
      </c>
      <c r="AA74" s="173">
        <v>64</v>
      </c>
      <c r="AB74" s="202">
        <f t="shared" si="22"/>
        <v>-0.67000000000000171</v>
      </c>
      <c r="AC74" s="202">
        <f t="shared" si="30"/>
        <v>55.376250000000006</v>
      </c>
      <c r="AD74" s="201">
        <f t="shared" si="31"/>
        <v>52.303750000000008</v>
      </c>
      <c r="AE74" s="205">
        <f t="shared" si="32"/>
        <v>-3.072499999999998</v>
      </c>
      <c r="AF74" s="206">
        <v>2</v>
      </c>
    </row>
    <row r="75" spans="1:32" ht="18.75">
      <c r="A75" s="181">
        <v>1</v>
      </c>
      <c r="B75" s="199">
        <v>81</v>
      </c>
      <c r="C75" s="207" t="s">
        <v>102</v>
      </c>
      <c r="D75" s="172">
        <v>15</v>
      </c>
      <c r="E75" s="173">
        <v>46</v>
      </c>
      <c r="F75" s="173">
        <v>45.33</v>
      </c>
      <c r="G75" s="173">
        <f t="shared" si="23"/>
        <v>-0.67000000000000171</v>
      </c>
      <c r="H75" s="173">
        <v>39.159999999999997</v>
      </c>
      <c r="I75" s="173">
        <v>53.33</v>
      </c>
      <c r="J75" s="202">
        <f t="shared" si="24"/>
        <v>14.170000000000002</v>
      </c>
      <c r="K75" s="173">
        <v>35</v>
      </c>
      <c r="L75" s="173">
        <v>46.5</v>
      </c>
      <c r="M75" s="202">
        <f t="shared" si="25"/>
        <v>11.5</v>
      </c>
      <c r="N75" s="214">
        <v>39.47</v>
      </c>
      <c r="O75" s="173">
        <v>37</v>
      </c>
      <c r="P75" s="202">
        <f t="shared" si="26"/>
        <v>-2.4699999999999989</v>
      </c>
      <c r="Q75" s="173">
        <v>39.47</v>
      </c>
      <c r="R75" s="173">
        <v>48.53</v>
      </c>
      <c r="S75" s="202">
        <f t="shared" si="27"/>
        <v>9.0600000000000023</v>
      </c>
      <c r="T75" s="203">
        <v>65.47</v>
      </c>
      <c r="U75" s="173">
        <v>52.8</v>
      </c>
      <c r="V75" s="202">
        <f t="shared" si="28"/>
        <v>-12.670000000000002</v>
      </c>
      <c r="W75" s="173">
        <v>47.37</v>
      </c>
      <c r="X75" s="173">
        <v>45</v>
      </c>
      <c r="Y75" s="202">
        <f t="shared" si="29"/>
        <v>-2.3699999999999974</v>
      </c>
      <c r="Z75" s="173">
        <v>57.26</v>
      </c>
      <c r="AA75" s="173">
        <v>62.67</v>
      </c>
      <c r="AB75" s="202">
        <f t="shared" si="22"/>
        <v>5.4100000000000037</v>
      </c>
      <c r="AC75" s="202">
        <f t="shared" si="30"/>
        <v>46.15</v>
      </c>
      <c r="AD75" s="201">
        <f t="shared" si="31"/>
        <v>48.895000000000003</v>
      </c>
      <c r="AE75" s="205">
        <f t="shared" si="32"/>
        <v>2.7450000000000045</v>
      </c>
      <c r="AF75" s="206">
        <v>4</v>
      </c>
    </row>
    <row r="76" spans="1:32" ht="18.75">
      <c r="A76" s="181">
        <v>5</v>
      </c>
      <c r="B76" s="199">
        <v>83</v>
      </c>
      <c r="C76" s="207" t="s">
        <v>104</v>
      </c>
      <c r="D76" s="172">
        <v>7</v>
      </c>
      <c r="E76" s="173">
        <v>52.75</v>
      </c>
      <c r="F76" s="173">
        <v>45.43</v>
      </c>
      <c r="G76" s="173">
        <f t="shared" si="23"/>
        <v>-7.32</v>
      </c>
      <c r="H76" s="173">
        <v>43.5</v>
      </c>
      <c r="I76" s="173">
        <v>55.71</v>
      </c>
      <c r="J76" s="202">
        <f t="shared" si="24"/>
        <v>12.21</v>
      </c>
      <c r="K76" s="173">
        <v>28.44</v>
      </c>
      <c r="L76" s="173">
        <v>37.86</v>
      </c>
      <c r="M76" s="202">
        <f t="shared" si="25"/>
        <v>9.4199999999999982</v>
      </c>
      <c r="N76" s="214">
        <v>40.630000000000003</v>
      </c>
      <c r="O76" s="173">
        <v>42.14</v>
      </c>
      <c r="P76" s="202">
        <f t="shared" si="26"/>
        <v>1.509999999999998</v>
      </c>
      <c r="Q76" s="173">
        <v>34.130000000000003</v>
      </c>
      <c r="R76" s="173">
        <v>45.29</v>
      </c>
      <c r="S76" s="202">
        <f t="shared" si="27"/>
        <v>11.159999999999997</v>
      </c>
      <c r="T76" s="203">
        <v>70</v>
      </c>
      <c r="U76" s="173">
        <v>60.57</v>
      </c>
      <c r="V76" s="202">
        <f t="shared" si="28"/>
        <v>-9.43</v>
      </c>
      <c r="W76" s="173">
        <v>42.5</v>
      </c>
      <c r="X76" s="173">
        <v>48.57</v>
      </c>
      <c r="Y76" s="202">
        <f t="shared" si="29"/>
        <v>6.07</v>
      </c>
      <c r="Z76" s="173">
        <v>57.5</v>
      </c>
      <c r="AA76" s="173">
        <v>65.14</v>
      </c>
      <c r="AB76" s="202">
        <f t="shared" si="22"/>
        <v>7.6400000000000006</v>
      </c>
      <c r="AC76" s="202">
        <f t="shared" si="30"/>
        <v>46.181249999999999</v>
      </c>
      <c r="AD76" s="201">
        <f t="shared" si="31"/>
        <v>50.088749999999997</v>
      </c>
      <c r="AE76" s="205">
        <f t="shared" si="32"/>
        <v>3.9074999999999989</v>
      </c>
      <c r="AF76" s="206">
        <v>6</v>
      </c>
    </row>
    <row r="77" spans="1:32" ht="18.75">
      <c r="A77" s="181">
        <v>4</v>
      </c>
      <c r="B77" s="207">
        <v>84</v>
      </c>
      <c r="C77" s="207" t="s">
        <v>105</v>
      </c>
      <c r="D77" s="172">
        <v>4</v>
      </c>
      <c r="E77" s="173">
        <v>35.83</v>
      </c>
      <c r="F77" s="173">
        <v>55</v>
      </c>
      <c r="G77" s="173">
        <f t="shared" si="23"/>
        <v>19.170000000000002</v>
      </c>
      <c r="H77" s="173">
        <v>37.17</v>
      </c>
      <c r="I77" s="173">
        <v>56</v>
      </c>
      <c r="J77" s="202">
        <f t="shared" si="24"/>
        <v>18.829999999999998</v>
      </c>
      <c r="K77" s="173">
        <v>27.29</v>
      </c>
      <c r="L77" s="173">
        <v>28.13</v>
      </c>
      <c r="M77" s="202">
        <f t="shared" si="25"/>
        <v>0.83999999999999986</v>
      </c>
      <c r="N77" s="214">
        <v>27.08</v>
      </c>
      <c r="O77" s="173">
        <v>40</v>
      </c>
      <c r="P77" s="202">
        <f t="shared" si="26"/>
        <v>12.920000000000002</v>
      </c>
      <c r="Q77" s="173">
        <v>31</v>
      </c>
      <c r="R77" s="173">
        <v>48.63</v>
      </c>
      <c r="S77" s="202">
        <f t="shared" si="27"/>
        <v>17.630000000000003</v>
      </c>
      <c r="T77" s="203">
        <v>55</v>
      </c>
      <c r="U77" s="173">
        <v>59</v>
      </c>
      <c r="V77" s="202">
        <f t="shared" si="28"/>
        <v>4</v>
      </c>
      <c r="W77" s="173">
        <v>40</v>
      </c>
      <c r="X77" s="173">
        <v>50</v>
      </c>
      <c r="Y77" s="202">
        <f t="shared" si="29"/>
        <v>10</v>
      </c>
      <c r="Z77" s="173">
        <v>37.33</v>
      </c>
      <c r="AA77" s="173">
        <v>60</v>
      </c>
      <c r="AB77" s="202">
        <f t="shared" si="22"/>
        <v>22.67</v>
      </c>
      <c r="AC77" s="202">
        <f t="shared" si="30"/>
        <v>36.337499999999999</v>
      </c>
      <c r="AD77" s="201">
        <f t="shared" si="31"/>
        <v>49.594999999999999</v>
      </c>
      <c r="AE77" s="205">
        <f t="shared" si="32"/>
        <v>13.2575</v>
      </c>
      <c r="AF77" s="206">
        <v>8</v>
      </c>
    </row>
    <row r="78" spans="1:32" ht="18.75">
      <c r="A78" s="181">
        <v>6</v>
      </c>
      <c r="B78" s="199">
        <v>85</v>
      </c>
      <c r="C78" s="207" t="s">
        <v>136</v>
      </c>
      <c r="D78" s="172">
        <v>7</v>
      </c>
      <c r="E78" s="201">
        <v>49</v>
      </c>
      <c r="F78" s="173">
        <v>40.855714285714285</v>
      </c>
      <c r="G78" s="173">
        <f t="shared" si="23"/>
        <v>-8.144285714285715</v>
      </c>
      <c r="H78" s="201">
        <v>36.5</v>
      </c>
      <c r="I78" s="173">
        <v>40</v>
      </c>
      <c r="J78" s="202">
        <f t="shared" si="24"/>
        <v>3.5</v>
      </c>
      <c r="K78" s="201">
        <v>27.189999999999998</v>
      </c>
      <c r="L78" s="173">
        <v>30.717142857142857</v>
      </c>
      <c r="M78" s="202">
        <f t="shared" si="25"/>
        <v>3.5271428571428594</v>
      </c>
      <c r="N78" s="215">
        <v>31.25</v>
      </c>
      <c r="O78" s="173">
        <v>35.001428571428569</v>
      </c>
      <c r="P78" s="202">
        <f t="shared" si="26"/>
        <v>3.7514285714285691</v>
      </c>
      <c r="Q78" s="201">
        <v>40.03</v>
      </c>
      <c r="R78" s="173">
        <v>37.288571428571423</v>
      </c>
      <c r="S78" s="202">
        <f t="shared" si="27"/>
        <v>-2.7414285714285782</v>
      </c>
      <c r="T78" s="201">
        <v>69.25</v>
      </c>
      <c r="U78" s="173">
        <v>47.428571428571431</v>
      </c>
      <c r="V78" s="202">
        <f t="shared" si="28"/>
        <v>-21.821428571428569</v>
      </c>
      <c r="W78" s="201">
        <v>48.75</v>
      </c>
      <c r="X78" s="173">
        <v>43.572857142857139</v>
      </c>
      <c r="Y78" s="202">
        <f t="shared" si="29"/>
        <v>-5.1771428571428615</v>
      </c>
      <c r="Z78" s="201">
        <v>57.75</v>
      </c>
      <c r="AA78" s="173">
        <v>54.855714285714285</v>
      </c>
      <c r="AB78" s="202">
        <f t="shared" ref="AB78:AB91" si="33">AA78-Z78</f>
        <v>-2.894285714285715</v>
      </c>
      <c r="AC78" s="202">
        <f t="shared" si="30"/>
        <v>44.965000000000003</v>
      </c>
      <c r="AD78" s="201">
        <f t="shared" si="31"/>
        <v>41.214999999999996</v>
      </c>
      <c r="AE78" s="205">
        <f t="shared" si="32"/>
        <v>-3.7500000000000071</v>
      </c>
      <c r="AF78" s="206">
        <v>3</v>
      </c>
    </row>
    <row r="79" spans="1:32" ht="18.75">
      <c r="A79" s="181">
        <v>2</v>
      </c>
      <c r="B79" s="199">
        <v>86</v>
      </c>
      <c r="C79" s="207" t="s">
        <v>107</v>
      </c>
      <c r="D79" s="172">
        <v>10</v>
      </c>
      <c r="E79" s="173">
        <v>49.67</v>
      </c>
      <c r="F79" s="173">
        <v>44.4</v>
      </c>
      <c r="G79" s="173">
        <f t="shared" si="23"/>
        <v>-5.2700000000000031</v>
      </c>
      <c r="H79" s="173">
        <v>41.17</v>
      </c>
      <c r="I79" s="173">
        <v>53.4</v>
      </c>
      <c r="J79" s="202">
        <f t="shared" si="24"/>
        <v>12.229999999999997</v>
      </c>
      <c r="K79" s="173">
        <v>25.21</v>
      </c>
      <c r="L79" s="173">
        <v>33.25</v>
      </c>
      <c r="M79" s="202">
        <f t="shared" si="25"/>
        <v>8.0399999999999991</v>
      </c>
      <c r="N79" s="214">
        <v>34.17</v>
      </c>
      <c r="O79" s="173">
        <v>32.5</v>
      </c>
      <c r="P79" s="202">
        <f t="shared" si="26"/>
        <v>-1.6700000000000017</v>
      </c>
      <c r="Q79" s="173">
        <v>42.83</v>
      </c>
      <c r="R79" s="173">
        <v>42.8</v>
      </c>
      <c r="S79" s="202">
        <f t="shared" si="27"/>
        <v>-3.0000000000001137E-2</v>
      </c>
      <c r="T79" s="203">
        <v>69.33</v>
      </c>
      <c r="U79" s="173">
        <v>54.4</v>
      </c>
      <c r="V79" s="202">
        <f t="shared" si="28"/>
        <v>-14.93</v>
      </c>
      <c r="W79" s="173">
        <v>50</v>
      </c>
      <c r="X79" s="173">
        <v>44.5</v>
      </c>
      <c r="Y79" s="202">
        <f t="shared" si="29"/>
        <v>-5.5</v>
      </c>
      <c r="Z79" s="173">
        <v>55</v>
      </c>
      <c r="AA79" s="173">
        <v>60</v>
      </c>
      <c r="AB79" s="202">
        <f t="shared" si="33"/>
        <v>5</v>
      </c>
      <c r="AC79" s="202">
        <f t="shared" si="30"/>
        <v>45.922499999999999</v>
      </c>
      <c r="AD79" s="201">
        <f t="shared" si="31"/>
        <v>45.65625</v>
      </c>
      <c r="AE79" s="205">
        <f t="shared" si="32"/>
        <v>-0.26624999999999943</v>
      </c>
      <c r="AF79" s="206">
        <v>3</v>
      </c>
    </row>
    <row r="80" spans="1:32" ht="18.75">
      <c r="A80" s="181">
        <v>5</v>
      </c>
      <c r="B80" s="199">
        <v>87</v>
      </c>
      <c r="C80" s="207" t="s">
        <v>108</v>
      </c>
      <c r="D80" s="172">
        <v>17</v>
      </c>
      <c r="E80" s="173">
        <v>60.17</v>
      </c>
      <c r="F80" s="173">
        <v>54.35</v>
      </c>
      <c r="G80" s="173">
        <f t="shared" si="23"/>
        <v>-5.82</v>
      </c>
      <c r="H80" s="173">
        <v>51.5</v>
      </c>
      <c r="I80" s="173">
        <v>63.18</v>
      </c>
      <c r="J80" s="202">
        <f t="shared" si="24"/>
        <v>11.68</v>
      </c>
      <c r="K80" s="173">
        <v>46.46</v>
      </c>
      <c r="L80" s="173">
        <v>50.88</v>
      </c>
      <c r="M80" s="202">
        <f t="shared" si="25"/>
        <v>4.4200000000000017</v>
      </c>
      <c r="N80" s="214">
        <v>55.42</v>
      </c>
      <c r="O80" s="173">
        <v>54.41</v>
      </c>
      <c r="P80" s="202">
        <f t="shared" si="26"/>
        <v>-1.0100000000000051</v>
      </c>
      <c r="Q80" s="173">
        <v>49.33</v>
      </c>
      <c r="R80" s="173">
        <v>48.29</v>
      </c>
      <c r="S80" s="202">
        <f t="shared" si="27"/>
        <v>-1.0399999999999991</v>
      </c>
      <c r="T80" s="203">
        <v>78</v>
      </c>
      <c r="U80" s="173">
        <v>63.76</v>
      </c>
      <c r="V80" s="202">
        <f t="shared" si="28"/>
        <v>-14.240000000000002</v>
      </c>
      <c r="W80" s="173">
        <v>65.42</v>
      </c>
      <c r="X80" s="173">
        <v>54.71</v>
      </c>
      <c r="Y80" s="202">
        <f t="shared" si="29"/>
        <v>-10.71</v>
      </c>
      <c r="Z80" s="173">
        <v>72.33</v>
      </c>
      <c r="AA80" s="173">
        <v>65.180000000000007</v>
      </c>
      <c r="AB80" s="202">
        <f t="shared" si="33"/>
        <v>-7.1499999999999915</v>
      </c>
      <c r="AC80" s="202">
        <f t="shared" si="30"/>
        <v>59.828749999999999</v>
      </c>
      <c r="AD80" s="201">
        <f t="shared" si="31"/>
        <v>56.844999999999999</v>
      </c>
      <c r="AE80" s="205">
        <f t="shared" si="32"/>
        <v>-2.9837500000000006</v>
      </c>
      <c r="AF80" s="206">
        <v>2</v>
      </c>
    </row>
    <row r="81" spans="1:32" ht="18.75">
      <c r="A81" s="181">
        <v>6</v>
      </c>
      <c r="B81" s="199">
        <v>88</v>
      </c>
      <c r="C81" s="207" t="s">
        <v>109</v>
      </c>
      <c r="D81" s="172">
        <v>8</v>
      </c>
      <c r="E81" s="173">
        <v>48.4</v>
      </c>
      <c r="F81" s="173">
        <v>53.5</v>
      </c>
      <c r="G81" s="173">
        <f t="shared" si="23"/>
        <v>5.1000000000000014</v>
      </c>
      <c r="H81" s="173">
        <v>47.2</v>
      </c>
      <c r="I81" s="173">
        <v>53.75</v>
      </c>
      <c r="J81" s="202">
        <f t="shared" si="24"/>
        <v>6.5499999999999972</v>
      </c>
      <c r="K81" s="173">
        <v>23</v>
      </c>
      <c r="L81" s="173">
        <v>30</v>
      </c>
      <c r="M81" s="202">
        <f t="shared" si="25"/>
        <v>7</v>
      </c>
      <c r="N81" s="214">
        <v>55</v>
      </c>
      <c r="O81" s="173">
        <v>37.5</v>
      </c>
      <c r="P81" s="202">
        <f t="shared" si="26"/>
        <v>-17.5</v>
      </c>
      <c r="Q81" s="173">
        <v>39.1</v>
      </c>
      <c r="R81" s="173">
        <v>47</v>
      </c>
      <c r="S81" s="202">
        <f t="shared" si="27"/>
        <v>7.8999999999999986</v>
      </c>
      <c r="T81" s="203">
        <v>68.8</v>
      </c>
      <c r="U81" s="173">
        <v>57</v>
      </c>
      <c r="V81" s="202">
        <f t="shared" si="28"/>
        <v>-11.799999999999997</v>
      </c>
      <c r="W81" s="173">
        <v>55</v>
      </c>
      <c r="X81" s="173">
        <v>48.75</v>
      </c>
      <c r="Y81" s="202">
        <f t="shared" si="29"/>
        <v>-6.25</v>
      </c>
      <c r="Z81" s="173">
        <v>59.2</v>
      </c>
      <c r="AA81" s="173">
        <v>63</v>
      </c>
      <c r="AB81" s="202">
        <f t="shared" si="33"/>
        <v>3.7999999999999972</v>
      </c>
      <c r="AC81" s="202">
        <f t="shared" si="30"/>
        <v>49.462499999999999</v>
      </c>
      <c r="AD81" s="201">
        <f t="shared" si="31"/>
        <v>48.8125</v>
      </c>
      <c r="AE81" s="205">
        <f t="shared" si="32"/>
        <v>-0.64999999999999858</v>
      </c>
      <c r="AF81" s="206">
        <v>5</v>
      </c>
    </row>
    <row r="82" spans="1:32" ht="18.75">
      <c r="A82" s="181">
        <v>1</v>
      </c>
      <c r="B82" s="199">
        <v>90</v>
      </c>
      <c r="C82" s="207" t="s">
        <v>111</v>
      </c>
      <c r="D82" s="172">
        <v>20</v>
      </c>
      <c r="E82" s="173">
        <v>45.86</v>
      </c>
      <c r="F82" s="173">
        <v>51.6</v>
      </c>
      <c r="G82" s="173">
        <f t="shared" si="23"/>
        <v>5.740000000000002</v>
      </c>
      <c r="H82" s="173">
        <v>38</v>
      </c>
      <c r="I82" s="173">
        <v>54.4</v>
      </c>
      <c r="J82" s="202">
        <f t="shared" si="24"/>
        <v>16.399999999999999</v>
      </c>
      <c r="K82" s="173">
        <v>31.07</v>
      </c>
      <c r="L82" s="173">
        <v>35.25</v>
      </c>
      <c r="M82" s="202">
        <f t="shared" si="25"/>
        <v>4.18</v>
      </c>
      <c r="N82" s="214">
        <v>40</v>
      </c>
      <c r="O82" s="173">
        <v>40.5</v>
      </c>
      <c r="P82" s="202">
        <f t="shared" si="26"/>
        <v>0.5</v>
      </c>
      <c r="Q82" s="173">
        <v>43.89</v>
      </c>
      <c r="R82" s="173">
        <v>52.83</v>
      </c>
      <c r="S82" s="202">
        <f t="shared" si="27"/>
        <v>8.9399999999999977</v>
      </c>
      <c r="T82" s="203">
        <v>60.57</v>
      </c>
      <c r="U82" s="173">
        <v>59.2</v>
      </c>
      <c r="V82" s="202">
        <f t="shared" si="28"/>
        <v>-1.3699999999999974</v>
      </c>
      <c r="W82" s="173">
        <v>47.14</v>
      </c>
      <c r="X82" s="173">
        <v>50.75</v>
      </c>
      <c r="Y82" s="202">
        <f t="shared" si="29"/>
        <v>3.6099999999999994</v>
      </c>
      <c r="Z82" s="173">
        <v>59.14</v>
      </c>
      <c r="AA82" s="173">
        <v>63.2</v>
      </c>
      <c r="AB82" s="202">
        <f t="shared" si="33"/>
        <v>4.0600000000000023</v>
      </c>
      <c r="AC82" s="202">
        <f t="shared" si="30"/>
        <v>45.708749999999995</v>
      </c>
      <c r="AD82" s="201">
        <f t="shared" si="31"/>
        <v>50.966249999999995</v>
      </c>
      <c r="AE82" s="205">
        <f t="shared" si="32"/>
        <v>5.2575000000000003</v>
      </c>
      <c r="AF82" s="206">
        <v>7</v>
      </c>
    </row>
    <row r="83" spans="1:32" ht="18.75">
      <c r="A83" s="181">
        <v>5</v>
      </c>
      <c r="B83" s="199">
        <v>91</v>
      </c>
      <c r="C83" s="207" t="s">
        <v>112</v>
      </c>
      <c r="D83" s="172">
        <v>19</v>
      </c>
      <c r="E83" s="173">
        <v>43.73</v>
      </c>
      <c r="F83" s="173">
        <v>48.84</v>
      </c>
      <c r="G83" s="173">
        <f t="shared" si="23"/>
        <v>5.1100000000000065</v>
      </c>
      <c r="H83" s="173">
        <v>37.869999999999997</v>
      </c>
      <c r="I83" s="173">
        <v>53.37</v>
      </c>
      <c r="J83" s="202">
        <f t="shared" si="24"/>
        <v>15.5</v>
      </c>
      <c r="K83" s="173">
        <v>30.33</v>
      </c>
      <c r="L83" s="173">
        <v>45.26</v>
      </c>
      <c r="M83" s="202">
        <f t="shared" si="25"/>
        <v>14.93</v>
      </c>
      <c r="N83" s="214">
        <v>40</v>
      </c>
      <c r="O83" s="173">
        <v>49.74</v>
      </c>
      <c r="P83" s="202">
        <f t="shared" si="26"/>
        <v>9.740000000000002</v>
      </c>
      <c r="Q83" s="173">
        <v>31</v>
      </c>
      <c r="R83" s="173">
        <v>45.16</v>
      </c>
      <c r="S83" s="202">
        <f t="shared" si="27"/>
        <v>14.159999999999997</v>
      </c>
      <c r="T83" s="203">
        <v>62.13</v>
      </c>
      <c r="U83" s="173">
        <v>54.11</v>
      </c>
      <c r="V83" s="202">
        <f t="shared" si="28"/>
        <v>-8.0200000000000031</v>
      </c>
      <c r="W83" s="173">
        <v>49.33</v>
      </c>
      <c r="X83" s="173">
        <v>48.42</v>
      </c>
      <c r="Y83" s="202">
        <f t="shared" si="29"/>
        <v>-0.90999999999999659</v>
      </c>
      <c r="Z83" s="173">
        <v>52.27</v>
      </c>
      <c r="AA83" s="173">
        <v>57.68</v>
      </c>
      <c r="AB83" s="202">
        <f t="shared" si="33"/>
        <v>5.4099999999999966</v>
      </c>
      <c r="AC83" s="202">
        <f t="shared" si="30"/>
        <v>43.332499999999996</v>
      </c>
      <c r="AD83" s="201">
        <f t="shared" si="31"/>
        <v>50.322500000000005</v>
      </c>
      <c r="AE83" s="205">
        <f t="shared" si="32"/>
        <v>6.9900000000000091</v>
      </c>
      <c r="AF83" s="206">
        <v>6</v>
      </c>
    </row>
    <row r="84" spans="1:32" ht="18.75">
      <c r="A84" s="181">
        <v>4</v>
      </c>
      <c r="B84" s="207">
        <v>92</v>
      </c>
      <c r="C84" s="207" t="s">
        <v>113</v>
      </c>
      <c r="D84" s="172">
        <v>14</v>
      </c>
      <c r="E84" s="173">
        <v>50.2</v>
      </c>
      <c r="F84" s="173">
        <v>42.57</v>
      </c>
      <c r="G84" s="173">
        <f t="shared" si="23"/>
        <v>-7.6300000000000026</v>
      </c>
      <c r="H84" s="173">
        <v>42.4</v>
      </c>
      <c r="I84" s="173">
        <v>46</v>
      </c>
      <c r="J84" s="202">
        <f t="shared" si="24"/>
        <v>3.6000000000000014</v>
      </c>
      <c r="K84" s="173">
        <v>36.25</v>
      </c>
      <c r="L84" s="173">
        <v>29.64</v>
      </c>
      <c r="M84" s="202">
        <f t="shared" si="25"/>
        <v>-6.6099999999999994</v>
      </c>
      <c r="N84" s="214">
        <v>41</v>
      </c>
      <c r="O84" s="173">
        <v>37.14</v>
      </c>
      <c r="P84" s="202">
        <f t="shared" si="26"/>
        <v>-3.8599999999999994</v>
      </c>
      <c r="Q84" s="173">
        <v>44.8</v>
      </c>
      <c r="R84" s="173">
        <v>43</v>
      </c>
      <c r="S84" s="202">
        <f t="shared" si="27"/>
        <v>-1.7999999999999972</v>
      </c>
      <c r="T84" s="203">
        <v>69.2</v>
      </c>
      <c r="U84" s="173">
        <v>49.71</v>
      </c>
      <c r="V84" s="202">
        <f t="shared" si="28"/>
        <v>-19.490000000000002</v>
      </c>
      <c r="W84" s="173">
        <v>50</v>
      </c>
      <c r="X84" s="173">
        <v>45.71</v>
      </c>
      <c r="Y84" s="202">
        <f t="shared" si="29"/>
        <v>-4.2899999999999991</v>
      </c>
      <c r="Z84" s="173">
        <v>60</v>
      </c>
      <c r="AA84" s="173">
        <v>53.14</v>
      </c>
      <c r="AB84" s="202">
        <f t="shared" si="33"/>
        <v>-6.8599999999999994</v>
      </c>
      <c r="AC84" s="202">
        <f t="shared" si="30"/>
        <v>49.231249999999996</v>
      </c>
      <c r="AD84" s="201">
        <f t="shared" si="31"/>
        <v>43.363749999999996</v>
      </c>
      <c r="AE84" s="205">
        <f t="shared" si="32"/>
        <v>-5.8674999999999997</v>
      </c>
      <c r="AF84" s="206">
        <v>1</v>
      </c>
    </row>
    <row r="85" spans="1:32" ht="18.75">
      <c r="A85" s="181">
        <v>1</v>
      </c>
      <c r="B85" s="199">
        <v>93</v>
      </c>
      <c r="C85" s="207" t="s">
        <v>114</v>
      </c>
      <c r="D85" s="172">
        <v>11</v>
      </c>
      <c r="E85" s="173">
        <v>43.25</v>
      </c>
      <c r="F85" s="173">
        <v>47.64</v>
      </c>
      <c r="G85" s="173">
        <f t="shared" si="23"/>
        <v>4.3900000000000006</v>
      </c>
      <c r="H85" s="173">
        <v>39.5</v>
      </c>
      <c r="I85" s="173">
        <v>57.09</v>
      </c>
      <c r="J85" s="202">
        <f t="shared" si="24"/>
        <v>17.590000000000003</v>
      </c>
      <c r="K85" s="173">
        <v>30.63</v>
      </c>
      <c r="L85" s="173">
        <v>41.14</v>
      </c>
      <c r="M85" s="202">
        <f t="shared" si="25"/>
        <v>10.510000000000002</v>
      </c>
      <c r="N85" s="214">
        <v>40</v>
      </c>
      <c r="O85" s="173">
        <v>47.73</v>
      </c>
      <c r="P85" s="202">
        <f t="shared" si="26"/>
        <v>7.7299999999999969</v>
      </c>
      <c r="Q85" s="173">
        <v>33.25</v>
      </c>
      <c r="R85" s="173">
        <v>46.95</v>
      </c>
      <c r="S85" s="202">
        <f t="shared" si="27"/>
        <v>13.700000000000003</v>
      </c>
      <c r="T85" s="203">
        <v>59</v>
      </c>
      <c r="U85" s="173">
        <v>60.36</v>
      </c>
      <c r="V85" s="202">
        <f t="shared" si="28"/>
        <v>1.3599999999999994</v>
      </c>
      <c r="W85" s="173">
        <v>46.88</v>
      </c>
      <c r="X85" s="173">
        <v>48.64</v>
      </c>
      <c r="Y85" s="202">
        <f t="shared" si="29"/>
        <v>1.759999999999998</v>
      </c>
      <c r="Z85" s="173">
        <v>52.5</v>
      </c>
      <c r="AA85" s="173">
        <v>66.180000000000007</v>
      </c>
      <c r="AB85" s="202">
        <f t="shared" si="33"/>
        <v>13.680000000000007</v>
      </c>
      <c r="AC85" s="202">
        <f t="shared" si="30"/>
        <v>43.126249999999999</v>
      </c>
      <c r="AD85" s="201">
        <f t="shared" si="31"/>
        <v>51.966250000000002</v>
      </c>
      <c r="AE85" s="205">
        <f t="shared" si="32"/>
        <v>8.8400000000000034</v>
      </c>
      <c r="AF85" s="206">
        <v>8</v>
      </c>
    </row>
    <row r="86" spans="1:32" ht="18.75">
      <c r="A86" s="181">
        <v>6</v>
      </c>
      <c r="B86" s="199">
        <v>94</v>
      </c>
      <c r="C86" s="207" t="s">
        <v>115</v>
      </c>
      <c r="D86" s="172">
        <v>8</v>
      </c>
      <c r="E86" s="173">
        <v>43.33</v>
      </c>
      <c r="F86" s="173">
        <v>51.5</v>
      </c>
      <c r="G86" s="173">
        <f t="shared" si="23"/>
        <v>8.1700000000000017</v>
      </c>
      <c r="H86" s="173">
        <v>43.11</v>
      </c>
      <c r="I86" s="173">
        <v>56</v>
      </c>
      <c r="J86" s="202">
        <f t="shared" si="24"/>
        <v>12.89</v>
      </c>
      <c r="K86" s="173">
        <v>26.67</v>
      </c>
      <c r="L86" s="173">
        <v>25.94</v>
      </c>
      <c r="M86" s="202">
        <f t="shared" si="25"/>
        <v>-0.73000000000000043</v>
      </c>
      <c r="N86" s="214">
        <v>46.67</v>
      </c>
      <c r="O86" s="173">
        <v>34.380000000000003</v>
      </c>
      <c r="P86" s="202">
        <f t="shared" si="26"/>
        <v>-12.29</v>
      </c>
      <c r="Q86" s="173">
        <v>38.83</v>
      </c>
      <c r="R86" s="173">
        <v>43.25</v>
      </c>
      <c r="S86" s="202">
        <f t="shared" si="27"/>
        <v>4.4200000000000017</v>
      </c>
      <c r="T86" s="203">
        <v>69.78</v>
      </c>
      <c r="U86" s="173">
        <v>52.5</v>
      </c>
      <c r="V86" s="202">
        <f t="shared" si="28"/>
        <v>-17.28</v>
      </c>
      <c r="W86" s="173">
        <v>49.44</v>
      </c>
      <c r="X86" s="173">
        <v>53.13</v>
      </c>
      <c r="Y86" s="202">
        <f t="shared" si="29"/>
        <v>3.6900000000000048</v>
      </c>
      <c r="Z86" s="173">
        <v>55.56</v>
      </c>
      <c r="AA86" s="173">
        <v>64</v>
      </c>
      <c r="AB86" s="202">
        <f t="shared" si="33"/>
        <v>8.4399999999999977</v>
      </c>
      <c r="AC86" s="202">
        <f t="shared" si="30"/>
        <v>46.673749999999998</v>
      </c>
      <c r="AD86" s="201">
        <f t="shared" si="31"/>
        <v>47.587499999999999</v>
      </c>
      <c r="AE86" s="205">
        <f t="shared" si="32"/>
        <v>0.91375000000000028</v>
      </c>
      <c r="AF86" s="206">
        <v>5</v>
      </c>
    </row>
    <row r="87" spans="1:32" ht="18.75">
      <c r="A87" s="181">
        <v>4</v>
      </c>
      <c r="B87" s="199">
        <v>96</v>
      </c>
      <c r="C87" s="207" t="s">
        <v>116</v>
      </c>
      <c r="D87" s="172">
        <v>13</v>
      </c>
      <c r="E87" s="173">
        <v>47.08</v>
      </c>
      <c r="F87" s="173">
        <v>44.304615384615389</v>
      </c>
      <c r="G87" s="173">
        <f t="shared" si="23"/>
        <v>-2.7753846153846098</v>
      </c>
      <c r="H87" s="173">
        <v>38.46</v>
      </c>
      <c r="I87" s="173">
        <v>46.153846153846153</v>
      </c>
      <c r="J87" s="202">
        <f t="shared" si="24"/>
        <v>7.6938461538461524</v>
      </c>
      <c r="K87" s="173">
        <v>37.5</v>
      </c>
      <c r="L87" s="173">
        <v>32.307692307692307</v>
      </c>
      <c r="M87" s="202">
        <f t="shared" si="25"/>
        <v>-5.1923076923076934</v>
      </c>
      <c r="N87" s="214">
        <v>46.15</v>
      </c>
      <c r="O87" s="173">
        <v>35</v>
      </c>
      <c r="P87" s="202">
        <f t="shared" si="26"/>
        <v>-11.149999999999999</v>
      </c>
      <c r="Q87" s="173">
        <v>43.81</v>
      </c>
      <c r="R87" s="173">
        <v>39.503076923076918</v>
      </c>
      <c r="S87" s="202">
        <f t="shared" si="27"/>
        <v>-4.3069230769230842</v>
      </c>
      <c r="T87" s="203">
        <v>68.31</v>
      </c>
      <c r="U87" s="173">
        <v>51.689230769230775</v>
      </c>
      <c r="V87" s="202">
        <f t="shared" si="28"/>
        <v>-16.620769230769227</v>
      </c>
      <c r="W87" s="173">
        <v>52.69</v>
      </c>
      <c r="X87" s="173">
        <v>39.612307692307695</v>
      </c>
      <c r="Y87" s="202">
        <f t="shared" si="29"/>
        <v>-13.077692307692303</v>
      </c>
      <c r="Z87" s="173">
        <v>57.23</v>
      </c>
      <c r="AA87" s="173">
        <v>52.92</v>
      </c>
      <c r="AB87" s="202">
        <f t="shared" si="33"/>
        <v>-4.3099999999999952</v>
      </c>
      <c r="AC87" s="202">
        <f t="shared" si="30"/>
        <v>48.903750000000002</v>
      </c>
      <c r="AD87" s="201">
        <f t="shared" si="31"/>
        <v>42.686346153846152</v>
      </c>
      <c r="AE87" s="205">
        <f t="shared" si="32"/>
        <v>-6.2174038461538501</v>
      </c>
      <c r="AF87" s="206">
        <v>1</v>
      </c>
    </row>
    <row r="88" spans="1:32" ht="18.75">
      <c r="A88" s="181">
        <v>2</v>
      </c>
      <c r="B88" s="199">
        <v>97</v>
      </c>
      <c r="C88" s="207" t="s">
        <v>117</v>
      </c>
      <c r="D88" s="172">
        <v>27</v>
      </c>
      <c r="E88" s="173">
        <v>54.05</v>
      </c>
      <c r="F88" s="173">
        <v>50.74</v>
      </c>
      <c r="G88" s="173">
        <f t="shared" si="23"/>
        <v>-3.3099999999999952</v>
      </c>
      <c r="H88" s="173">
        <v>45.15</v>
      </c>
      <c r="I88" s="173">
        <v>59.46</v>
      </c>
      <c r="J88" s="202">
        <f t="shared" si="24"/>
        <v>14.310000000000002</v>
      </c>
      <c r="K88" s="173">
        <v>42.24</v>
      </c>
      <c r="L88" s="173">
        <v>49.19</v>
      </c>
      <c r="M88" s="202">
        <f t="shared" si="25"/>
        <v>6.9499999999999957</v>
      </c>
      <c r="N88" s="214">
        <v>65.81</v>
      </c>
      <c r="O88" s="173">
        <v>56.56</v>
      </c>
      <c r="P88" s="202">
        <f t="shared" si="26"/>
        <v>-9.25</v>
      </c>
      <c r="Q88" s="173">
        <v>42.01</v>
      </c>
      <c r="R88" s="173">
        <v>50.81</v>
      </c>
      <c r="S88" s="202">
        <f t="shared" si="27"/>
        <v>8.8000000000000043</v>
      </c>
      <c r="T88" s="203">
        <v>71.89</v>
      </c>
      <c r="U88" s="173">
        <v>61.45</v>
      </c>
      <c r="V88" s="202">
        <f t="shared" si="28"/>
        <v>-10.439999999999998</v>
      </c>
      <c r="W88" s="173">
        <v>53.09</v>
      </c>
      <c r="X88" s="173">
        <v>54.04</v>
      </c>
      <c r="Y88" s="202">
        <f t="shared" si="29"/>
        <v>0.94999999999999574</v>
      </c>
      <c r="Z88" s="173">
        <v>61.36</v>
      </c>
      <c r="AA88" s="173">
        <v>63.5</v>
      </c>
      <c r="AB88" s="202">
        <f t="shared" si="33"/>
        <v>2.1400000000000006</v>
      </c>
      <c r="AC88" s="202">
        <f t="shared" si="30"/>
        <v>54.45</v>
      </c>
      <c r="AD88" s="201">
        <f t="shared" si="31"/>
        <v>55.71875</v>
      </c>
      <c r="AE88" s="205">
        <f t="shared" si="32"/>
        <v>1.2687499999999972</v>
      </c>
      <c r="AF88" s="206">
        <v>5</v>
      </c>
    </row>
    <row r="89" spans="1:32" ht="18.75">
      <c r="A89" s="181">
        <v>6</v>
      </c>
      <c r="B89" s="199">
        <v>98</v>
      </c>
      <c r="C89" s="207" t="s">
        <v>135</v>
      </c>
      <c r="D89" s="172">
        <v>17</v>
      </c>
      <c r="E89" s="201">
        <v>47.99666666666667</v>
      </c>
      <c r="F89" s="173">
        <v>48.467058823529413</v>
      </c>
      <c r="G89" s="173">
        <f t="shared" si="23"/>
        <v>0.4703921568627436</v>
      </c>
      <c r="H89" s="201">
        <v>38.380000000000003</v>
      </c>
      <c r="I89" s="173">
        <v>58.702352941176471</v>
      </c>
      <c r="J89" s="202">
        <f t="shared" si="24"/>
        <v>20.322352941176469</v>
      </c>
      <c r="K89" s="201">
        <v>28.913333333333338</v>
      </c>
      <c r="L89" s="173">
        <v>36.032941176470587</v>
      </c>
      <c r="M89" s="202">
        <f t="shared" si="25"/>
        <v>7.1196078431372491</v>
      </c>
      <c r="N89" s="215">
        <v>36.616666666666667</v>
      </c>
      <c r="O89" s="173">
        <v>36.174117647058829</v>
      </c>
      <c r="P89" s="202">
        <f t="shared" si="26"/>
        <v>-0.44254901960783855</v>
      </c>
      <c r="Q89" s="201">
        <v>32.143333333333338</v>
      </c>
      <c r="R89" s="173">
        <v>43.79529411764706</v>
      </c>
      <c r="S89" s="202">
        <f t="shared" si="27"/>
        <v>11.651960784313722</v>
      </c>
      <c r="T89" s="201">
        <v>65.926666666666662</v>
      </c>
      <c r="U89" s="173">
        <v>60.236470588235292</v>
      </c>
      <c r="V89" s="202">
        <f t="shared" si="28"/>
        <v>-5.6901960784313701</v>
      </c>
      <c r="W89" s="201">
        <v>41.493333333333332</v>
      </c>
      <c r="X89" s="173">
        <v>55.292941176470592</v>
      </c>
      <c r="Y89" s="202">
        <f t="shared" si="29"/>
        <v>13.79960784313726</v>
      </c>
      <c r="Z89" s="201">
        <v>58.643333333333338</v>
      </c>
      <c r="AA89" s="173">
        <v>61.410588235294121</v>
      </c>
      <c r="AB89" s="202">
        <f t="shared" si="33"/>
        <v>2.7672549019607828</v>
      </c>
      <c r="AC89" s="202">
        <f t="shared" si="30"/>
        <v>43.764166666666668</v>
      </c>
      <c r="AD89" s="201">
        <f t="shared" si="31"/>
        <v>50.013970588235303</v>
      </c>
      <c r="AE89" s="205">
        <f t="shared" si="32"/>
        <v>6.2498039215686347</v>
      </c>
      <c r="AF89" s="206">
        <v>6</v>
      </c>
    </row>
    <row r="90" spans="1:32" ht="18.75">
      <c r="A90" s="181">
        <v>2</v>
      </c>
      <c r="B90" s="199">
        <v>99</v>
      </c>
      <c r="C90" s="207" t="s">
        <v>119</v>
      </c>
      <c r="D90" s="172">
        <v>16</v>
      </c>
      <c r="E90" s="173">
        <v>45.04</v>
      </c>
      <c r="F90" s="173">
        <v>45.75</v>
      </c>
      <c r="G90" s="173">
        <f t="shared" si="23"/>
        <v>0.71000000000000085</v>
      </c>
      <c r="H90" s="173">
        <v>39.630000000000003</v>
      </c>
      <c r="I90" s="173">
        <v>58.25</v>
      </c>
      <c r="J90" s="202">
        <f t="shared" si="24"/>
        <v>18.619999999999997</v>
      </c>
      <c r="K90" s="173">
        <v>29.26</v>
      </c>
      <c r="L90" s="173">
        <v>36.880000000000003</v>
      </c>
      <c r="M90" s="202">
        <f t="shared" si="25"/>
        <v>7.620000000000001</v>
      </c>
      <c r="N90" s="214">
        <v>45</v>
      </c>
      <c r="O90" s="173">
        <v>44.06</v>
      </c>
      <c r="P90" s="202">
        <f t="shared" si="26"/>
        <v>-0.93999999999999773</v>
      </c>
      <c r="Q90" s="173">
        <v>41.17</v>
      </c>
      <c r="R90" s="173">
        <v>48.22</v>
      </c>
      <c r="S90" s="202">
        <f t="shared" si="27"/>
        <v>7.0499999999999972</v>
      </c>
      <c r="T90" s="203">
        <v>66.67</v>
      </c>
      <c r="U90" s="173">
        <v>53.25</v>
      </c>
      <c r="V90" s="202">
        <f t="shared" si="28"/>
        <v>-13.420000000000002</v>
      </c>
      <c r="W90" s="173">
        <v>50.19</v>
      </c>
      <c r="X90" s="173">
        <v>49.06</v>
      </c>
      <c r="Y90" s="202">
        <f t="shared" si="29"/>
        <v>-1.1299999999999955</v>
      </c>
      <c r="Z90" s="173">
        <v>60.89</v>
      </c>
      <c r="AA90" s="173">
        <v>65.25</v>
      </c>
      <c r="AB90" s="202">
        <f t="shared" si="33"/>
        <v>4.3599999999999994</v>
      </c>
      <c r="AC90" s="202">
        <f t="shared" si="30"/>
        <v>47.231250000000003</v>
      </c>
      <c r="AD90" s="201">
        <f t="shared" si="31"/>
        <v>50.089999999999996</v>
      </c>
      <c r="AE90" s="205">
        <f t="shared" si="32"/>
        <v>2.8587499999999935</v>
      </c>
      <c r="AF90" s="206">
        <v>5</v>
      </c>
    </row>
    <row r="91" spans="1:32" ht="18.75">
      <c r="A91" s="181">
        <v>5</v>
      </c>
      <c r="B91" s="207">
        <v>100</v>
      </c>
      <c r="C91" s="207" t="s">
        <v>120</v>
      </c>
      <c r="D91" s="172">
        <v>15</v>
      </c>
      <c r="E91" s="173">
        <v>50.53</v>
      </c>
      <c r="F91" s="173">
        <v>48.93</v>
      </c>
      <c r="G91" s="173">
        <f t="shared" si="23"/>
        <v>-1.6000000000000014</v>
      </c>
      <c r="H91" s="173">
        <v>42.53</v>
      </c>
      <c r="I91" s="173">
        <v>52.13</v>
      </c>
      <c r="J91" s="202">
        <f t="shared" si="24"/>
        <v>9.6000000000000014</v>
      </c>
      <c r="K91" s="173">
        <v>29.5</v>
      </c>
      <c r="L91" s="173">
        <v>31.5</v>
      </c>
      <c r="M91" s="202">
        <f t="shared" si="25"/>
        <v>2</v>
      </c>
      <c r="N91" s="214">
        <v>40</v>
      </c>
      <c r="O91" s="173">
        <v>38.33</v>
      </c>
      <c r="P91" s="202">
        <f t="shared" si="26"/>
        <v>-1.6700000000000017</v>
      </c>
      <c r="Q91" s="173">
        <v>34.799999999999997</v>
      </c>
      <c r="R91" s="173">
        <v>41.63</v>
      </c>
      <c r="S91" s="202">
        <f t="shared" si="27"/>
        <v>6.8300000000000054</v>
      </c>
      <c r="T91" s="203">
        <v>64.27</v>
      </c>
      <c r="U91" s="173">
        <v>55.47</v>
      </c>
      <c r="V91" s="202">
        <f t="shared" si="28"/>
        <v>-8.7999999999999972</v>
      </c>
      <c r="W91" s="173">
        <v>53</v>
      </c>
      <c r="X91" s="173">
        <v>45</v>
      </c>
      <c r="Y91" s="202">
        <f t="shared" si="29"/>
        <v>-8</v>
      </c>
      <c r="Z91" s="173">
        <v>61.6</v>
      </c>
      <c r="AA91" s="173">
        <v>62.4</v>
      </c>
      <c r="AB91" s="202">
        <f t="shared" si="33"/>
        <v>0.79999999999999716</v>
      </c>
      <c r="AC91" s="202">
        <f t="shared" si="30"/>
        <v>47.028750000000002</v>
      </c>
      <c r="AD91" s="201">
        <f t="shared" si="31"/>
        <v>46.923749999999998</v>
      </c>
      <c r="AE91" s="205">
        <f t="shared" si="32"/>
        <v>-0.10500000000000398</v>
      </c>
      <c r="AF91" s="206">
        <v>4</v>
      </c>
    </row>
  </sheetData>
  <mergeCells count="19">
    <mergeCell ref="AD4:AD5"/>
    <mergeCell ref="AE4:AE5"/>
    <mergeCell ref="AF4:AF5"/>
    <mergeCell ref="N4:P4"/>
    <mergeCell ref="Q4:S4"/>
    <mergeCell ref="T4:V4"/>
    <mergeCell ref="W4:Y4"/>
    <mergeCell ref="Z4:AB4"/>
    <mergeCell ref="AC4:AC5"/>
    <mergeCell ref="A1:AA1"/>
    <mergeCell ref="A2:AA2"/>
    <mergeCell ref="A3:B3"/>
    <mergeCell ref="A4:A5"/>
    <mergeCell ref="B4:B5"/>
    <mergeCell ref="C4:C5"/>
    <mergeCell ref="D4:D5"/>
    <mergeCell ref="E4:G4"/>
    <mergeCell ref="H4:J4"/>
    <mergeCell ref="K4:M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183"/>
  <sheetViews>
    <sheetView topLeftCell="A91" workbookViewId="0">
      <selection activeCell="J102" sqref="J102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7" ht="24">
      <c r="A1" s="281" t="s">
        <v>189</v>
      </c>
      <c r="B1" s="281"/>
      <c r="C1" s="281"/>
      <c r="D1" s="281"/>
      <c r="E1" s="281"/>
      <c r="F1" s="281"/>
      <c r="G1" s="12"/>
    </row>
    <row r="2" spans="1:7" ht="24">
      <c r="A2" s="281" t="s">
        <v>146</v>
      </c>
      <c r="B2" s="281"/>
      <c r="C2" s="281"/>
      <c r="D2" s="281"/>
      <c r="E2" s="281"/>
      <c r="F2" s="281"/>
      <c r="G2" s="12"/>
    </row>
    <row r="3" spans="1:7" ht="24">
      <c r="A3" s="339" t="s">
        <v>207</v>
      </c>
      <c r="B3" s="339"/>
      <c r="C3" s="339"/>
      <c r="D3" s="339"/>
      <c r="E3" s="339"/>
      <c r="F3" s="339"/>
      <c r="G3" s="12"/>
    </row>
    <row r="4" spans="1:7" ht="24">
      <c r="A4" s="340" t="s">
        <v>143</v>
      </c>
      <c r="B4" s="340" t="s">
        <v>1</v>
      </c>
      <c r="C4" s="341" t="s">
        <v>2</v>
      </c>
      <c r="D4" s="341" t="s">
        <v>125</v>
      </c>
      <c r="E4" s="341"/>
      <c r="F4" s="341"/>
    </row>
    <row r="5" spans="1:7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7" ht="24">
      <c r="A6" s="236">
        <v>1</v>
      </c>
      <c r="B6" s="236" t="s">
        <v>94</v>
      </c>
      <c r="C6" s="237">
        <v>6</v>
      </c>
      <c r="D6" s="238">
        <v>40</v>
      </c>
      <c r="E6" s="238">
        <v>58.67</v>
      </c>
      <c r="F6" s="23">
        <f>E6-D6</f>
        <v>18.670000000000002</v>
      </c>
    </row>
    <row r="7" spans="1:7" ht="24">
      <c r="A7" s="236">
        <v>2</v>
      </c>
      <c r="B7" s="14" t="s">
        <v>105</v>
      </c>
      <c r="C7" s="2">
        <v>4</v>
      </c>
      <c r="D7" s="238">
        <v>35.83</v>
      </c>
      <c r="E7" s="238">
        <v>55</v>
      </c>
      <c r="F7" s="23">
        <f>E7-D7</f>
        <v>19.170000000000002</v>
      </c>
    </row>
    <row r="8" spans="1:7" ht="24">
      <c r="A8" s="236">
        <v>3</v>
      </c>
      <c r="B8" s="14" t="s">
        <v>108</v>
      </c>
      <c r="C8" s="2">
        <v>17</v>
      </c>
      <c r="D8" s="238">
        <v>60.17</v>
      </c>
      <c r="E8" s="238">
        <v>54.35</v>
      </c>
      <c r="F8" s="23">
        <f>E8-D8</f>
        <v>-5.82</v>
      </c>
    </row>
    <row r="9" spans="1:7" ht="24">
      <c r="A9" s="236">
        <v>4</v>
      </c>
      <c r="B9" s="14" t="s">
        <v>109</v>
      </c>
      <c r="C9" s="2">
        <v>8</v>
      </c>
      <c r="D9" s="238">
        <v>48.4</v>
      </c>
      <c r="E9" s="238">
        <v>53.5</v>
      </c>
      <c r="F9" s="23">
        <f>E9-D9</f>
        <v>5.1000000000000014</v>
      </c>
    </row>
    <row r="10" spans="1:7" ht="24">
      <c r="A10" s="236">
        <v>5</v>
      </c>
      <c r="B10" s="14" t="s">
        <v>82</v>
      </c>
      <c r="C10" s="2">
        <v>14</v>
      </c>
      <c r="D10" s="238">
        <v>42.57</v>
      </c>
      <c r="E10" s="238">
        <v>53.29</v>
      </c>
      <c r="F10" s="23">
        <v>-3.6199999999999974</v>
      </c>
    </row>
    <row r="11" spans="1:7" ht="24">
      <c r="A11" s="236">
        <v>6</v>
      </c>
      <c r="B11" s="14" t="s">
        <v>95</v>
      </c>
      <c r="C11" s="2">
        <v>9</v>
      </c>
      <c r="D11" s="238">
        <v>49.67</v>
      </c>
      <c r="E11" s="238">
        <v>52.67</v>
      </c>
      <c r="F11" s="23">
        <f t="shared" ref="F11:F42" si="0">E11-D11</f>
        <v>3</v>
      </c>
    </row>
    <row r="12" spans="1:7" ht="24">
      <c r="A12" s="236">
        <v>7</v>
      </c>
      <c r="B12" s="14" t="s">
        <v>31</v>
      </c>
      <c r="C12" s="2">
        <v>15</v>
      </c>
      <c r="D12" s="238">
        <v>52.45</v>
      </c>
      <c r="E12" s="238">
        <v>52.4</v>
      </c>
      <c r="F12" s="23">
        <f t="shared" si="0"/>
        <v>-5.0000000000004263E-2</v>
      </c>
    </row>
    <row r="13" spans="1:7" ht="24">
      <c r="A13" s="236">
        <v>8</v>
      </c>
      <c r="B13" s="14" t="s">
        <v>84</v>
      </c>
      <c r="C13" s="2">
        <v>3</v>
      </c>
      <c r="D13" s="238">
        <v>47.67</v>
      </c>
      <c r="E13" s="238">
        <v>52</v>
      </c>
      <c r="F13" s="23">
        <f t="shared" si="0"/>
        <v>4.3299999999999983</v>
      </c>
    </row>
    <row r="14" spans="1:7" ht="24">
      <c r="A14" s="236">
        <v>9</v>
      </c>
      <c r="B14" s="14" t="s">
        <v>72</v>
      </c>
      <c r="C14" s="2">
        <v>10</v>
      </c>
      <c r="D14" s="238">
        <v>57.56</v>
      </c>
      <c r="E14" s="238">
        <v>51.8</v>
      </c>
      <c r="F14" s="23">
        <f t="shared" si="0"/>
        <v>-5.7600000000000051</v>
      </c>
    </row>
    <row r="15" spans="1:7" ht="24">
      <c r="A15" s="236">
        <v>10</v>
      </c>
      <c r="B15" s="14" t="s">
        <v>86</v>
      </c>
      <c r="C15" s="2">
        <v>12</v>
      </c>
      <c r="D15" s="238">
        <v>58.5</v>
      </c>
      <c r="E15" s="238">
        <v>51.666666666666664</v>
      </c>
      <c r="F15" s="23">
        <f t="shared" si="0"/>
        <v>-6.8333333333333357</v>
      </c>
    </row>
    <row r="16" spans="1:7" ht="24">
      <c r="A16" s="236">
        <v>11</v>
      </c>
      <c r="B16" s="14" t="s">
        <v>111</v>
      </c>
      <c r="C16" s="2">
        <v>20</v>
      </c>
      <c r="D16" s="238">
        <v>45.86</v>
      </c>
      <c r="E16" s="238">
        <v>51.6</v>
      </c>
      <c r="F16" s="23">
        <f t="shared" si="0"/>
        <v>5.740000000000002</v>
      </c>
    </row>
    <row r="17" spans="1:6" ht="24">
      <c r="A17" s="236">
        <v>12</v>
      </c>
      <c r="B17" s="14" t="s">
        <v>115</v>
      </c>
      <c r="C17" s="2">
        <v>8</v>
      </c>
      <c r="D17" s="238">
        <v>43.33</v>
      </c>
      <c r="E17" s="238">
        <v>51.5</v>
      </c>
      <c r="F17" s="23">
        <f t="shared" si="0"/>
        <v>8.1700000000000017</v>
      </c>
    </row>
    <row r="18" spans="1:6" ht="24">
      <c r="A18" s="236">
        <v>13</v>
      </c>
      <c r="B18" s="14" t="s">
        <v>20</v>
      </c>
      <c r="C18" s="2">
        <v>22</v>
      </c>
      <c r="D18" s="238">
        <v>42.52</v>
      </c>
      <c r="E18" s="238">
        <v>51.45</v>
      </c>
      <c r="F18" s="23">
        <f t="shared" si="0"/>
        <v>8.93</v>
      </c>
    </row>
    <row r="19" spans="1:6" ht="24">
      <c r="A19" s="236">
        <v>14</v>
      </c>
      <c r="B19" s="14" t="s">
        <v>28</v>
      </c>
      <c r="C19" s="2">
        <v>3</v>
      </c>
      <c r="D19" s="238">
        <v>50.33</v>
      </c>
      <c r="E19" s="238">
        <v>51.33</v>
      </c>
      <c r="F19" s="23">
        <f t="shared" si="0"/>
        <v>1</v>
      </c>
    </row>
    <row r="20" spans="1:6" ht="24">
      <c r="A20" s="236">
        <v>15</v>
      </c>
      <c r="B20" s="14" t="s">
        <v>52</v>
      </c>
      <c r="C20" s="2">
        <v>4</v>
      </c>
      <c r="D20" s="238">
        <v>38.799999999999997</v>
      </c>
      <c r="E20" s="238">
        <v>51</v>
      </c>
      <c r="F20" s="23">
        <f t="shared" si="0"/>
        <v>12.200000000000003</v>
      </c>
    </row>
    <row r="21" spans="1:6" ht="24">
      <c r="A21" s="236">
        <v>16</v>
      </c>
      <c r="B21" s="14" t="s">
        <v>65</v>
      </c>
      <c r="C21" s="2">
        <v>6</v>
      </c>
      <c r="D21" s="238">
        <v>44</v>
      </c>
      <c r="E21" s="238">
        <v>51</v>
      </c>
      <c r="F21" s="23">
        <f t="shared" si="0"/>
        <v>7</v>
      </c>
    </row>
    <row r="22" spans="1:6" ht="24">
      <c r="A22" s="236">
        <v>17</v>
      </c>
      <c r="B22" s="14" t="s">
        <v>80</v>
      </c>
      <c r="C22" s="2">
        <v>2</v>
      </c>
      <c r="D22" s="238">
        <v>51.33</v>
      </c>
      <c r="E22" s="238">
        <v>51</v>
      </c>
      <c r="F22" s="23">
        <f t="shared" si="0"/>
        <v>-0.32999999999999829</v>
      </c>
    </row>
    <row r="23" spans="1:6" ht="24">
      <c r="A23" s="236">
        <v>18</v>
      </c>
      <c r="B23" s="14" t="s">
        <v>17</v>
      </c>
      <c r="C23" s="2">
        <v>12</v>
      </c>
      <c r="D23" s="238">
        <v>53.23</v>
      </c>
      <c r="E23" s="238">
        <v>50.83</v>
      </c>
      <c r="F23" s="23">
        <f t="shared" si="0"/>
        <v>-2.3999999999999986</v>
      </c>
    </row>
    <row r="24" spans="1:6" ht="24">
      <c r="A24" s="236">
        <v>19</v>
      </c>
      <c r="B24" s="14" t="s">
        <v>117</v>
      </c>
      <c r="C24" s="2">
        <v>27</v>
      </c>
      <c r="D24" s="238">
        <v>54.05</v>
      </c>
      <c r="E24" s="238">
        <v>50.74</v>
      </c>
      <c r="F24" s="23">
        <f t="shared" si="0"/>
        <v>-3.3099999999999952</v>
      </c>
    </row>
    <row r="25" spans="1:6" ht="24">
      <c r="A25" s="236">
        <v>20</v>
      </c>
      <c r="B25" s="14" t="s">
        <v>50</v>
      </c>
      <c r="C25" s="2">
        <v>10</v>
      </c>
      <c r="D25" s="238">
        <v>52.22</v>
      </c>
      <c r="E25" s="238">
        <v>50.2</v>
      </c>
      <c r="F25" s="23">
        <f t="shared" si="0"/>
        <v>-2.019999999999996</v>
      </c>
    </row>
    <row r="26" spans="1:6" ht="24">
      <c r="A26" s="236">
        <v>21</v>
      </c>
      <c r="B26" s="14" t="s">
        <v>61</v>
      </c>
      <c r="C26" s="2">
        <v>11</v>
      </c>
      <c r="D26" s="238">
        <v>52.67</v>
      </c>
      <c r="E26" s="238">
        <v>50.18</v>
      </c>
      <c r="F26" s="23">
        <f t="shared" si="0"/>
        <v>-2.490000000000002</v>
      </c>
    </row>
    <row r="27" spans="1:6" ht="24">
      <c r="A27" s="236">
        <v>22</v>
      </c>
      <c r="B27" s="14" t="s">
        <v>56</v>
      </c>
      <c r="C27" s="2">
        <v>14</v>
      </c>
      <c r="D27" s="238">
        <v>51.25</v>
      </c>
      <c r="E27" s="238">
        <v>50</v>
      </c>
      <c r="F27" s="23">
        <f t="shared" si="0"/>
        <v>-1.25</v>
      </c>
    </row>
    <row r="28" spans="1:6" ht="24">
      <c r="A28" s="236">
        <v>23</v>
      </c>
      <c r="B28" s="14" t="s">
        <v>51</v>
      </c>
      <c r="C28" s="2">
        <v>8</v>
      </c>
      <c r="D28" s="238">
        <v>55.78</v>
      </c>
      <c r="E28" s="238">
        <v>49.75</v>
      </c>
      <c r="F28" s="23">
        <f t="shared" si="0"/>
        <v>-6.0300000000000011</v>
      </c>
    </row>
    <row r="29" spans="1:6" ht="24">
      <c r="A29" s="236">
        <v>24</v>
      </c>
      <c r="B29" s="14" t="s">
        <v>76</v>
      </c>
      <c r="C29" s="2">
        <v>6</v>
      </c>
      <c r="D29" s="238">
        <v>48.57</v>
      </c>
      <c r="E29" s="238">
        <v>49.67</v>
      </c>
      <c r="F29" s="23">
        <f t="shared" si="0"/>
        <v>1.1000000000000014</v>
      </c>
    </row>
    <row r="30" spans="1:6" ht="24">
      <c r="A30" s="236">
        <v>25</v>
      </c>
      <c r="B30" s="14" t="s">
        <v>138</v>
      </c>
      <c r="C30" s="2">
        <v>9</v>
      </c>
      <c r="D30" s="239">
        <v>46.120000000000005</v>
      </c>
      <c r="E30" s="238">
        <v>49.554444444444442</v>
      </c>
      <c r="F30" s="23">
        <f t="shared" si="0"/>
        <v>3.4344444444444377</v>
      </c>
    </row>
    <row r="31" spans="1:6" ht="24">
      <c r="A31" s="236">
        <v>26</v>
      </c>
      <c r="B31" s="14" t="s">
        <v>60</v>
      </c>
      <c r="C31" s="2">
        <v>10</v>
      </c>
      <c r="D31" s="238">
        <v>54.33</v>
      </c>
      <c r="E31" s="238">
        <v>49.4</v>
      </c>
      <c r="F31" s="23">
        <f t="shared" si="0"/>
        <v>-4.93</v>
      </c>
    </row>
    <row r="32" spans="1:6" ht="24">
      <c r="A32" s="236">
        <v>27</v>
      </c>
      <c r="B32" s="14" t="s">
        <v>18</v>
      </c>
      <c r="C32" s="2">
        <v>13</v>
      </c>
      <c r="D32" s="238">
        <v>49.67</v>
      </c>
      <c r="E32" s="238">
        <v>49.38</v>
      </c>
      <c r="F32" s="23">
        <f t="shared" si="0"/>
        <v>-0.28999999999999915</v>
      </c>
    </row>
    <row r="33" spans="1:6" ht="24">
      <c r="A33" s="236">
        <v>28</v>
      </c>
      <c r="B33" s="14" t="s">
        <v>63</v>
      </c>
      <c r="C33" s="2">
        <v>10</v>
      </c>
      <c r="D33" s="238">
        <v>54</v>
      </c>
      <c r="E33" s="238">
        <v>49.2</v>
      </c>
      <c r="F33" s="23">
        <f t="shared" si="0"/>
        <v>-4.7999999999999972</v>
      </c>
    </row>
    <row r="34" spans="1:6" ht="24">
      <c r="A34" s="236">
        <v>29</v>
      </c>
      <c r="B34" s="14" t="s">
        <v>120</v>
      </c>
      <c r="C34" s="2">
        <v>15</v>
      </c>
      <c r="D34" s="238">
        <v>50.53</v>
      </c>
      <c r="E34" s="238">
        <v>48.93</v>
      </c>
      <c r="F34" s="23">
        <f t="shared" si="0"/>
        <v>-1.6000000000000014</v>
      </c>
    </row>
    <row r="35" spans="1:6" ht="24">
      <c r="A35" s="236">
        <v>30</v>
      </c>
      <c r="B35" s="14" t="s">
        <v>112</v>
      </c>
      <c r="C35" s="2">
        <v>19</v>
      </c>
      <c r="D35" s="238">
        <v>43.73</v>
      </c>
      <c r="E35" s="238">
        <v>48.84</v>
      </c>
      <c r="F35" s="23">
        <f t="shared" si="0"/>
        <v>5.1100000000000065</v>
      </c>
    </row>
    <row r="36" spans="1:6" ht="24">
      <c r="A36" s="236">
        <v>31</v>
      </c>
      <c r="B36" s="14" t="s">
        <v>47</v>
      </c>
      <c r="C36" s="2">
        <v>22</v>
      </c>
      <c r="D36" s="238">
        <v>43</v>
      </c>
      <c r="E36" s="238">
        <v>48.82</v>
      </c>
      <c r="F36" s="23">
        <f t="shared" si="0"/>
        <v>5.82</v>
      </c>
    </row>
    <row r="37" spans="1:6" ht="24">
      <c r="A37" s="236">
        <v>32</v>
      </c>
      <c r="B37" s="14" t="s">
        <v>87</v>
      </c>
      <c r="C37" s="2">
        <v>16</v>
      </c>
      <c r="D37" s="238">
        <v>49.25</v>
      </c>
      <c r="E37" s="238">
        <v>48.75</v>
      </c>
      <c r="F37" s="23">
        <f t="shared" si="0"/>
        <v>-0.5</v>
      </c>
    </row>
    <row r="38" spans="1:6" ht="24">
      <c r="A38" s="236">
        <v>33</v>
      </c>
      <c r="B38" s="14" t="s">
        <v>71</v>
      </c>
      <c r="C38" s="2">
        <v>11</v>
      </c>
      <c r="D38" s="238">
        <v>38.555</v>
      </c>
      <c r="E38" s="238">
        <v>48.542727272727276</v>
      </c>
      <c r="F38" s="23">
        <f t="shared" si="0"/>
        <v>9.9877272727272768</v>
      </c>
    </row>
    <row r="39" spans="1:6" ht="24">
      <c r="A39" s="236">
        <v>34</v>
      </c>
      <c r="B39" s="14" t="s">
        <v>137</v>
      </c>
      <c r="C39" s="2">
        <v>4</v>
      </c>
      <c r="D39" s="239">
        <v>48</v>
      </c>
      <c r="E39" s="238">
        <v>48.5</v>
      </c>
      <c r="F39" s="23">
        <f t="shared" si="0"/>
        <v>0.5</v>
      </c>
    </row>
    <row r="40" spans="1:6" ht="24">
      <c r="A40" s="236">
        <v>35</v>
      </c>
      <c r="B40" s="14" t="s">
        <v>93</v>
      </c>
      <c r="C40" s="2">
        <v>8</v>
      </c>
      <c r="D40" s="238">
        <v>41.8</v>
      </c>
      <c r="E40" s="238">
        <v>48.5</v>
      </c>
      <c r="F40" s="23">
        <f t="shared" si="0"/>
        <v>6.7000000000000028</v>
      </c>
    </row>
    <row r="41" spans="1:6" ht="24">
      <c r="A41" s="236">
        <v>36</v>
      </c>
      <c r="B41" s="14" t="s">
        <v>135</v>
      </c>
      <c r="C41" s="2">
        <v>17</v>
      </c>
      <c r="D41" s="239">
        <v>47.99666666666667</v>
      </c>
      <c r="E41" s="238">
        <v>48.467058823529413</v>
      </c>
      <c r="F41" s="23">
        <f t="shared" si="0"/>
        <v>0.4703921568627436</v>
      </c>
    </row>
    <row r="42" spans="1:6" ht="24">
      <c r="A42" s="236">
        <v>37</v>
      </c>
      <c r="B42" s="14" t="s">
        <v>34</v>
      </c>
      <c r="C42" s="2">
        <v>1</v>
      </c>
      <c r="D42" s="238">
        <v>49.8</v>
      </c>
      <c r="E42" s="238">
        <v>48</v>
      </c>
      <c r="F42" s="23">
        <f t="shared" si="0"/>
        <v>-1.7999999999999972</v>
      </c>
    </row>
    <row r="43" spans="1:6" ht="24">
      <c r="A43" s="236">
        <v>38</v>
      </c>
      <c r="B43" s="14" t="s">
        <v>101</v>
      </c>
      <c r="C43" s="2">
        <v>15</v>
      </c>
      <c r="D43" s="238">
        <v>61.33</v>
      </c>
      <c r="E43" s="238">
        <v>48</v>
      </c>
      <c r="F43" s="23">
        <f t="shared" ref="F43:F74" si="1">E43-D43</f>
        <v>-13.329999999999998</v>
      </c>
    </row>
    <row r="44" spans="1:6" ht="24">
      <c r="A44" s="236">
        <v>39</v>
      </c>
      <c r="B44" s="14" t="s">
        <v>48</v>
      </c>
      <c r="C44" s="2">
        <v>6</v>
      </c>
      <c r="D44" s="238">
        <v>47.85</v>
      </c>
      <c r="E44" s="238">
        <v>47.67</v>
      </c>
      <c r="F44" s="23">
        <f t="shared" si="1"/>
        <v>-0.17999999999999972</v>
      </c>
    </row>
    <row r="45" spans="1:6" ht="24">
      <c r="A45" s="236">
        <v>40</v>
      </c>
      <c r="B45" s="14" t="s">
        <v>114</v>
      </c>
      <c r="C45" s="2">
        <v>11</v>
      </c>
      <c r="D45" s="238">
        <v>43.25</v>
      </c>
      <c r="E45" s="238">
        <v>47.64</v>
      </c>
      <c r="F45" s="23">
        <f t="shared" si="1"/>
        <v>4.3900000000000006</v>
      </c>
    </row>
    <row r="46" spans="1:6" s="17" customFormat="1" ht="24.6" customHeight="1">
      <c r="A46" s="236">
        <v>41</v>
      </c>
      <c r="B46" s="14" t="s">
        <v>77</v>
      </c>
      <c r="C46" s="2">
        <v>6</v>
      </c>
      <c r="D46" s="238">
        <v>48.17</v>
      </c>
      <c r="E46" s="238">
        <v>47</v>
      </c>
      <c r="F46" s="23">
        <f t="shared" si="1"/>
        <v>-1.1700000000000017</v>
      </c>
    </row>
    <row r="47" spans="1:6" ht="24">
      <c r="A47" s="236">
        <v>42</v>
      </c>
      <c r="B47" s="14" t="s">
        <v>140</v>
      </c>
      <c r="C47" s="2">
        <v>25</v>
      </c>
      <c r="D47" s="239">
        <v>43.176666666666669</v>
      </c>
      <c r="E47" s="238">
        <v>46.881999999999998</v>
      </c>
      <c r="F47" s="23">
        <f t="shared" si="1"/>
        <v>3.7053333333333285</v>
      </c>
    </row>
    <row r="48" spans="1:6" ht="24">
      <c r="A48" s="236">
        <v>43</v>
      </c>
      <c r="B48" s="14" t="s">
        <v>27</v>
      </c>
      <c r="C48" s="2">
        <v>31</v>
      </c>
      <c r="D48" s="238">
        <v>37.18</v>
      </c>
      <c r="E48" s="238">
        <v>46.58</v>
      </c>
      <c r="F48" s="23">
        <f t="shared" si="1"/>
        <v>9.3999999999999986</v>
      </c>
    </row>
    <row r="49" spans="1:6" ht="24">
      <c r="A49" s="236">
        <v>44</v>
      </c>
      <c r="B49" s="14" t="s">
        <v>74</v>
      </c>
      <c r="C49" s="2">
        <v>15</v>
      </c>
      <c r="D49" s="238">
        <v>52.12</v>
      </c>
      <c r="E49" s="238">
        <v>46.53</v>
      </c>
      <c r="F49" s="23">
        <f t="shared" si="1"/>
        <v>-5.5899999999999963</v>
      </c>
    </row>
    <row r="50" spans="1:6" ht="24">
      <c r="A50" s="236">
        <v>45</v>
      </c>
      <c r="B50" s="14" t="s">
        <v>62</v>
      </c>
      <c r="C50" s="2">
        <v>12</v>
      </c>
      <c r="D50" s="238">
        <v>38.799999999999997</v>
      </c>
      <c r="E50" s="238">
        <v>46.5</v>
      </c>
      <c r="F50" s="23">
        <f t="shared" si="1"/>
        <v>7.7000000000000028</v>
      </c>
    </row>
    <row r="51" spans="1:6" ht="24">
      <c r="A51" s="236">
        <v>46</v>
      </c>
      <c r="B51" s="14" t="s">
        <v>16</v>
      </c>
      <c r="C51" s="2">
        <v>5</v>
      </c>
      <c r="D51" s="238">
        <v>51.5</v>
      </c>
      <c r="E51" s="238">
        <v>46</v>
      </c>
      <c r="F51" s="23">
        <f t="shared" si="1"/>
        <v>-5.5</v>
      </c>
    </row>
    <row r="52" spans="1:6" ht="24">
      <c r="A52" s="236">
        <v>47</v>
      </c>
      <c r="B52" s="14" t="s">
        <v>91</v>
      </c>
      <c r="C52" s="2">
        <v>2</v>
      </c>
      <c r="D52" s="238">
        <v>50.5</v>
      </c>
      <c r="E52" s="238">
        <v>46</v>
      </c>
      <c r="F52" s="23">
        <f t="shared" si="1"/>
        <v>-4.5</v>
      </c>
    </row>
    <row r="53" spans="1:6" ht="24">
      <c r="A53" s="236">
        <v>48</v>
      </c>
      <c r="B53" s="14" t="s">
        <v>142</v>
      </c>
      <c r="C53" s="2">
        <v>19</v>
      </c>
      <c r="D53" s="239">
        <v>58.85</v>
      </c>
      <c r="E53" s="238">
        <v>45.792631578947372</v>
      </c>
      <c r="F53" s="23">
        <f t="shared" si="1"/>
        <v>-13.05736842105263</v>
      </c>
    </row>
    <row r="54" spans="1:6" ht="24">
      <c r="A54" s="236">
        <v>49</v>
      </c>
      <c r="B54" s="14" t="s">
        <v>38</v>
      </c>
      <c r="C54" s="2">
        <v>25</v>
      </c>
      <c r="D54" s="238">
        <v>50.56</v>
      </c>
      <c r="E54" s="238">
        <v>45.76</v>
      </c>
      <c r="F54" s="23">
        <f t="shared" si="1"/>
        <v>-4.8000000000000043</v>
      </c>
    </row>
    <row r="55" spans="1:6" ht="24">
      <c r="A55" s="236">
        <v>50</v>
      </c>
      <c r="B55" s="14" t="s">
        <v>119</v>
      </c>
      <c r="C55" s="2">
        <v>16</v>
      </c>
      <c r="D55" s="238">
        <v>45.04</v>
      </c>
      <c r="E55" s="238">
        <v>45.75</v>
      </c>
      <c r="F55" s="23">
        <f t="shared" si="1"/>
        <v>0.71000000000000085</v>
      </c>
    </row>
    <row r="56" spans="1:6" ht="24">
      <c r="A56" s="236">
        <v>51</v>
      </c>
      <c r="B56" s="14" t="s">
        <v>25</v>
      </c>
      <c r="C56" s="2">
        <v>13</v>
      </c>
      <c r="D56" s="238">
        <v>43.38</v>
      </c>
      <c r="E56" s="238">
        <v>45.54</v>
      </c>
      <c r="F56" s="23">
        <f t="shared" si="1"/>
        <v>2.1599999999999966</v>
      </c>
    </row>
    <row r="57" spans="1:6" ht="24">
      <c r="A57" s="236">
        <v>52</v>
      </c>
      <c r="B57" s="14" t="s">
        <v>32</v>
      </c>
      <c r="C57" s="2">
        <v>4</v>
      </c>
      <c r="D57" s="238">
        <v>41.86</v>
      </c>
      <c r="E57" s="238">
        <v>45.5</v>
      </c>
      <c r="F57" s="23">
        <f t="shared" si="1"/>
        <v>3.6400000000000006</v>
      </c>
    </row>
    <row r="58" spans="1:6" ht="24">
      <c r="A58" s="236">
        <v>53</v>
      </c>
      <c r="B58" s="14" t="s">
        <v>79</v>
      </c>
      <c r="C58" s="2">
        <v>4</v>
      </c>
      <c r="D58" s="238">
        <v>45.5</v>
      </c>
      <c r="E58" s="238">
        <v>45.5</v>
      </c>
      <c r="F58" s="23">
        <f t="shared" si="1"/>
        <v>0</v>
      </c>
    </row>
    <row r="59" spans="1:6" ht="24">
      <c r="A59" s="236">
        <v>54</v>
      </c>
      <c r="B59" s="14" t="s">
        <v>104</v>
      </c>
      <c r="C59" s="2">
        <v>7</v>
      </c>
      <c r="D59" s="238">
        <v>52.75</v>
      </c>
      <c r="E59" s="238">
        <v>45.43</v>
      </c>
      <c r="F59" s="23">
        <f t="shared" si="1"/>
        <v>-7.32</v>
      </c>
    </row>
    <row r="60" spans="1:6" ht="24">
      <c r="A60" s="236">
        <v>55</v>
      </c>
      <c r="B60" s="14" t="s">
        <v>75</v>
      </c>
      <c r="C60" s="2">
        <v>3</v>
      </c>
      <c r="D60" s="238">
        <v>44.25</v>
      </c>
      <c r="E60" s="238">
        <v>45.33</v>
      </c>
      <c r="F60" s="23">
        <f t="shared" si="1"/>
        <v>1.0799999999999983</v>
      </c>
    </row>
    <row r="61" spans="1:6" ht="24">
      <c r="A61" s="236">
        <v>56</v>
      </c>
      <c r="B61" s="14" t="s">
        <v>102</v>
      </c>
      <c r="C61" s="2">
        <v>15</v>
      </c>
      <c r="D61" s="238">
        <v>46</v>
      </c>
      <c r="E61" s="238">
        <v>45.33</v>
      </c>
      <c r="F61" s="23">
        <f t="shared" si="1"/>
        <v>-0.67000000000000171</v>
      </c>
    </row>
    <row r="62" spans="1:6" ht="24">
      <c r="A62" s="236">
        <v>57</v>
      </c>
      <c r="B62" s="14" t="s">
        <v>139</v>
      </c>
      <c r="C62" s="2">
        <v>20</v>
      </c>
      <c r="D62" s="239">
        <v>44.876666666666665</v>
      </c>
      <c r="E62" s="238">
        <v>45.3</v>
      </c>
      <c r="F62" s="23">
        <f t="shared" si="1"/>
        <v>0.42333333333333201</v>
      </c>
    </row>
    <row r="63" spans="1:6" ht="24">
      <c r="A63" s="236">
        <v>58</v>
      </c>
      <c r="B63" s="14" t="s">
        <v>85</v>
      </c>
      <c r="C63" s="2">
        <v>10</v>
      </c>
      <c r="D63" s="238">
        <v>46.1</v>
      </c>
      <c r="E63" s="238">
        <v>45</v>
      </c>
      <c r="F63" s="23">
        <f t="shared" si="1"/>
        <v>-1.1000000000000014</v>
      </c>
    </row>
    <row r="64" spans="1:6" ht="24">
      <c r="A64" s="236">
        <v>59</v>
      </c>
      <c r="B64" s="14" t="s">
        <v>22</v>
      </c>
      <c r="C64" s="2">
        <v>5</v>
      </c>
      <c r="D64" s="238">
        <v>59.2</v>
      </c>
      <c r="E64" s="238">
        <v>44.8</v>
      </c>
      <c r="F64" s="23">
        <f t="shared" si="1"/>
        <v>-14.400000000000006</v>
      </c>
    </row>
    <row r="65" spans="1:6" ht="24">
      <c r="A65" s="236">
        <v>60</v>
      </c>
      <c r="B65" s="14" t="s">
        <v>141</v>
      </c>
      <c r="C65" s="2">
        <v>20</v>
      </c>
      <c r="D65" s="239">
        <v>46.564999999999998</v>
      </c>
      <c r="E65" s="238">
        <v>44.799500000000002</v>
      </c>
      <c r="F65" s="23">
        <f t="shared" si="1"/>
        <v>-1.7654999999999959</v>
      </c>
    </row>
    <row r="66" spans="1:6" ht="24">
      <c r="A66" s="236">
        <v>61</v>
      </c>
      <c r="B66" s="14" t="s">
        <v>37</v>
      </c>
      <c r="C66" s="2">
        <v>3</v>
      </c>
      <c r="D66" s="238">
        <v>48.15</v>
      </c>
      <c r="E66" s="238">
        <v>44.67</v>
      </c>
      <c r="F66" s="23">
        <f t="shared" si="1"/>
        <v>-3.4799999999999969</v>
      </c>
    </row>
    <row r="67" spans="1:6" ht="24">
      <c r="A67" s="236">
        <v>62</v>
      </c>
      <c r="B67" s="14" t="s">
        <v>64</v>
      </c>
      <c r="C67" s="2">
        <v>12</v>
      </c>
      <c r="D67" s="238">
        <v>43.9</v>
      </c>
      <c r="E67" s="238">
        <v>44.67</v>
      </c>
      <c r="F67" s="23">
        <f t="shared" si="1"/>
        <v>0.77000000000000313</v>
      </c>
    </row>
    <row r="68" spans="1:6" ht="24">
      <c r="A68" s="236">
        <v>63</v>
      </c>
      <c r="B68" s="14" t="s">
        <v>107</v>
      </c>
      <c r="C68" s="2">
        <v>10</v>
      </c>
      <c r="D68" s="238">
        <v>49.67</v>
      </c>
      <c r="E68" s="238">
        <v>44.4</v>
      </c>
      <c r="F68" s="23">
        <f t="shared" si="1"/>
        <v>-5.2700000000000031</v>
      </c>
    </row>
    <row r="69" spans="1:6" ht="24">
      <c r="A69" s="236">
        <v>64</v>
      </c>
      <c r="B69" s="14" t="s">
        <v>116</v>
      </c>
      <c r="C69" s="2">
        <v>13</v>
      </c>
      <c r="D69" s="238">
        <v>47.08</v>
      </c>
      <c r="E69" s="238">
        <v>44.304615384615389</v>
      </c>
      <c r="F69" s="23">
        <f t="shared" si="1"/>
        <v>-2.7753846153846098</v>
      </c>
    </row>
    <row r="70" spans="1:6" ht="24">
      <c r="A70" s="236">
        <v>65</v>
      </c>
      <c r="B70" s="14" t="s">
        <v>39</v>
      </c>
      <c r="C70" s="2">
        <v>6</v>
      </c>
      <c r="D70" s="238">
        <v>45.8</v>
      </c>
      <c r="E70" s="238">
        <v>44</v>
      </c>
      <c r="F70" s="23">
        <f t="shared" si="1"/>
        <v>-1.7999999999999972</v>
      </c>
    </row>
    <row r="71" spans="1:6" ht="24">
      <c r="A71" s="236">
        <v>66</v>
      </c>
      <c r="B71" s="14" t="s">
        <v>66</v>
      </c>
      <c r="C71" s="2">
        <v>8</v>
      </c>
      <c r="D71" s="238">
        <v>50.5</v>
      </c>
      <c r="E71" s="238">
        <v>44</v>
      </c>
      <c r="F71" s="23">
        <f t="shared" si="1"/>
        <v>-6.5</v>
      </c>
    </row>
    <row r="72" spans="1:6" ht="24">
      <c r="A72" s="236">
        <v>67</v>
      </c>
      <c r="B72" s="14" t="s">
        <v>24</v>
      </c>
      <c r="C72" s="2">
        <v>28</v>
      </c>
      <c r="D72" s="238">
        <v>40.53</v>
      </c>
      <c r="E72" s="238">
        <v>43.71</v>
      </c>
      <c r="F72" s="23">
        <f t="shared" si="1"/>
        <v>3.1799999999999997</v>
      </c>
    </row>
    <row r="73" spans="1:6" ht="24">
      <c r="A73" s="236">
        <v>68</v>
      </c>
      <c r="B73" s="16" t="s">
        <v>55</v>
      </c>
      <c r="C73" s="240">
        <v>8</v>
      </c>
      <c r="D73" s="241">
        <v>38.75</v>
      </c>
      <c r="E73" s="238">
        <v>43.25</v>
      </c>
      <c r="F73" s="23">
        <f t="shared" si="1"/>
        <v>4.5</v>
      </c>
    </row>
    <row r="74" spans="1:6" ht="24">
      <c r="A74" s="236">
        <v>69</v>
      </c>
      <c r="B74" s="14" t="s">
        <v>30</v>
      </c>
      <c r="C74" s="2">
        <v>14</v>
      </c>
      <c r="D74" s="238">
        <v>37.5</v>
      </c>
      <c r="E74" s="238">
        <v>42.86</v>
      </c>
      <c r="F74" s="23">
        <f t="shared" si="1"/>
        <v>5.3599999999999994</v>
      </c>
    </row>
    <row r="75" spans="1:6" ht="24">
      <c r="A75" s="236">
        <v>70</v>
      </c>
      <c r="B75" s="14" t="s">
        <v>113</v>
      </c>
      <c r="C75" s="2">
        <v>14</v>
      </c>
      <c r="D75" s="238">
        <v>50.2</v>
      </c>
      <c r="E75" s="238">
        <v>42.57</v>
      </c>
      <c r="F75" s="23">
        <f t="shared" ref="F75:F91" si="2">E75-D75</f>
        <v>-7.6300000000000026</v>
      </c>
    </row>
    <row r="76" spans="1:6" ht="24">
      <c r="A76" s="236">
        <v>71</v>
      </c>
      <c r="B76" s="14" t="s">
        <v>73</v>
      </c>
      <c r="C76" s="2">
        <v>5</v>
      </c>
      <c r="D76" s="238">
        <v>55.75</v>
      </c>
      <c r="E76" s="238">
        <v>42.4</v>
      </c>
      <c r="F76" s="23">
        <f t="shared" si="2"/>
        <v>-13.350000000000001</v>
      </c>
    </row>
    <row r="77" spans="1:6" ht="24">
      <c r="A77" s="236">
        <v>72</v>
      </c>
      <c r="B77" s="14" t="s">
        <v>187</v>
      </c>
      <c r="C77" s="2">
        <v>37</v>
      </c>
      <c r="D77" s="239">
        <v>44.725000000000001</v>
      </c>
      <c r="E77" s="238">
        <v>42.216216216216218</v>
      </c>
      <c r="F77" s="23">
        <f t="shared" si="2"/>
        <v>-2.5087837837837839</v>
      </c>
    </row>
    <row r="78" spans="1:6" ht="24">
      <c r="A78" s="236">
        <v>73</v>
      </c>
      <c r="B78" s="14" t="s">
        <v>69</v>
      </c>
      <c r="C78" s="2">
        <v>16</v>
      </c>
      <c r="D78" s="238">
        <v>43.43</v>
      </c>
      <c r="E78" s="238">
        <v>42.13</v>
      </c>
      <c r="F78" s="23">
        <f t="shared" si="2"/>
        <v>-1.2999999999999972</v>
      </c>
    </row>
    <row r="79" spans="1:6" ht="24">
      <c r="A79" s="236">
        <v>74</v>
      </c>
      <c r="B79" s="14" t="s">
        <v>33</v>
      </c>
      <c r="C79" s="2">
        <v>2</v>
      </c>
      <c r="D79" s="238">
        <v>50.5</v>
      </c>
      <c r="E79" s="238">
        <v>42</v>
      </c>
      <c r="F79" s="23">
        <f t="shared" si="2"/>
        <v>-8.5</v>
      </c>
    </row>
    <row r="80" spans="1:6" ht="24">
      <c r="A80" s="236">
        <v>75</v>
      </c>
      <c r="B80" s="14" t="s">
        <v>88</v>
      </c>
      <c r="C80" s="2">
        <v>4</v>
      </c>
      <c r="D80" s="238">
        <v>42</v>
      </c>
      <c r="E80" s="238">
        <v>42</v>
      </c>
      <c r="F80" s="23">
        <f t="shared" si="2"/>
        <v>0</v>
      </c>
    </row>
    <row r="81" spans="1:6" ht="24">
      <c r="A81" s="236">
        <v>76</v>
      </c>
      <c r="B81" s="14" t="s">
        <v>96</v>
      </c>
      <c r="C81" s="2">
        <v>2</v>
      </c>
      <c r="D81" s="238">
        <v>44</v>
      </c>
      <c r="E81" s="238">
        <v>42</v>
      </c>
      <c r="F81" s="23">
        <f t="shared" si="2"/>
        <v>-2</v>
      </c>
    </row>
    <row r="82" spans="1:6" ht="24">
      <c r="A82" s="236">
        <v>77</v>
      </c>
      <c r="B82" s="14" t="s">
        <v>70</v>
      </c>
      <c r="C82" s="2">
        <v>4</v>
      </c>
      <c r="D82" s="238">
        <v>56.67</v>
      </c>
      <c r="E82" s="238">
        <v>41</v>
      </c>
      <c r="F82" s="23">
        <f t="shared" si="2"/>
        <v>-15.670000000000002</v>
      </c>
    </row>
    <row r="83" spans="1:6" ht="24">
      <c r="A83" s="236">
        <v>78</v>
      </c>
      <c r="B83" s="14" t="s">
        <v>83</v>
      </c>
      <c r="C83" s="2">
        <v>11</v>
      </c>
      <c r="D83" s="238">
        <v>42</v>
      </c>
      <c r="E83" s="238">
        <v>40.909999999999997</v>
      </c>
      <c r="F83" s="23">
        <f t="shared" si="2"/>
        <v>-1.0900000000000034</v>
      </c>
    </row>
    <row r="84" spans="1:6" ht="24">
      <c r="A84" s="236">
        <v>79</v>
      </c>
      <c r="B84" s="14" t="s">
        <v>136</v>
      </c>
      <c r="C84" s="2">
        <v>7</v>
      </c>
      <c r="D84" s="239">
        <v>49</v>
      </c>
      <c r="E84" s="238">
        <v>40.855714285714285</v>
      </c>
      <c r="F84" s="23">
        <f t="shared" si="2"/>
        <v>-8.144285714285715</v>
      </c>
    </row>
    <row r="85" spans="1:6" ht="24">
      <c r="A85" s="236">
        <v>80</v>
      </c>
      <c r="B85" s="14" t="s">
        <v>188</v>
      </c>
      <c r="C85" s="2">
        <v>5</v>
      </c>
      <c r="D85" s="238">
        <v>47.8</v>
      </c>
      <c r="E85" s="238">
        <v>40.799999999999997</v>
      </c>
      <c r="F85" s="23">
        <f t="shared" si="2"/>
        <v>-7</v>
      </c>
    </row>
    <row r="86" spans="1:6" ht="24">
      <c r="A86" s="236">
        <v>81</v>
      </c>
      <c r="B86" s="14" t="s">
        <v>89</v>
      </c>
      <c r="C86" s="2">
        <v>11</v>
      </c>
      <c r="D86" s="239">
        <v>42.57</v>
      </c>
      <c r="E86" s="238">
        <v>40</v>
      </c>
      <c r="F86" s="23">
        <f t="shared" si="2"/>
        <v>-2.5700000000000003</v>
      </c>
    </row>
    <row r="87" spans="1:6" ht="24">
      <c r="A87" s="236">
        <v>82</v>
      </c>
      <c r="B87" s="14" t="s">
        <v>23</v>
      </c>
      <c r="C87" s="2">
        <v>5</v>
      </c>
      <c r="D87" s="238">
        <v>46.55</v>
      </c>
      <c r="E87" s="238">
        <v>38.4</v>
      </c>
      <c r="F87" s="23">
        <f t="shared" si="2"/>
        <v>-8.1499999999999986</v>
      </c>
    </row>
    <row r="88" spans="1:6" ht="24">
      <c r="A88" s="236">
        <v>83</v>
      </c>
      <c r="B88" s="14" t="s">
        <v>53</v>
      </c>
      <c r="C88" s="2">
        <v>5</v>
      </c>
      <c r="D88" s="238">
        <v>50.83</v>
      </c>
      <c r="E88" s="238">
        <v>38</v>
      </c>
      <c r="F88" s="23">
        <f t="shared" si="2"/>
        <v>-12.829999999999998</v>
      </c>
    </row>
    <row r="89" spans="1:6" ht="24">
      <c r="A89" s="236">
        <v>84</v>
      </c>
      <c r="B89" s="14" t="s">
        <v>57</v>
      </c>
      <c r="C89" s="2">
        <v>5</v>
      </c>
      <c r="D89" s="238">
        <v>35.56</v>
      </c>
      <c r="E89" s="238">
        <v>37.6</v>
      </c>
      <c r="F89" s="23">
        <f t="shared" si="2"/>
        <v>2.0399999999999991</v>
      </c>
    </row>
    <row r="90" spans="1:6" ht="24">
      <c r="A90" s="236">
        <v>85</v>
      </c>
      <c r="B90" s="14" t="s">
        <v>58</v>
      </c>
      <c r="C90" s="2">
        <v>3</v>
      </c>
      <c r="D90" s="238">
        <v>40.799999999999997</v>
      </c>
      <c r="E90" s="238">
        <v>34.67</v>
      </c>
      <c r="F90" s="23">
        <f t="shared" si="2"/>
        <v>-6.1299999999999955</v>
      </c>
    </row>
    <row r="91" spans="1:6" ht="24">
      <c r="A91" s="236">
        <v>86</v>
      </c>
      <c r="B91" s="14" t="s">
        <v>15</v>
      </c>
      <c r="C91" s="2">
        <v>7</v>
      </c>
      <c r="D91" s="238">
        <v>32.31</v>
      </c>
      <c r="E91" s="238">
        <v>34</v>
      </c>
      <c r="F91" s="23">
        <f t="shared" si="2"/>
        <v>1.6899999999999977</v>
      </c>
    </row>
    <row r="92" spans="1:6" ht="24">
      <c r="A92" s="76"/>
      <c r="B92" s="74"/>
      <c r="C92" s="78"/>
      <c r="D92" s="79"/>
      <c r="E92" s="80"/>
      <c r="F92" s="80"/>
    </row>
    <row r="93" spans="1:6" ht="24">
      <c r="A93" s="281" t="s">
        <v>189</v>
      </c>
      <c r="B93" s="281"/>
      <c r="C93" s="281"/>
      <c r="D93" s="281"/>
      <c r="E93" s="281"/>
      <c r="F93" s="281"/>
    </row>
    <row r="94" spans="1:6" ht="24">
      <c r="A94" s="281" t="s">
        <v>146</v>
      </c>
      <c r="B94" s="281"/>
      <c r="C94" s="281"/>
      <c r="D94" s="281"/>
      <c r="E94" s="281"/>
      <c r="F94" s="281"/>
    </row>
    <row r="95" spans="1:6" ht="24">
      <c r="A95" s="339" t="s">
        <v>208</v>
      </c>
      <c r="B95" s="339"/>
      <c r="C95" s="339"/>
      <c r="D95" s="339"/>
      <c r="E95" s="339"/>
      <c r="F95" s="339"/>
    </row>
    <row r="96" spans="1:6" ht="24">
      <c r="A96" s="340" t="s">
        <v>143</v>
      </c>
      <c r="B96" s="340" t="s">
        <v>1</v>
      </c>
      <c r="C96" s="341" t="s">
        <v>2</v>
      </c>
      <c r="D96" s="341" t="s">
        <v>125</v>
      </c>
      <c r="E96" s="341"/>
      <c r="F96" s="341"/>
    </row>
    <row r="97" spans="1:6" ht="24">
      <c r="A97" s="340"/>
      <c r="B97" s="340"/>
      <c r="C97" s="341"/>
      <c r="D97" s="189" t="s">
        <v>129</v>
      </c>
      <c r="E97" s="188" t="s">
        <v>199</v>
      </c>
      <c r="F97" s="61" t="s">
        <v>144</v>
      </c>
    </row>
    <row r="98" spans="1:6" ht="24">
      <c r="A98" s="236">
        <v>1</v>
      </c>
      <c r="B98" s="236" t="s">
        <v>105</v>
      </c>
      <c r="C98" s="237">
        <v>4</v>
      </c>
      <c r="D98" s="238">
        <v>35.83</v>
      </c>
      <c r="E98" s="238">
        <v>55</v>
      </c>
      <c r="F98" s="23">
        <f t="shared" ref="F98:F129" si="3">E98-D98</f>
        <v>19.170000000000002</v>
      </c>
    </row>
    <row r="99" spans="1:6" ht="24">
      <c r="A99" s="236">
        <v>2</v>
      </c>
      <c r="B99" s="14" t="s">
        <v>94</v>
      </c>
      <c r="C99" s="2">
        <v>6</v>
      </c>
      <c r="D99" s="238">
        <v>40</v>
      </c>
      <c r="E99" s="238">
        <v>58.67</v>
      </c>
      <c r="F99" s="23">
        <f t="shared" si="3"/>
        <v>18.670000000000002</v>
      </c>
    </row>
    <row r="100" spans="1:6" ht="24">
      <c r="A100" s="236">
        <v>3</v>
      </c>
      <c r="B100" s="14" t="s">
        <v>52</v>
      </c>
      <c r="C100" s="2">
        <v>4</v>
      </c>
      <c r="D100" s="238">
        <v>38.799999999999997</v>
      </c>
      <c r="E100" s="238">
        <v>51</v>
      </c>
      <c r="F100" s="23">
        <f t="shared" si="3"/>
        <v>12.200000000000003</v>
      </c>
    </row>
    <row r="101" spans="1:6" ht="24">
      <c r="A101" s="236">
        <v>4</v>
      </c>
      <c r="B101" s="14" t="s">
        <v>82</v>
      </c>
      <c r="C101" s="2">
        <v>14</v>
      </c>
      <c r="D101" s="238">
        <v>42.57</v>
      </c>
      <c r="E101" s="238">
        <v>53.29</v>
      </c>
      <c r="F101" s="23">
        <f t="shared" si="3"/>
        <v>10.719999999999999</v>
      </c>
    </row>
    <row r="102" spans="1:6" ht="24">
      <c r="A102" s="236">
        <v>5</v>
      </c>
      <c r="B102" s="14" t="s">
        <v>71</v>
      </c>
      <c r="C102" s="2">
        <v>11</v>
      </c>
      <c r="D102" s="238">
        <v>38.555</v>
      </c>
      <c r="E102" s="238">
        <v>48.542727272727276</v>
      </c>
      <c r="F102" s="23">
        <f t="shared" si="3"/>
        <v>9.9877272727272768</v>
      </c>
    </row>
    <row r="103" spans="1:6" ht="24">
      <c r="A103" s="236">
        <v>6</v>
      </c>
      <c r="B103" s="14" t="s">
        <v>27</v>
      </c>
      <c r="C103" s="2">
        <v>31</v>
      </c>
      <c r="D103" s="238">
        <v>37.18</v>
      </c>
      <c r="E103" s="238">
        <v>46.58</v>
      </c>
      <c r="F103" s="23">
        <f t="shared" si="3"/>
        <v>9.3999999999999986</v>
      </c>
    </row>
    <row r="104" spans="1:6" ht="24">
      <c r="A104" s="236">
        <v>7</v>
      </c>
      <c r="B104" s="14" t="s">
        <v>20</v>
      </c>
      <c r="C104" s="2">
        <v>22</v>
      </c>
      <c r="D104" s="238">
        <v>42.52</v>
      </c>
      <c r="E104" s="238">
        <v>51.45</v>
      </c>
      <c r="F104" s="23">
        <f t="shared" si="3"/>
        <v>8.93</v>
      </c>
    </row>
    <row r="105" spans="1:6" ht="24">
      <c r="A105" s="236">
        <v>8</v>
      </c>
      <c r="B105" s="14" t="s">
        <v>115</v>
      </c>
      <c r="C105" s="2">
        <v>8</v>
      </c>
      <c r="D105" s="238">
        <v>43.33</v>
      </c>
      <c r="E105" s="238">
        <v>51.5</v>
      </c>
      <c r="F105" s="23">
        <f t="shared" si="3"/>
        <v>8.1700000000000017</v>
      </c>
    </row>
    <row r="106" spans="1:6" ht="24">
      <c r="A106" s="236">
        <v>9</v>
      </c>
      <c r="B106" s="14" t="s">
        <v>62</v>
      </c>
      <c r="C106" s="2">
        <v>12</v>
      </c>
      <c r="D106" s="238">
        <v>38.799999999999997</v>
      </c>
      <c r="E106" s="238">
        <v>46.5</v>
      </c>
      <c r="F106" s="23">
        <f t="shared" si="3"/>
        <v>7.7000000000000028</v>
      </c>
    </row>
    <row r="107" spans="1:6" ht="24">
      <c r="A107" s="236">
        <v>10</v>
      </c>
      <c r="B107" s="14" t="s">
        <v>65</v>
      </c>
      <c r="C107" s="2">
        <v>6</v>
      </c>
      <c r="D107" s="238">
        <v>44</v>
      </c>
      <c r="E107" s="238">
        <v>51</v>
      </c>
      <c r="F107" s="23">
        <f t="shared" si="3"/>
        <v>7</v>
      </c>
    </row>
    <row r="108" spans="1:6" ht="24">
      <c r="A108" s="236">
        <v>11</v>
      </c>
      <c r="B108" s="14" t="s">
        <v>93</v>
      </c>
      <c r="C108" s="2">
        <v>8</v>
      </c>
      <c r="D108" s="238">
        <v>41.8</v>
      </c>
      <c r="E108" s="238">
        <v>48.5</v>
      </c>
      <c r="F108" s="23">
        <f t="shared" si="3"/>
        <v>6.7000000000000028</v>
      </c>
    </row>
    <row r="109" spans="1:6" ht="24">
      <c r="A109" s="236">
        <v>12</v>
      </c>
      <c r="B109" s="14" t="s">
        <v>47</v>
      </c>
      <c r="C109" s="2">
        <v>22</v>
      </c>
      <c r="D109" s="238">
        <v>43</v>
      </c>
      <c r="E109" s="238">
        <v>48.82</v>
      </c>
      <c r="F109" s="23">
        <f t="shared" si="3"/>
        <v>5.82</v>
      </c>
    </row>
    <row r="110" spans="1:6" ht="24">
      <c r="A110" s="236">
        <v>13</v>
      </c>
      <c r="B110" s="14" t="s">
        <v>111</v>
      </c>
      <c r="C110" s="2">
        <v>20</v>
      </c>
      <c r="D110" s="238">
        <v>45.86</v>
      </c>
      <c r="E110" s="238">
        <v>51.6</v>
      </c>
      <c r="F110" s="23">
        <f t="shared" si="3"/>
        <v>5.740000000000002</v>
      </c>
    </row>
    <row r="111" spans="1:6" ht="24">
      <c r="A111" s="236">
        <v>14</v>
      </c>
      <c r="B111" s="14" t="s">
        <v>30</v>
      </c>
      <c r="C111" s="2">
        <v>14</v>
      </c>
      <c r="D111" s="238">
        <v>37.5</v>
      </c>
      <c r="E111" s="238">
        <v>42.86</v>
      </c>
      <c r="F111" s="23">
        <f t="shared" si="3"/>
        <v>5.3599999999999994</v>
      </c>
    </row>
    <row r="112" spans="1:6" ht="24">
      <c r="A112" s="236">
        <v>15</v>
      </c>
      <c r="B112" s="14" t="s">
        <v>112</v>
      </c>
      <c r="C112" s="2">
        <v>19</v>
      </c>
      <c r="D112" s="238">
        <v>43.73</v>
      </c>
      <c r="E112" s="238">
        <v>48.84</v>
      </c>
      <c r="F112" s="23">
        <f t="shared" si="3"/>
        <v>5.1100000000000065</v>
      </c>
    </row>
    <row r="113" spans="1:6" ht="24">
      <c r="A113" s="236">
        <v>16</v>
      </c>
      <c r="B113" s="14" t="s">
        <v>109</v>
      </c>
      <c r="C113" s="2">
        <v>8</v>
      </c>
      <c r="D113" s="238">
        <v>48.4</v>
      </c>
      <c r="E113" s="238">
        <v>53.5</v>
      </c>
      <c r="F113" s="23">
        <f t="shared" si="3"/>
        <v>5.1000000000000014</v>
      </c>
    </row>
    <row r="114" spans="1:6" ht="24">
      <c r="A114" s="236">
        <v>17</v>
      </c>
      <c r="B114" s="16" t="s">
        <v>55</v>
      </c>
      <c r="C114" s="240">
        <v>8</v>
      </c>
      <c r="D114" s="241">
        <v>38.75</v>
      </c>
      <c r="E114" s="238">
        <v>43.25</v>
      </c>
      <c r="F114" s="23">
        <f t="shared" si="3"/>
        <v>4.5</v>
      </c>
    </row>
    <row r="115" spans="1:6" ht="24">
      <c r="A115" s="236">
        <v>18</v>
      </c>
      <c r="B115" s="14" t="s">
        <v>114</v>
      </c>
      <c r="C115" s="2">
        <v>11</v>
      </c>
      <c r="D115" s="238">
        <v>43.25</v>
      </c>
      <c r="E115" s="238">
        <v>47.64</v>
      </c>
      <c r="F115" s="23">
        <f t="shared" si="3"/>
        <v>4.3900000000000006</v>
      </c>
    </row>
    <row r="116" spans="1:6" ht="24">
      <c r="A116" s="236">
        <v>19</v>
      </c>
      <c r="B116" s="14" t="s">
        <v>84</v>
      </c>
      <c r="C116" s="2">
        <v>3</v>
      </c>
      <c r="D116" s="238">
        <v>47.67</v>
      </c>
      <c r="E116" s="238">
        <v>52</v>
      </c>
      <c r="F116" s="23">
        <f t="shared" si="3"/>
        <v>4.3299999999999983</v>
      </c>
    </row>
    <row r="117" spans="1:6" ht="24">
      <c r="A117" s="236">
        <v>20</v>
      </c>
      <c r="B117" s="14" t="s">
        <v>140</v>
      </c>
      <c r="C117" s="2">
        <v>25</v>
      </c>
      <c r="D117" s="239">
        <v>43.176666666666669</v>
      </c>
      <c r="E117" s="238">
        <v>46.881999999999998</v>
      </c>
      <c r="F117" s="23">
        <f t="shared" si="3"/>
        <v>3.7053333333333285</v>
      </c>
    </row>
    <row r="118" spans="1:6" ht="24">
      <c r="A118" s="236">
        <v>21</v>
      </c>
      <c r="B118" s="14" t="s">
        <v>32</v>
      </c>
      <c r="C118" s="2">
        <v>4</v>
      </c>
      <c r="D118" s="238">
        <v>41.86</v>
      </c>
      <c r="E118" s="238">
        <v>45.5</v>
      </c>
      <c r="F118" s="23">
        <f t="shared" si="3"/>
        <v>3.6400000000000006</v>
      </c>
    </row>
    <row r="119" spans="1:6" ht="24">
      <c r="A119" s="236">
        <v>22</v>
      </c>
      <c r="B119" s="14" t="s">
        <v>138</v>
      </c>
      <c r="C119" s="2">
        <v>9</v>
      </c>
      <c r="D119" s="239">
        <v>46.120000000000005</v>
      </c>
      <c r="E119" s="238">
        <v>49.554444444444442</v>
      </c>
      <c r="F119" s="23">
        <f t="shared" si="3"/>
        <v>3.4344444444444377</v>
      </c>
    </row>
    <row r="120" spans="1:6" ht="24">
      <c r="A120" s="236">
        <v>23</v>
      </c>
      <c r="B120" s="14" t="s">
        <v>24</v>
      </c>
      <c r="C120" s="2">
        <v>28</v>
      </c>
      <c r="D120" s="238">
        <v>40.53</v>
      </c>
      <c r="E120" s="238">
        <v>43.71</v>
      </c>
      <c r="F120" s="23">
        <f t="shared" si="3"/>
        <v>3.1799999999999997</v>
      </c>
    </row>
    <row r="121" spans="1:6" ht="24">
      <c r="A121" s="236">
        <v>24</v>
      </c>
      <c r="B121" s="14" t="s">
        <v>95</v>
      </c>
      <c r="C121" s="2">
        <v>9</v>
      </c>
      <c r="D121" s="238">
        <v>49.67</v>
      </c>
      <c r="E121" s="238">
        <v>52.67</v>
      </c>
      <c r="F121" s="23">
        <f t="shared" si="3"/>
        <v>3</v>
      </c>
    </row>
    <row r="122" spans="1:6" ht="24">
      <c r="A122" s="236">
        <v>25</v>
      </c>
      <c r="B122" s="14" t="s">
        <v>25</v>
      </c>
      <c r="C122" s="2">
        <v>13</v>
      </c>
      <c r="D122" s="238">
        <v>43.38</v>
      </c>
      <c r="E122" s="238">
        <v>45.54</v>
      </c>
      <c r="F122" s="23">
        <f t="shared" si="3"/>
        <v>2.1599999999999966</v>
      </c>
    </row>
    <row r="123" spans="1:6" ht="24">
      <c r="A123" s="236">
        <v>26</v>
      </c>
      <c r="B123" s="14" t="s">
        <v>57</v>
      </c>
      <c r="C123" s="2">
        <v>5</v>
      </c>
      <c r="D123" s="238">
        <v>35.56</v>
      </c>
      <c r="E123" s="238">
        <v>37.6</v>
      </c>
      <c r="F123" s="23">
        <f t="shared" si="3"/>
        <v>2.0399999999999991</v>
      </c>
    </row>
    <row r="124" spans="1:6" ht="24">
      <c r="A124" s="236">
        <v>27</v>
      </c>
      <c r="B124" s="14" t="s">
        <v>15</v>
      </c>
      <c r="C124" s="2">
        <v>7</v>
      </c>
      <c r="D124" s="238">
        <v>32.31</v>
      </c>
      <c r="E124" s="238">
        <v>34</v>
      </c>
      <c r="F124" s="23">
        <f t="shared" si="3"/>
        <v>1.6899999999999977</v>
      </c>
    </row>
    <row r="125" spans="1:6" ht="24">
      <c r="A125" s="236">
        <v>28</v>
      </c>
      <c r="B125" s="14" t="s">
        <v>76</v>
      </c>
      <c r="C125" s="2">
        <v>6</v>
      </c>
      <c r="D125" s="238">
        <v>48.57</v>
      </c>
      <c r="E125" s="238">
        <v>49.67</v>
      </c>
      <c r="F125" s="23">
        <f t="shared" si="3"/>
        <v>1.1000000000000014</v>
      </c>
    </row>
    <row r="126" spans="1:6" ht="24">
      <c r="A126" s="236">
        <v>29</v>
      </c>
      <c r="B126" s="14" t="s">
        <v>75</v>
      </c>
      <c r="C126" s="2">
        <v>3</v>
      </c>
      <c r="D126" s="238">
        <v>44.25</v>
      </c>
      <c r="E126" s="238">
        <v>45.33</v>
      </c>
      <c r="F126" s="23">
        <f t="shared" si="3"/>
        <v>1.0799999999999983</v>
      </c>
    </row>
    <row r="127" spans="1:6" ht="24">
      <c r="A127" s="236">
        <v>30</v>
      </c>
      <c r="B127" s="14" t="s">
        <v>28</v>
      </c>
      <c r="C127" s="2">
        <v>3</v>
      </c>
      <c r="D127" s="238">
        <v>50.33</v>
      </c>
      <c r="E127" s="238">
        <v>51.33</v>
      </c>
      <c r="F127" s="23">
        <f t="shared" si="3"/>
        <v>1</v>
      </c>
    </row>
    <row r="128" spans="1:6" ht="24">
      <c r="A128" s="236">
        <v>31</v>
      </c>
      <c r="B128" s="14" t="s">
        <v>64</v>
      </c>
      <c r="C128" s="2">
        <v>12</v>
      </c>
      <c r="D128" s="238">
        <v>43.9</v>
      </c>
      <c r="E128" s="238">
        <v>44.67</v>
      </c>
      <c r="F128" s="23">
        <f t="shared" si="3"/>
        <v>0.77000000000000313</v>
      </c>
    </row>
    <row r="129" spans="1:6" ht="24">
      <c r="A129" s="236">
        <v>32</v>
      </c>
      <c r="B129" s="14" t="s">
        <v>119</v>
      </c>
      <c r="C129" s="2">
        <v>16</v>
      </c>
      <c r="D129" s="238">
        <v>45.04</v>
      </c>
      <c r="E129" s="238">
        <v>45.75</v>
      </c>
      <c r="F129" s="23">
        <f t="shared" si="3"/>
        <v>0.71000000000000085</v>
      </c>
    </row>
    <row r="130" spans="1:6" ht="24">
      <c r="A130" s="236">
        <v>33</v>
      </c>
      <c r="B130" s="14" t="s">
        <v>137</v>
      </c>
      <c r="C130" s="2">
        <v>4</v>
      </c>
      <c r="D130" s="239">
        <v>48</v>
      </c>
      <c r="E130" s="238">
        <v>48.5</v>
      </c>
      <c r="F130" s="23">
        <f t="shared" ref="F130:F157" si="4">E130-D130</f>
        <v>0.5</v>
      </c>
    </row>
    <row r="131" spans="1:6" ht="24">
      <c r="A131" s="236">
        <v>34</v>
      </c>
      <c r="B131" s="14" t="s">
        <v>135</v>
      </c>
      <c r="C131" s="2">
        <v>17</v>
      </c>
      <c r="D131" s="239">
        <v>47.99666666666667</v>
      </c>
      <c r="E131" s="238">
        <v>48.467058823529413</v>
      </c>
      <c r="F131" s="23">
        <f t="shared" si="4"/>
        <v>0.4703921568627436</v>
      </c>
    </row>
    <row r="132" spans="1:6" ht="24">
      <c r="A132" s="236">
        <v>35</v>
      </c>
      <c r="B132" s="14" t="s">
        <v>139</v>
      </c>
      <c r="C132" s="2">
        <v>20</v>
      </c>
      <c r="D132" s="239">
        <v>44.876666666666665</v>
      </c>
      <c r="E132" s="238">
        <v>45.3</v>
      </c>
      <c r="F132" s="23">
        <f t="shared" si="4"/>
        <v>0.42333333333333201</v>
      </c>
    </row>
    <row r="133" spans="1:6" ht="24">
      <c r="A133" s="236">
        <v>36</v>
      </c>
      <c r="B133" s="14" t="s">
        <v>79</v>
      </c>
      <c r="C133" s="2">
        <v>4</v>
      </c>
      <c r="D133" s="238">
        <v>45.5</v>
      </c>
      <c r="E133" s="238">
        <v>45.5</v>
      </c>
      <c r="F133" s="23">
        <f t="shared" si="4"/>
        <v>0</v>
      </c>
    </row>
    <row r="134" spans="1:6" ht="24">
      <c r="A134" s="236">
        <v>37</v>
      </c>
      <c r="B134" s="14" t="s">
        <v>31</v>
      </c>
      <c r="C134" s="2">
        <v>15</v>
      </c>
      <c r="D134" s="238">
        <v>52.45</v>
      </c>
      <c r="E134" s="238">
        <v>52.4</v>
      </c>
      <c r="F134" s="23">
        <f t="shared" si="4"/>
        <v>-5.0000000000004263E-2</v>
      </c>
    </row>
    <row r="135" spans="1:6" ht="24">
      <c r="A135" s="236">
        <v>38</v>
      </c>
      <c r="B135" s="14" t="s">
        <v>48</v>
      </c>
      <c r="C135" s="2">
        <v>6</v>
      </c>
      <c r="D135" s="238">
        <v>47.85</v>
      </c>
      <c r="E135" s="238">
        <v>47.67</v>
      </c>
      <c r="F135" s="23">
        <f t="shared" si="4"/>
        <v>-0.17999999999999972</v>
      </c>
    </row>
    <row r="136" spans="1:6" ht="24">
      <c r="A136" s="236">
        <v>39</v>
      </c>
      <c r="B136" s="14" t="s">
        <v>18</v>
      </c>
      <c r="C136" s="2">
        <v>13</v>
      </c>
      <c r="D136" s="238">
        <v>49.67</v>
      </c>
      <c r="E136" s="238">
        <v>49.38</v>
      </c>
      <c r="F136" s="23">
        <f t="shared" si="4"/>
        <v>-0.28999999999999915</v>
      </c>
    </row>
    <row r="137" spans="1:6" ht="24">
      <c r="A137" s="236">
        <v>40</v>
      </c>
      <c r="B137" s="14" t="s">
        <v>80</v>
      </c>
      <c r="C137" s="2">
        <v>2</v>
      </c>
      <c r="D137" s="238">
        <v>51.33</v>
      </c>
      <c r="E137" s="238">
        <v>51</v>
      </c>
      <c r="F137" s="23">
        <f t="shared" si="4"/>
        <v>-0.32999999999999829</v>
      </c>
    </row>
    <row r="138" spans="1:6" ht="24">
      <c r="A138" s="236">
        <v>41</v>
      </c>
      <c r="B138" s="14" t="s">
        <v>87</v>
      </c>
      <c r="C138" s="2">
        <v>16</v>
      </c>
      <c r="D138" s="238">
        <v>49.25</v>
      </c>
      <c r="E138" s="238">
        <v>48.75</v>
      </c>
      <c r="F138" s="23">
        <f t="shared" si="4"/>
        <v>-0.5</v>
      </c>
    </row>
    <row r="139" spans="1:6" ht="24">
      <c r="A139" s="236">
        <v>42</v>
      </c>
      <c r="B139" s="14" t="s">
        <v>102</v>
      </c>
      <c r="C139" s="2">
        <v>15</v>
      </c>
      <c r="D139" s="238">
        <v>46</v>
      </c>
      <c r="E139" s="238">
        <v>45.33</v>
      </c>
      <c r="F139" s="23">
        <f t="shared" si="4"/>
        <v>-0.67000000000000171</v>
      </c>
    </row>
    <row r="140" spans="1:6" ht="24">
      <c r="A140" s="236">
        <v>43</v>
      </c>
      <c r="B140" s="14" t="s">
        <v>83</v>
      </c>
      <c r="C140" s="2">
        <v>11</v>
      </c>
      <c r="D140" s="238">
        <v>42</v>
      </c>
      <c r="E140" s="238">
        <v>40.909999999999997</v>
      </c>
      <c r="F140" s="23">
        <f t="shared" si="4"/>
        <v>-1.0900000000000034</v>
      </c>
    </row>
    <row r="141" spans="1:6" ht="24">
      <c r="A141" s="236">
        <v>44</v>
      </c>
      <c r="B141" s="14" t="s">
        <v>85</v>
      </c>
      <c r="C141" s="2">
        <v>10</v>
      </c>
      <c r="D141" s="238">
        <v>46.1</v>
      </c>
      <c r="E141" s="238">
        <v>45</v>
      </c>
      <c r="F141" s="23">
        <f t="shared" si="4"/>
        <v>-1.1000000000000014</v>
      </c>
    </row>
    <row r="142" spans="1:6" ht="24">
      <c r="A142" s="236">
        <v>45</v>
      </c>
      <c r="B142" s="14" t="s">
        <v>77</v>
      </c>
      <c r="C142" s="2">
        <v>6</v>
      </c>
      <c r="D142" s="238">
        <v>48.17</v>
      </c>
      <c r="E142" s="238">
        <v>47</v>
      </c>
      <c r="F142" s="23">
        <f t="shared" si="4"/>
        <v>-1.1700000000000017</v>
      </c>
    </row>
    <row r="143" spans="1:6" ht="24">
      <c r="A143" s="236">
        <v>46</v>
      </c>
      <c r="B143" s="14" t="s">
        <v>56</v>
      </c>
      <c r="C143" s="2">
        <v>14</v>
      </c>
      <c r="D143" s="238">
        <v>51.25</v>
      </c>
      <c r="E143" s="238">
        <v>50</v>
      </c>
      <c r="F143" s="23">
        <f t="shared" si="4"/>
        <v>-1.25</v>
      </c>
    </row>
    <row r="144" spans="1:6" ht="24">
      <c r="A144" s="236">
        <v>47</v>
      </c>
      <c r="B144" s="14" t="s">
        <v>69</v>
      </c>
      <c r="C144" s="2">
        <v>16</v>
      </c>
      <c r="D144" s="238">
        <v>43.43</v>
      </c>
      <c r="E144" s="238">
        <v>42.13</v>
      </c>
      <c r="F144" s="23">
        <f t="shared" si="4"/>
        <v>-1.2999999999999972</v>
      </c>
    </row>
    <row r="145" spans="1:6" ht="24">
      <c r="A145" s="236">
        <v>48</v>
      </c>
      <c r="B145" s="14" t="s">
        <v>120</v>
      </c>
      <c r="C145" s="2">
        <v>15</v>
      </c>
      <c r="D145" s="238">
        <v>50.53</v>
      </c>
      <c r="E145" s="238">
        <v>48.93</v>
      </c>
      <c r="F145" s="23">
        <f t="shared" si="4"/>
        <v>-1.6000000000000014</v>
      </c>
    </row>
    <row r="146" spans="1:6" ht="24">
      <c r="A146" s="236">
        <v>49</v>
      </c>
      <c r="B146" s="14" t="s">
        <v>141</v>
      </c>
      <c r="C146" s="2">
        <v>20</v>
      </c>
      <c r="D146" s="239">
        <v>46.564999999999998</v>
      </c>
      <c r="E146" s="238">
        <v>44.799500000000002</v>
      </c>
      <c r="F146" s="23">
        <f t="shared" si="4"/>
        <v>-1.7654999999999959</v>
      </c>
    </row>
    <row r="147" spans="1:6" ht="24">
      <c r="A147" s="236">
        <v>50</v>
      </c>
      <c r="B147" s="14" t="s">
        <v>34</v>
      </c>
      <c r="C147" s="2">
        <v>1</v>
      </c>
      <c r="D147" s="238">
        <v>49.8</v>
      </c>
      <c r="E147" s="238">
        <v>48</v>
      </c>
      <c r="F147" s="23">
        <f t="shared" si="4"/>
        <v>-1.7999999999999972</v>
      </c>
    </row>
    <row r="148" spans="1:6" ht="24">
      <c r="A148" s="236">
        <v>51</v>
      </c>
      <c r="B148" s="14" t="s">
        <v>39</v>
      </c>
      <c r="C148" s="2">
        <v>6</v>
      </c>
      <c r="D148" s="238">
        <v>45.8</v>
      </c>
      <c r="E148" s="238">
        <v>44</v>
      </c>
      <c r="F148" s="23">
        <f t="shared" si="4"/>
        <v>-1.7999999999999972</v>
      </c>
    </row>
    <row r="149" spans="1:6" ht="24">
      <c r="A149" s="236">
        <v>52</v>
      </c>
      <c r="B149" s="14" t="s">
        <v>96</v>
      </c>
      <c r="C149" s="2">
        <v>2</v>
      </c>
      <c r="D149" s="238">
        <v>44</v>
      </c>
      <c r="E149" s="238">
        <v>42</v>
      </c>
      <c r="F149" s="23">
        <f t="shared" si="4"/>
        <v>-2</v>
      </c>
    </row>
    <row r="150" spans="1:6" ht="24">
      <c r="A150" s="236">
        <v>53</v>
      </c>
      <c r="B150" s="14" t="s">
        <v>50</v>
      </c>
      <c r="C150" s="2">
        <v>10</v>
      </c>
      <c r="D150" s="238">
        <v>52.22</v>
      </c>
      <c r="E150" s="238">
        <v>50.2</v>
      </c>
      <c r="F150" s="23">
        <f t="shared" si="4"/>
        <v>-2.019999999999996</v>
      </c>
    </row>
    <row r="151" spans="1:6" ht="24">
      <c r="A151" s="236">
        <v>54</v>
      </c>
      <c r="B151" s="14" t="s">
        <v>17</v>
      </c>
      <c r="C151" s="2">
        <v>12</v>
      </c>
      <c r="D151" s="238">
        <v>53.23</v>
      </c>
      <c r="E151" s="238">
        <v>50.83</v>
      </c>
      <c r="F151" s="23">
        <f t="shared" si="4"/>
        <v>-2.3999999999999986</v>
      </c>
    </row>
    <row r="152" spans="1:6" ht="24">
      <c r="A152" s="236">
        <v>55</v>
      </c>
      <c r="B152" s="14" t="s">
        <v>61</v>
      </c>
      <c r="C152" s="2">
        <v>11</v>
      </c>
      <c r="D152" s="238">
        <v>52.67</v>
      </c>
      <c r="E152" s="238">
        <v>50.18</v>
      </c>
      <c r="F152" s="23">
        <f t="shared" si="4"/>
        <v>-2.490000000000002</v>
      </c>
    </row>
    <row r="153" spans="1:6" ht="24">
      <c r="A153" s="236">
        <v>56</v>
      </c>
      <c r="B153" s="14" t="s">
        <v>187</v>
      </c>
      <c r="C153" s="2">
        <v>37</v>
      </c>
      <c r="D153" s="239">
        <v>44.725000000000001</v>
      </c>
      <c r="E153" s="238">
        <v>42.216216216216218</v>
      </c>
      <c r="F153" s="23">
        <f t="shared" si="4"/>
        <v>-2.5087837837837839</v>
      </c>
    </row>
    <row r="154" spans="1:6" ht="24">
      <c r="A154" s="236">
        <v>57</v>
      </c>
      <c r="B154" s="14" t="s">
        <v>89</v>
      </c>
      <c r="C154" s="2">
        <v>11</v>
      </c>
      <c r="D154" s="239">
        <v>42.57</v>
      </c>
      <c r="E154" s="238">
        <v>40</v>
      </c>
      <c r="F154" s="23">
        <f t="shared" si="4"/>
        <v>-2.5700000000000003</v>
      </c>
    </row>
    <row r="155" spans="1:6" ht="24">
      <c r="A155" s="236">
        <v>58</v>
      </c>
      <c r="B155" s="14" t="s">
        <v>116</v>
      </c>
      <c r="C155" s="2">
        <v>13</v>
      </c>
      <c r="D155" s="238">
        <v>47.08</v>
      </c>
      <c r="E155" s="238">
        <v>44.304615384615389</v>
      </c>
      <c r="F155" s="23">
        <f t="shared" si="4"/>
        <v>-2.7753846153846098</v>
      </c>
    </row>
    <row r="156" spans="1:6" ht="24">
      <c r="A156" s="236">
        <v>59</v>
      </c>
      <c r="B156" s="14" t="s">
        <v>117</v>
      </c>
      <c r="C156" s="2">
        <v>27</v>
      </c>
      <c r="D156" s="238">
        <v>54.05</v>
      </c>
      <c r="E156" s="238">
        <v>50.74</v>
      </c>
      <c r="F156" s="23">
        <f t="shared" si="4"/>
        <v>-3.3099999999999952</v>
      </c>
    </row>
    <row r="157" spans="1:6" ht="24">
      <c r="A157" s="236">
        <v>60</v>
      </c>
      <c r="B157" s="14" t="s">
        <v>37</v>
      </c>
      <c r="C157" s="2">
        <v>3</v>
      </c>
      <c r="D157" s="238">
        <v>48.15</v>
      </c>
      <c r="E157" s="238">
        <v>44.67</v>
      </c>
      <c r="F157" s="23">
        <f t="shared" si="4"/>
        <v>-3.4799999999999969</v>
      </c>
    </row>
    <row r="158" spans="1:6" ht="24">
      <c r="A158" s="236">
        <v>61</v>
      </c>
      <c r="B158" s="14" t="s">
        <v>88</v>
      </c>
      <c r="C158" s="2">
        <v>4</v>
      </c>
      <c r="D158" s="238">
        <v>42</v>
      </c>
      <c r="E158" s="238">
        <v>42</v>
      </c>
      <c r="F158" s="23">
        <v>-3.6199999999999974</v>
      </c>
    </row>
    <row r="159" spans="1:6" ht="24">
      <c r="A159" s="236">
        <v>62</v>
      </c>
      <c r="B159" s="14" t="s">
        <v>91</v>
      </c>
      <c r="C159" s="2">
        <v>2</v>
      </c>
      <c r="D159" s="238">
        <v>50.5</v>
      </c>
      <c r="E159" s="238">
        <v>46</v>
      </c>
      <c r="F159" s="23">
        <f t="shared" ref="F159:F183" si="5">E159-D159</f>
        <v>-4.5</v>
      </c>
    </row>
    <row r="160" spans="1:6" ht="24">
      <c r="A160" s="236">
        <v>63</v>
      </c>
      <c r="B160" s="14" t="s">
        <v>63</v>
      </c>
      <c r="C160" s="2">
        <v>10</v>
      </c>
      <c r="D160" s="238">
        <v>54</v>
      </c>
      <c r="E160" s="238">
        <v>49.2</v>
      </c>
      <c r="F160" s="23">
        <f t="shared" si="5"/>
        <v>-4.7999999999999972</v>
      </c>
    </row>
    <row r="161" spans="1:6" ht="24">
      <c r="A161" s="236">
        <v>64</v>
      </c>
      <c r="B161" s="14" t="s">
        <v>38</v>
      </c>
      <c r="C161" s="2">
        <v>25</v>
      </c>
      <c r="D161" s="238">
        <v>50.56</v>
      </c>
      <c r="E161" s="238">
        <v>45.76</v>
      </c>
      <c r="F161" s="23">
        <f t="shared" si="5"/>
        <v>-4.8000000000000043</v>
      </c>
    </row>
    <row r="162" spans="1:6" ht="24">
      <c r="A162" s="236">
        <v>65</v>
      </c>
      <c r="B162" s="14" t="s">
        <v>60</v>
      </c>
      <c r="C162" s="2">
        <v>10</v>
      </c>
      <c r="D162" s="238">
        <v>54.33</v>
      </c>
      <c r="E162" s="238">
        <v>49.4</v>
      </c>
      <c r="F162" s="23">
        <f t="shared" si="5"/>
        <v>-4.93</v>
      </c>
    </row>
    <row r="163" spans="1:6" ht="24">
      <c r="A163" s="236">
        <v>66</v>
      </c>
      <c r="B163" s="14" t="s">
        <v>107</v>
      </c>
      <c r="C163" s="2">
        <v>10</v>
      </c>
      <c r="D163" s="238">
        <v>49.67</v>
      </c>
      <c r="E163" s="238">
        <v>44.4</v>
      </c>
      <c r="F163" s="23">
        <f t="shared" si="5"/>
        <v>-5.2700000000000031</v>
      </c>
    </row>
    <row r="164" spans="1:6" ht="24">
      <c r="A164" s="236">
        <v>67</v>
      </c>
      <c r="B164" s="14" t="s">
        <v>16</v>
      </c>
      <c r="C164" s="2">
        <v>5</v>
      </c>
      <c r="D164" s="238">
        <v>51.5</v>
      </c>
      <c r="E164" s="238">
        <v>46</v>
      </c>
      <c r="F164" s="23">
        <f t="shared" si="5"/>
        <v>-5.5</v>
      </c>
    </row>
    <row r="165" spans="1:6" ht="24">
      <c r="A165" s="236">
        <v>68</v>
      </c>
      <c r="B165" s="14" t="s">
        <v>74</v>
      </c>
      <c r="C165" s="2">
        <v>15</v>
      </c>
      <c r="D165" s="238">
        <v>52.12</v>
      </c>
      <c r="E165" s="238">
        <v>46.53</v>
      </c>
      <c r="F165" s="23">
        <f t="shared" si="5"/>
        <v>-5.5899999999999963</v>
      </c>
    </row>
    <row r="166" spans="1:6" ht="24">
      <c r="A166" s="236">
        <v>69</v>
      </c>
      <c r="B166" s="14" t="s">
        <v>72</v>
      </c>
      <c r="C166" s="2">
        <v>10</v>
      </c>
      <c r="D166" s="238">
        <v>57.56</v>
      </c>
      <c r="E166" s="238">
        <v>51.8</v>
      </c>
      <c r="F166" s="23">
        <f t="shared" si="5"/>
        <v>-5.7600000000000051</v>
      </c>
    </row>
    <row r="167" spans="1:6" ht="24">
      <c r="A167" s="236">
        <v>70</v>
      </c>
      <c r="B167" s="14" t="s">
        <v>108</v>
      </c>
      <c r="C167" s="2">
        <v>17</v>
      </c>
      <c r="D167" s="238">
        <v>60.17</v>
      </c>
      <c r="E167" s="238">
        <v>54.35</v>
      </c>
      <c r="F167" s="23">
        <f t="shared" si="5"/>
        <v>-5.82</v>
      </c>
    </row>
    <row r="168" spans="1:6" ht="24">
      <c r="A168" s="236">
        <v>71</v>
      </c>
      <c r="B168" s="14" t="s">
        <v>51</v>
      </c>
      <c r="C168" s="2">
        <v>8</v>
      </c>
      <c r="D168" s="238">
        <v>55.78</v>
      </c>
      <c r="E168" s="238">
        <v>49.75</v>
      </c>
      <c r="F168" s="23">
        <f t="shared" si="5"/>
        <v>-6.0300000000000011</v>
      </c>
    </row>
    <row r="169" spans="1:6" ht="24">
      <c r="A169" s="236">
        <v>72</v>
      </c>
      <c r="B169" s="14" t="s">
        <v>58</v>
      </c>
      <c r="C169" s="2">
        <v>3</v>
      </c>
      <c r="D169" s="238">
        <v>40.799999999999997</v>
      </c>
      <c r="E169" s="238">
        <v>34.67</v>
      </c>
      <c r="F169" s="23">
        <f t="shared" si="5"/>
        <v>-6.1299999999999955</v>
      </c>
    </row>
    <row r="170" spans="1:6" ht="24">
      <c r="A170" s="236">
        <v>73</v>
      </c>
      <c r="B170" s="14" t="s">
        <v>66</v>
      </c>
      <c r="C170" s="2">
        <v>8</v>
      </c>
      <c r="D170" s="238">
        <v>50.5</v>
      </c>
      <c r="E170" s="238">
        <v>44</v>
      </c>
      <c r="F170" s="23">
        <f t="shared" si="5"/>
        <v>-6.5</v>
      </c>
    </row>
    <row r="171" spans="1:6" ht="24">
      <c r="A171" s="236">
        <v>74</v>
      </c>
      <c r="B171" s="14" t="s">
        <v>86</v>
      </c>
      <c r="C171" s="2">
        <v>12</v>
      </c>
      <c r="D171" s="238">
        <v>58.5</v>
      </c>
      <c r="E171" s="238">
        <v>51.666666666666664</v>
      </c>
      <c r="F171" s="23">
        <f t="shared" si="5"/>
        <v>-6.8333333333333357</v>
      </c>
    </row>
    <row r="172" spans="1:6" ht="24">
      <c r="A172" s="236">
        <v>75</v>
      </c>
      <c r="B172" s="14" t="s">
        <v>188</v>
      </c>
      <c r="C172" s="2">
        <v>5</v>
      </c>
      <c r="D172" s="238">
        <v>47.8</v>
      </c>
      <c r="E172" s="238">
        <v>40.799999999999997</v>
      </c>
      <c r="F172" s="23">
        <f t="shared" si="5"/>
        <v>-7</v>
      </c>
    </row>
    <row r="173" spans="1:6" ht="24">
      <c r="A173" s="236">
        <v>76</v>
      </c>
      <c r="B173" s="14" t="s">
        <v>104</v>
      </c>
      <c r="C173" s="2">
        <v>7</v>
      </c>
      <c r="D173" s="238">
        <v>52.75</v>
      </c>
      <c r="E173" s="238">
        <v>45.43</v>
      </c>
      <c r="F173" s="23">
        <f t="shared" si="5"/>
        <v>-7.32</v>
      </c>
    </row>
    <row r="174" spans="1:6" ht="24">
      <c r="A174" s="236">
        <v>77</v>
      </c>
      <c r="B174" s="14" t="s">
        <v>113</v>
      </c>
      <c r="C174" s="2">
        <v>14</v>
      </c>
      <c r="D174" s="238">
        <v>50.2</v>
      </c>
      <c r="E174" s="238">
        <v>42.57</v>
      </c>
      <c r="F174" s="23">
        <f t="shared" si="5"/>
        <v>-7.6300000000000026</v>
      </c>
    </row>
    <row r="175" spans="1:6" ht="24">
      <c r="A175" s="236">
        <v>78</v>
      </c>
      <c r="B175" s="14" t="s">
        <v>136</v>
      </c>
      <c r="C175" s="2">
        <v>7</v>
      </c>
      <c r="D175" s="239">
        <v>49</v>
      </c>
      <c r="E175" s="238">
        <v>40.855714285714285</v>
      </c>
      <c r="F175" s="23">
        <f t="shared" si="5"/>
        <v>-8.144285714285715</v>
      </c>
    </row>
    <row r="176" spans="1:6" ht="24">
      <c r="A176" s="236">
        <v>79</v>
      </c>
      <c r="B176" s="14" t="s">
        <v>23</v>
      </c>
      <c r="C176" s="2">
        <v>5</v>
      </c>
      <c r="D176" s="238">
        <v>46.55</v>
      </c>
      <c r="E176" s="238">
        <v>38.4</v>
      </c>
      <c r="F176" s="23">
        <f t="shared" si="5"/>
        <v>-8.1499999999999986</v>
      </c>
    </row>
    <row r="177" spans="1:6" ht="24">
      <c r="A177" s="236">
        <v>80</v>
      </c>
      <c r="B177" s="14" t="s">
        <v>33</v>
      </c>
      <c r="C177" s="2">
        <v>2</v>
      </c>
      <c r="D177" s="238">
        <v>50.5</v>
      </c>
      <c r="E177" s="238">
        <v>42</v>
      </c>
      <c r="F177" s="23">
        <f t="shared" si="5"/>
        <v>-8.5</v>
      </c>
    </row>
    <row r="178" spans="1:6" ht="24">
      <c r="A178" s="236">
        <v>81</v>
      </c>
      <c r="B178" s="14" t="s">
        <v>53</v>
      </c>
      <c r="C178" s="2">
        <v>5</v>
      </c>
      <c r="D178" s="238">
        <v>50.83</v>
      </c>
      <c r="E178" s="238">
        <v>38</v>
      </c>
      <c r="F178" s="23">
        <f t="shared" si="5"/>
        <v>-12.829999999999998</v>
      </c>
    </row>
    <row r="179" spans="1:6" ht="24">
      <c r="A179" s="236">
        <v>82</v>
      </c>
      <c r="B179" s="14" t="s">
        <v>142</v>
      </c>
      <c r="C179" s="2">
        <v>19</v>
      </c>
      <c r="D179" s="239">
        <v>58.85</v>
      </c>
      <c r="E179" s="238">
        <v>45.792631578947372</v>
      </c>
      <c r="F179" s="23">
        <f t="shared" si="5"/>
        <v>-13.05736842105263</v>
      </c>
    </row>
    <row r="180" spans="1:6" ht="24">
      <c r="A180" s="236">
        <v>83</v>
      </c>
      <c r="B180" s="14" t="s">
        <v>101</v>
      </c>
      <c r="C180" s="2">
        <v>15</v>
      </c>
      <c r="D180" s="238">
        <v>61.33</v>
      </c>
      <c r="E180" s="238">
        <v>48</v>
      </c>
      <c r="F180" s="23">
        <f t="shared" si="5"/>
        <v>-13.329999999999998</v>
      </c>
    </row>
    <row r="181" spans="1:6" ht="24">
      <c r="A181" s="236">
        <v>84</v>
      </c>
      <c r="B181" s="14" t="s">
        <v>73</v>
      </c>
      <c r="C181" s="2">
        <v>5</v>
      </c>
      <c r="D181" s="238">
        <v>55.75</v>
      </c>
      <c r="E181" s="238">
        <v>42.4</v>
      </c>
      <c r="F181" s="23">
        <f t="shared" si="5"/>
        <v>-13.350000000000001</v>
      </c>
    </row>
    <row r="182" spans="1:6" ht="24">
      <c r="A182" s="236">
        <v>85</v>
      </c>
      <c r="B182" s="14" t="s">
        <v>22</v>
      </c>
      <c r="C182" s="2">
        <v>5</v>
      </c>
      <c r="D182" s="238">
        <v>59.2</v>
      </c>
      <c r="E182" s="238">
        <v>44.8</v>
      </c>
      <c r="F182" s="23">
        <f t="shared" si="5"/>
        <v>-14.400000000000006</v>
      </c>
    </row>
    <row r="183" spans="1:6" ht="24">
      <c r="A183" s="236">
        <v>86</v>
      </c>
      <c r="B183" s="14" t="s">
        <v>70</v>
      </c>
      <c r="C183" s="2">
        <v>4</v>
      </c>
      <c r="D183" s="238">
        <v>56.67</v>
      </c>
      <c r="E183" s="238">
        <v>41</v>
      </c>
      <c r="F183" s="23">
        <f t="shared" si="5"/>
        <v>-15.670000000000002</v>
      </c>
    </row>
  </sheetData>
  <sortState ref="B98:F183">
    <sortCondition descending="1" ref="F98:F183"/>
  </sortState>
  <mergeCells count="14">
    <mergeCell ref="A93:F93"/>
    <mergeCell ref="A94:F94"/>
    <mergeCell ref="A1:F1"/>
    <mergeCell ref="A2:F2"/>
    <mergeCell ref="A4:A5"/>
    <mergeCell ref="B4:B5"/>
    <mergeCell ref="C4:C5"/>
    <mergeCell ref="D4:F4"/>
    <mergeCell ref="A3:F3"/>
    <mergeCell ref="A95:F95"/>
    <mergeCell ref="A96:A97"/>
    <mergeCell ref="B96:B97"/>
    <mergeCell ref="C96:C97"/>
    <mergeCell ref="D96:F96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A1:F188"/>
  <sheetViews>
    <sheetView topLeftCell="A99" workbookViewId="0">
      <selection activeCell="J106" sqref="J106"/>
    </sheetView>
  </sheetViews>
  <sheetFormatPr defaultRowHeight="22.5"/>
  <cols>
    <col min="1" max="1" width="11.875" style="260" customWidth="1"/>
    <col min="2" max="2" width="26.25" style="261" customWidth="1"/>
    <col min="3" max="5" width="10.625" style="260" customWidth="1"/>
    <col min="6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210</v>
      </c>
      <c r="B3" s="339"/>
      <c r="C3" s="339"/>
      <c r="D3" s="339"/>
      <c r="E3" s="339"/>
      <c r="F3" s="339"/>
    </row>
    <row r="4" spans="1:6" ht="24">
      <c r="A4" s="342" t="s">
        <v>143</v>
      </c>
      <c r="B4" s="342" t="s">
        <v>1</v>
      </c>
      <c r="C4" s="343" t="s">
        <v>2</v>
      </c>
      <c r="D4" s="341" t="s">
        <v>177</v>
      </c>
      <c r="E4" s="341"/>
      <c r="F4" s="341"/>
    </row>
    <row r="5" spans="1:6" ht="26.45" customHeight="1">
      <c r="A5" s="342"/>
      <c r="B5" s="342"/>
      <c r="C5" s="343"/>
      <c r="D5" s="244" t="s">
        <v>129</v>
      </c>
      <c r="E5" s="245" t="s">
        <v>199</v>
      </c>
      <c r="F5" s="61" t="s">
        <v>144</v>
      </c>
    </row>
    <row r="6" spans="1:6" ht="27.75">
      <c r="A6" s="246">
        <v>1</v>
      </c>
      <c r="B6" s="246" t="s">
        <v>50</v>
      </c>
      <c r="C6" s="247">
        <v>10</v>
      </c>
      <c r="D6" s="248">
        <v>46.22</v>
      </c>
      <c r="E6" s="248">
        <v>67.8</v>
      </c>
      <c r="F6" s="77">
        <f t="shared" ref="F6:F20" si="0">E6-D6</f>
        <v>21.58</v>
      </c>
    </row>
    <row r="7" spans="1:6" ht="27.75">
      <c r="A7" s="246">
        <v>2</v>
      </c>
      <c r="B7" s="249" t="s">
        <v>84</v>
      </c>
      <c r="C7" s="250">
        <v>3</v>
      </c>
      <c r="D7" s="248">
        <v>40</v>
      </c>
      <c r="E7" s="248">
        <v>64.67</v>
      </c>
      <c r="F7" s="77">
        <f t="shared" si="0"/>
        <v>24.67</v>
      </c>
    </row>
    <row r="8" spans="1:6" ht="27.75">
      <c r="A8" s="246">
        <v>3</v>
      </c>
      <c r="B8" s="249" t="s">
        <v>95</v>
      </c>
      <c r="C8" s="250">
        <v>9</v>
      </c>
      <c r="D8" s="248">
        <v>45.17</v>
      </c>
      <c r="E8" s="248">
        <v>63.78</v>
      </c>
      <c r="F8" s="77">
        <f t="shared" si="0"/>
        <v>18.61</v>
      </c>
    </row>
    <row r="9" spans="1:6" ht="27.75">
      <c r="A9" s="246">
        <v>4</v>
      </c>
      <c r="B9" s="249" t="s">
        <v>108</v>
      </c>
      <c r="C9" s="250">
        <v>17</v>
      </c>
      <c r="D9" s="248">
        <v>51.5</v>
      </c>
      <c r="E9" s="248">
        <v>63.18</v>
      </c>
      <c r="F9" s="77">
        <f t="shared" si="0"/>
        <v>11.68</v>
      </c>
    </row>
    <row r="10" spans="1:6" ht="27.75">
      <c r="A10" s="246">
        <v>5</v>
      </c>
      <c r="B10" s="249" t="s">
        <v>60</v>
      </c>
      <c r="C10" s="250">
        <v>10</v>
      </c>
      <c r="D10" s="248">
        <v>40</v>
      </c>
      <c r="E10" s="248">
        <v>63</v>
      </c>
      <c r="F10" s="77">
        <f t="shared" si="0"/>
        <v>23</v>
      </c>
    </row>
    <row r="11" spans="1:6" ht="27.75">
      <c r="A11" s="246">
        <v>6</v>
      </c>
      <c r="B11" s="249" t="s">
        <v>61</v>
      </c>
      <c r="C11" s="250">
        <v>11</v>
      </c>
      <c r="D11" s="248">
        <v>39.11</v>
      </c>
      <c r="E11" s="248">
        <v>61.27</v>
      </c>
      <c r="F11" s="77">
        <f t="shared" si="0"/>
        <v>22.160000000000004</v>
      </c>
    </row>
    <row r="12" spans="1:6" ht="27.75">
      <c r="A12" s="246">
        <v>7</v>
      </c>
      <c r="B12" s="249" t="s">
        <v>18</v>
      </c>
      <c r="C12" s="250">
        <v>13</v>
      </c>
      <c r="D12" s="248">
        <v>43</v>
      </c>
      <c r="E12" s="248">
        <v>60.62</v>
      </c>
      <c r="F12" s="77">
        <f t="shared" si="0"/>
        <v>17.619999999999997</v>
      </c>
    </row>
    <row r="13" spans="1:6" ht="27.75">
      <c r="A13" s="246">
        <v>8</v>
      </c>
      <c r="B13" s="249" t="s">
        <v>72</v>
      </c>
      <c r="C13" s="250">
        <v>10</v>
      </c>
      <c r="D13" s="248">
        <v>49.11</v>
      </c>
      <c r="E13" s="248">
        <v>60.6</v>
      </c>
      <c r="F13" s="77">
        <f t="shared" si="0"/>
        <v>11.490000000000002</v>
      </c>
    </row>
    <row r="14" spans="1:6" ht="27.75">
      <c r="A14" s="246">
        <v>9</v>
      </c>
      <c r="B14" s="249" t="s">
        <v>138</v>
      </c>
      <c r="C14" s="250">
        <v>9</v>
      </c>
      <c r="D14" s="251">
        <v>40.482500000000002</v>
      </c>
      <c r="E14" s="248">
        <v>59.776666666666671</v>
      </c>
      <c r="F14" s="77">
        <f t="shared" si="0"/>
        <v>19.294166666666669</v>
      </c>
    </row>
    <row r="15" spans="1:6" ht="27.75">
      <c r="A15" s="246">
        <v>10</v>
      </c>
      <c r="B15" s="249" t="s">
        <v>101</v>
      </c>
      <c r="C15" s="250">
        <v>15</v>
      </c>
      <c r="D15" s="248">
        <v>43.67</v>
      </c>
      <c r="E15" s="248">
        <v>59.6</v>
      </c>
      <c r="F15" s="77">
        <f t="shared" si="0"/>
        <v>15.93</v>
      </c>
    </row>
    <row r="16" spans="1:6" ht="27.75">
      <c r="A16" s="246">
        <v>11</v>
      </c>
      <c r="B16" s="249" t="s">
        <v>117</v>
      </c>
      <c r="C16" s="250">
        <v>27</v>
      </c>
      <c r="D16" s="248">
        <v>45.15</v>
      </c>
      <c r="E16" s="248">
        <v>59.46</v>
      </c>
      <c r="F16" s="77">
        <f t="shared" si="0"/>
        <v>14.310000000000002</v>
      </c>
    </row>
    <row r="17" spans="1:6" ht="27.75">
      <c r="A17" s="246">
        <v>12</v>
      </c>
      <c r="B17" s="249" t="s">
        <v>39</v>
      </c>
      <c r="C17" s="250">
        <v>6</v>
      </c>
      <c r="D17" s="248">
        <v>38.4</v>
      </c>
      <c r="E17" s="248">
        <v>59.33</v>
      </c>
      <c r="F17" s="77">
        <f t="shared" si="0"/>
        <v>20.93</v>
      </c>
    </row>
    <row r="18" spans="1:6" ht="27.75">
      <c r="A18" s="246">
        <v>13</v>
      </c>
      <c r="B18" s="249" t="s">
        <v>73</v>
      </c>
      <c r="C18" s="250">
        <v>5</v>
      </c>
      <c r="D18" s="248">
        <v>50.25</v>
      </c>
      <c r="E18" s="248">
        <v>58.8</v>
      </c>
      <c r="F18" s="77">
        <f t="shared" si="0"/>
        <v>8.5499999999999972</v>
      </c>
    </row>
    <row r="19" spans="1:6" ht="27.75">
      <c r="A19" s="246">
        <v>14</v>
      </c>
      <c r="B19" s="249" t="s">
        <v>135</v>
      </c>
      <c r="C19" s="250">
        <v>17</v>
      </c>
      <c r="D19" s="251">
        <v>38.380000000000003</v>
      </c>
      <c r="E19" s="248">
        <v>58.702352941176471</v>
      </c>
      <c r="F19" s="77">
        <f t="shared" si="0"/>
        <v>20.322352941176469</v>
      </c>
    </row>
    <row r="20" spans="1:6" ht="27.75">
      <c r="A20" s="246">
        <v>15</v>
      </c>
      <c r="B20" s="249" t="s">
        <v>119</v>
      </c>
      <c r="C20" s="250">
        <v>16</v>
      </c>
      <c r="D20" s="248">
        <v>39.630000000000003</v>
      </c>
      <c r="E20" s="248">
        <v>58.25</v>
      </c>
      <c r="F20" s="77">
        <f t="shared" si="0"/>
        <v>18.619999999999997</v>
      </c>
    </row>
    <row r="21" spans="1:6" ht="27.75">
      <c r="A21" s="246">
        <v>16</v>
      </c>
      <c r="B21" s="249" t="s">
        <v>51</v>
      </c>
      <c r="C21" s="250">
        <v>8</v>
      </c>
      <c r="D21" s="248">
        <v>38</v>
      </c>
      <c r="E21" s="248">
        <v>58</v>
      </c>
      <c r="F21" s="77">
        <v>-5.1000000000000014</v>
      </c>
    </row>
    <row r="22" spans="1:6" ht="27.75">
      <c r="A22" s="246">
        <v>17</v>
      </c>
      <c r="B22" s="249" t="s">
        <v>63</v>
      </c>
      <c r="C22" s="250">
        <v>10</v>
      </c>
      <c r="D22" s="248">
        <v>40.5</v>
      </c>
      <c r="E22" s="248">
        <v>58</v>
      </c>
      <c r="F22" s="77">
        <f t="shared" ref="F22:F53" si="1">E22-D22</f>
        <v>17.5</v>
      </c>
    </row>
    <row r="23" spans="1:6" ht="27.75">
      <c r="A23" s="246">
        <v>18</v>
      </c>
      <c r="B23" s="249" t="s">
        <v>22</v>
      </c>
      <c r="C23" s="250">
        <v>5</v>
      </c>
      <c r="D23" s="248">
        <v>49.6</v>
      </c>
      <c r="E23" s="248">
        <v>57.2</v>
      </c>
      <c r="F23" s="77">
        <f t="shared" si="1"/>
        <v>7.6000000000000014</v>
      </c>
    </row>
    <row r="24" spans="1:6" ht="27.75">
      <c r="A24" s="246">
        <v>19</v>
      </c>
      <c r="B24" s="249" t="s">
        <v>114</v>
      </c>
      <c r="C24" s="250">
        <v>11</v>
      </c>
      <c r="D24" s="248">
        <v>39.5</v>
      </c>
      <c r="E24" s="248">
        <v>57.09</v>
      </c>
      <c r="F24" s="77">
        <f t="shared" si="1"/>
        <v>17.590000000000003</v>
      </c>
    </row>
    <row r="25" spans="1:6" ht="27.75">
      <c r="A25" s="246">
        <v>20</v>
      </c>
      <c r="B25" s="249" t="s">
        <v>17</v>
      </c>
      <c r="C25" s="250">
        <v>12</v>
      </c>
      <c r="D25" s="248">
        <v>40</v>
      </c>
      <c r="E25" s="248">
        <v>56.67</v>
      </c>
      <c r="F25" s="77">
        <f t="shared" si="1"/>
        <v>16.670000000000002</v>
      </c>
    </row>
    <row r="26" spans="1:6" ht="27.75">
      <c r="A26" s="246">
        <v>21</v>
      </c>
      <c r="B26" s="249" t="s">
        <v>87</v>
      </c>
      <c r="C26" s="250">
        <v>16</v>
      </c>
      <c r="D26" s="248">
        <v>44.13</v>
      </c>
      <c r="E26" s="248">
        <v>56.5</v>
      </c>
      <c r="F26" s="77">
        <f t="shared" si="1"/>
        <v>12.369999999999997</v>
      </c>
    </row>
    <row r="27" spans="1:6" ht="27.75">
      <c r="A27" s="246">
        <v>22</v>
      </c>
      <c r="B27" s="249" t="s">
        <v>105</v>
      </c>
      <c r="C27" s="250">
        <v>4</v>
      </c>
      <c r="D27" s="248">
        <v>37.17</v>
      </c>
      <c r="E27" s="248">
        <v>56</v>
      </c>
      <c r="F27" s="77">
        <f t="shared" si="1"/>
        <v>18.829999999999998</v>
      </c>
    </row>
    <row r="28" spans="1:6" ht="27.75">
      <c r="A28" s="246">
        <v>23</v>
      </c>
      <c r="B28" s="249" t="s">
        <v>115</v>
      </c>
      <c r="C28" s="250">
        <v>8</v>
      </c>
      <c r="D28" s="248">
        <v>43.11</v>
      </c>
      <c r="E28" s="248">
        <v>56</v>
      </c>
      <c r="F28" s="77">
        <f t="shared" si="1"/>
        <v>12.89</v>
      </c>
    </row>
    <row r="29" spans="1:6" ht="27.75">
      <c r="A29" s="246">
        <v>24</v>
      </c>
      <c r="B29" s="249" t="s">
        <v>20</v>
      </c>
      <c r="C29" s="250">
        <v>22</v>
      </c>
      <c r="D29" s="248">
        <v>34.96</v>
      </c>
      <c r="E29" s="248">
        <v>55.82</v>
      </c>
      <c r="F29" s="77">
        <f t="shared" si="1"/>
        <v>20.86</v>
      </c>
    </row>
    <row r="30" spans="1:6" ht="27.75">
      <c r="A30" s="246">
        <v>25</v>
      </c>
      <c r="B30" s="249" t="s">
        <v>31</v>
      </c>
      <c r="C30" s="250">
        <v>15</v>
      </c>
      <c r="D30" s="248">
        <v>39.729999999999997</v>
      </c>
      <c r="E30" s="248">
        <v>55.73</v>
      </c>
      <c r="F30" s="77">
        <f t="shared" si="1"/>
        <v>16</v>
      </c>
    </row>
    <row r="31" spans="1:6" ht="27.75">
      <c r="A31" s="246">
        <v>26</v>
      </c>
      <c r="B31" s="249" t="s">
        <v>82</v>
      </c>
      <c r="C31" s="250">
        <v>14</v>
      </c>
      <c r="D31" s="248">
        <v>35.43</v>
      </c>
      <c r="E31" s="248">
        <v>55.71</v>
      </c>
      <c r="F31" s="77">
        <f t="shared" si="1"/>
        <v>20.28</v>
      </c>
    </row>
    <row r="32" spans="1:6" ht="27.75">
      <c r="A32" s="246">
        <v>27</v>
      </c>
      <c r="B32" s="249" t="s">
        <v>104</v>
      </c>
      <c r="C32" s="250">
        <v>7</v>
      </c>
      <c r="D32" s="248">
        <v>43.5</v>
      </c>
      <c r="E32" s="248">
        <v>55.71</v>
      </c>
      <c r="F32" s="77">
        <f t="shared" si="1"/>
        <v>12.21</v>
      </c>
    </row>
    <row r="33" spans="1:6" ht="27.75">
      <c r="A33" s="246">
        <v>28</v>
      </c>
      <c r="B33" s="249" t="s">
        <v>94</v>
      </c>
      <c r="C33" s="250">
        <v>6</v>
      </c>
      <c r="D33" s="248">
        <v>33.6</v>
      </c>
      <c r="E33" s="248">
        <v>55.67</v>
      </c>
      <c r="F33" s="77">
        <f t="shared" si="1"/>
        <v>22.07</v>
      </c>
    </row>
    <row r="34" spans="1:6" ht="27.75">
      <c r="A34" s="246">
        <v>29</v>
      </c>
      <c r="B34" s="249" t="s">
        <v>137</v>
      </c>
      <c r="C34" s="250">
        <v>4</v>
      </c>
      <c r="D34" s="251">
        <v>37.5</v>
      </c>
      <c r="E34" s="248">
        <v>55</v>
      </c>
      <c r="F34" s="77">
        <f t="shared" si="1"/>
        <v>17.5</v>
      </c>
    </row>
    <row r="35" spans="1:6" ht="27.75">
      <c r="A35" s="246">
        <v>30</v>
      </c>
      <c r="B35" s="249" t="s">
        <v>88</v>
      </c>
      <c r="C35" s="250">
        <v>4</v>
      </c>
      <c r="D35" s="248">
        <v>32.67</v>
      </c>
      <c r="E35" s="248">
        <v>55</v>
      </c>
      <c r="F35" s="77">
        <f t="shared" si="1"/>
        <v>22.33</v>
      </c>
    </row>
    <row r="36" spans="1:6" ht="27.75">
      <c r="A36" s="246">
        <v>31</v>
      </c>
      <c r="B36" s="249" t="s">
        <v>16</v>
      </c>
      <c r="C36" s="250">
        <v>5</v>
      </c>
      <c r="D36" s="248">
        <v>39.380000000000003</v>
      </c>
      <c r="E36" s="248">
        <v>54.4</v>
      </c>
      <c r="F36" s="77">
        <f t="shared" si="1"/>
        <v>15.019999999999996</v>
      </c>
    </row>
    <row r="37" spans="1:6" ht="27.75">
      <c r="A37" s="246">
        <v>32</v>
      </c>
      <c r="B37" s="249" t="s">
        <v>188</v>
      </c>
      <c r="C37" s="250">
        <v>5</v>
      </c>
      <c r="D37" s="248">
        <v>37</v>
      </c>
      <c r="E37" s="248">
        <v>54.4</v>
      </c>
      <c r="F37" s="77">
        <f t="shared" si="1"/>
        <v>17.399999999999999</v>
      </c>
    </row>
    <row r="38" spans="1:6" ht="27.75">
      <c r="A38" s="246">
        <v>33</v>
      </c>
      <c r="B38" s="249" t="s">
        <v>111</v>
      </c>
      <c r="C38" s="250">
        <v>20</v>
      </c>
      <c r="D38" s="248">
        <v>38</v>
      </c>
      <c r="E38" s="248">
        <v>54.4</v>
      </c>
      <c r="F38" s="77">
        <f t="shared" si="1"/>
        <v>16.399999999999999</v>
      </c>
    </row>
    <row r="39" spans="1:6" ht="27.75">
      <c r="A39" s="246">
        <v>34</v>
      </c>
      <c r="B39" s="249" t="s">
        <v>71</v>
      </c>
      <c r="C39" s="250">
        <v>11</v>
      </c>
      <c r="D39" s="248">
        <v>37.15392857142858</v>
      </c>
      <c r="E39" s="248">
        <v>54.366363636363637</v>
      </c>
      <c r="F39" s="77">
        <f t="shared" si="1"/>
        <v>17.212435064935057</v>
      </c>
    </row>
    <row r="40" spans="1:6" ht="27.75">
      <c r="A40" s="246">
        <v>35</v>
      </c>
      <c r="B40" s="249" t="s">
        <v>139</v>
      </c>
      <c r="C40" s="250">
        <v>20</v>
      </c>
      <c r="D40" s="251">
        <v>36.765000000000001</v>
      </c>
      <c r="E40" s="248">
        <v>54.2</v>
      </c>
      <c r="F40" s="77">
        <f t="shared" si="1"/>
        <v>17.435000000000002</v>
      </c>
    </row>
    <row r="41" spans="1:6" ht="27.75">
      <c r="A41" s="246">
        <v>36</v>
      </c>
      <c r="B41" s="249" t="s">
        <v>109</v>
      </c>
      <c r="C41" s="250">
        <v>8</v>
      </c>
      <c r="D41" s="248">
        <v>47.2</v>
      </c>
      <c r="E41" s="248">
        <v>53.75</v>
      </c>
      <c r="F41" s="77">
        <f t="shared" si="1"/>
        <v>6.5499999999999972</v>
      </c>
    </row>
    <row r="42" spans="1:6" ht="27.75">
      <c r="A42" s="246">
        <v>37</v>
      </c>
      <c r="B42" s="249" t="s">
        <v>66</v>
      </c>
      <c r="C42" s="250">
        <v>8</v>
      </c>
      <c r="D42" s="248">
        <v>44.5</v>
      </c>
      <c r="E42" s="248">
        <v>53.5</v>
      </c>
      <c r="F42" s="77">
        <f t="shared" si="1"/>
        <v>9</v>
      </c>
    </row>
    <row r="43" spans="1:6" ht="27.75">
      <c r="A43" s="246">
        <v>38</v>
      </c>
      <c r="B43" s="249" t="s">
        <v>56</v>
      </c>
      <c r="C43" s="250">
        <v>14</v>
      </c>
      <c r="D43" s="248">
        <v>37.5</v>
      </c>
      <c r="E43" s="248">
        <v>53.43</v>
      </c>
      <c r="F43" s="77">
        <f t="shared" si="1"/>
        <v>15.93</v>
      </c>
    </row>
    <row r="44" spans="1:6" ht="27.75">
      <c r="A44" s="246">
        <v>39</v>
      </c>
      <c r="B44" s="249" t="s">
        <v>107</v>
      </c>
      <c r="C44" s="250">
        <v>10</v>
      </c>
      <c r="D44" s="248">
        <v>41.17</v>
      </c>
      <c r="E44" s="248">
        <v>53.4</v>
      </c>
      <c r="F44" s="77">
        <f t="shared" si="1"/>
        <v>12.229999999999997</v>
      </c>
    </row>
    <row r="45" spans="1:6" ht="27.75">
      <c r="A45" s="246">
        <v>40</v>
      </c>
      <c r="B45" s="249" t="s">
        <v>112</v>
      </c>
      <c r="C45" s="250">
        <v>19</v>
      </c>
      <c r="D45" s="248">
        <v>37.869999999999997</v>
      </c>
      <c r="E45" s="248">
        <v>53.37</v>
      </c>
      <c r="F45" s="77">
        <f t="shared" si="1"/>
        <v>15.5</v>
      </c>
    </row>
    <row r="46" spans="1:6" s="17" customFormat="1" ht="24.6" customHeight="1">
      <c r="A46" s="246">
        <v>41</v>
      </c>
      <c r="B46" s="249" t="s">
        <v>102</v>
      </c>
      <c r="C46" s="250">
        <v>15</v>
      </c>
      <c r="D46" s="248">
        <v>39.159999999999997</v>
      </c>
      <c r="E46" s="248">
        <v>53.33</v>
      </c>
      <c r="F46" s="77">
        <f t="shared" si="1"/>
        <v>14.170000000000002</v>
      </c>
    </row>
    <row r="47" spans="1:6" ht="27.75">
      <c r="A47" s="246">
        <v>42</v>
      </c>
      <c r="B47" s="249" t="s">
        <v>141</v>
      </c>
      <c r="C47" s="250">
        <v>20</v>
      </c>
      <c r="D47" s="251">
        <v>32.284999999999997</v>
      </c>
      <c r="E47" s="248">
        <v>53.3035</v>
      </c>
      <c r="F47" s="77">
        <f t="shared" si="1"/>
        <v>21.018500000000003</v>
      </c>
    </row>
    <row r="48" spans="1:6" ht="27.75">
      <c r="A48" s="246">
        <v>43</v>
      </c>
      <c r="B48" s="249" t="s">
        <v>52</v>
      </c>
      <c r="C48" s="250">
        <v>4</v>
      </c>
      <c r="D48" s="248">
        <v>32.799999999999997</v>
      </c>
      <c r="E48" s="248">
        <v>53</v>
      </c>
      <c r="F48" s="77">
        <f t="shared" si="1"/>
        <v>20.200000000000003</v>
      </c>
    </row>
    <row r="49" spans="1:6" ht="27.75">
      <c r="A49" s="246">
        <v>44</v>
      </c>
      <c r="B49" s="249" t="s">
        <v>28</v>
      </c>
      <c r="C49" s="250">
        <v>3</v>
      </c>
      <c r="D49" s="248">
        <v>41.33</v>
      </c>
      <c r="E49" s="248">
        <v>52.67</v>
      </c>
      <c r="F49" s="77">
        <f t="shared" si="1"/>
        <v>11.340000000000003</v>
      </c>
    </row>
    <row r="50" spans="1:6" ht="27.75">
      <c r="A50" s="246">
        <v>45</v>
      </c>
      <c r="B50" s="249" t="s">
        <v>75</v>
      </c>
      <c r="C50" s="250">
        <v>3</v>
      </c>
      <c r="D50" s="248">
        <v>35.75</v>
      </c>
      <c r="E50" s="248">
        <v>52.67</v>
      </c>
      <c r="F50" s="77">
        <f t="shared" si="1"/>
        <v>16.920000000000002</v>
      </c>
    </row>
    <row r="51" spans="1:6" ht="27.75">
      <c r="A51" s="246">
        <v>46</v>
      </c>
      <c r="B51" s="249" t="s">
        <v>86</v>
      </c>
      <c r="C51" s="250">
        <v>12</v>
      </c>
      <c r="D51" s="248">
        <v>46.5</v>
      </c>
      <c r="E51" s="248">
        <v>52.169166666666662</v>
      </c>
      <c r="F51" s="77">
        <f t="shared" si="1"/>
        <v>5.669166666666662</v>
      </c>
    </row>
    <row r="52" spans="1:6" ht="27.75">
      <c r="A52" s="246">
        <v>47</v>
      </c>
      <c r="B52" s="249" t="s">
        <v>25</v>
      </c>
      <c r="C52" s="250">
        <v>13</v>
      </c>
      <c r="D52" s="248">
        <v>29.54</v>
      </c>
      <c r="E52" s="248">
        <v>52.15</v>
      </c>
      <c r="F52" s="77">
        <f t="shared" si="1"/>
        <v>22.61</v>
      </c>
    </row>
    <row r="53" spans="1:6" ht="27.75">
      <c r="A53" s="246">
        <v>48</v>
      </c>
      <c r="B53" s="249" t="s">
        <v>120</v>
      </c>
      <c r="C53" s="250">
        <v>15</v>
      </c>
      <c r="D53" s="248">
        <v>42.53</v>
      </c>
      <c r="E53" s="248">
        <v>52.13</v>
      </c>
      <c r="F53" s="77">
        <f t="shared" si="1"/>
        <v>9.6000000000000014</v>
      </c>
    </row>
    <row r="54" spans="1:6" ht="27.75">
      <c r="A54" s="246">
        <v>49</v>
      </c>
      <c r="B54" s="249" t="s">
        <v>34</v>
      </c>
      <c r="C54" s="250">
        <v>1</v>
      </c>
      <c r="D54" s="248">
        <v>37.6</v>
      </c>
      <c r="E54" s="248">
        <v>52</v>
      </c>
      <c r="F54" s="77">
        <f t="shared" ref="F54:F85" si="2">E54-D54</f>
        <v>14.399999999999999</v>
      </c>
    </row>
    <row r="55" spans="1:6" ht="27.75">
      <c r="A55" s="246">
        <v>50</v>
      </c>
      <c r="B55" s="249" t="s">
        <v>47</v>
      </c>
      <c r="C55" s="250">
        <v>22</v>
      </c>
      <c r="D55" s="248">
        <v>37.67</v>
      </c>
      <c r="E55" s="248">
        <v>51.82</v>
      </c>
      <c r="F55" s="77">
        <f t="shared" si="2"/>
        <v>14.149999999999999</v>
      </c>
    </row>
    <row r="56" spans="1:6" ht="27.75">
      <c r="A56" s="246">
        <v>51</v>
      </c>
      <c r="B56" s="249" t="s">
        <v>83</v>
      </c>
      <c r="C56" s="250">
        <v>11</v>
      </c>
      <c r="D56" s="248">
        <v>36.33</v>
      </c>
      <c r="E56" s="248">
        <v>51.45</v>
      </c>
      <c r="F56" s="77">
        <f t="shared" si="2"/>
        <v>15.120000000000005</v>
      </c>
    </row>
    <row r="57" spans="1:6" ht="27.75">
      <c r="A57" s="246">
        <v>52</v>
      </c>
      <c r="B57" s="249" t="s">
        <v>85</v>
      </c>
      <c r="C57" s="250">
        <v>10</v>
      </c>
      <c r="D57" s="248">
        <v>36.86</v>
      </c>
      <c r="E57" s="248">
        <v>51.4</v>
      </c>
      <c r="F57" s="77">
        <f t="shared" si="2"/>
        <v>14.54</v>
      </c>
    </row>
    <row r="58" spans="1:6" ht="27.75">
      <c r="A58" s="246">
        <v>53</v>
      </c>
      <c r="B58" s="249" t="s">
        <v>74</v>
      </c>
      <c r="C58" s="250">
        <v>15</v>
      </c>
      <c r="D58" s="248">
        <v>40</v>
      </c>
      <c r="E58" s="248">
        <v>50.93</v>
      </c>
      <c r="F58" s="77">
        <f t="shared" si="2"/>
        <v>10.93</v>
      </c>
    </row>
    <row r="59" spans="1:6" ht="27.75">
      <c r="A59" s="246">
        <v>54</v>
      </c>
      <c r="B59" s="249" t="s">
        <v>65</v>
      </c>
      <c r="C59" s="250">
        <v>6</v>
      </c>
      <c r="D59" s="248">
        <v>31</v>
      </c>
      <c r="E59" s="248">
        <v>50.33</v>
      </c>
      <c r="F59" s="77">
        <f t="shared" si="2"/>
        <v>19.329999999999998</v>
      </c>
    </row>
    <row r="60" spans="1:6" ht="27.75">
      <c r="A60" s="246">
        <v>55</v>
      </c>
      <c r="B60" s="249" t="s">
        <v>30</v>
      </c>
      <c r="C60" s="250">
        <v>14</v>
      </c>
      <c r="D60" s="248">
        <v>27.6</v>
      </c>
      <c r="E60" s="248">
        <v>50</v>
      </c>
      <c r="F60" s="77">
        <f t="shared" si="2"/>
        <v>22.4</v>
      </c>
    </row>
    <row r="61" spans="1:6" ht="27.75">
      <c r="A61" s="246">
        <v>56</v>
      </c>
      <c r="B61" s="249" t="s">
        <v>96</v>
      </c>
      <c r="C61" s="250">
        <v>2</v>
      </c>
      <c r="D61" s="248">
        <v>32</v>
      </c>
      <c r="E61" s="248">
        <v>50</v>
      </c>
      <c r="F61" s="77">
        <f t="shared" si="2"/>
        <v>18</v>
      </c>
    </row>
    <row r="62" spans="1:6" ht="27.75">
      <c r="A62" s="246">
        <v>57</v>
      </c>
      <c r="B62" s="249" t="s">
        <v>187</v>
      </c>
      <c r="C62" s="250">
        <v>37</v>
      </c>
      <c r="D62" s="251">
        <v>41.225000000000001</v>
      </c>
      <c r="E62" s="248">
        <v>49.780810810810813</v>
      </c>
      <c r="F62" s="77">
        <f t="shared" si="2"/>
        <v>8.5558108108108115</v>
      </c>
    </row>
    <row r="63" spans="1:6" ht="27.75">
      <c r="A63" s="246">
        <v>58</v>
      </c>
      <c r="B63" s="249" t="s">
        <v>38</v>
      </c>
      <c r="C63" s="250">
        <v>25</v>
      </c>
      <c r="D63" s="248">
        <v>38.78</v>
      </c>
      <c r="E63" s="248">
        <v>49.6</v>
      </c>
      <c r="F63" s="77">
        <f t="shared" si="2"/>
        <v>10.82</v>
      </c>
    </row>
    <row r="64" spans="1:6" ht="27.75">
      <c r="A64" s="246">
        <v>59</v>
      </c>
      <c r="B64" s="249" t="s">
        <v>53</v>
      </c>
      <c r="C64" s="250">
        <v>5</v>
      </c>
      <c r="D64" s="248">
        <v>47.17</v>
      </c>
      <c r="E64" s="248">
        <v>49.6</v>
      </c>
      <c r="F64" s="77">
        <f t="shared" si="2"/>
        <v>2.4299999999999997</v>
      </c>
    </row>
    <row r="65" spans="1:6" ht="27.75">
      <c r="A65" s="246">
        <v>60</v>
      </c>
      <c r="B65" s="249" t="s">
        <v>142</v>
      </c>
      <c r="C65" s="250">
        <v>19</v>
      </c>
      <c r="D65" s="251">
        <v>44.70333333333334</v>
      </c>
      <c r="E65" s="248">
        <v>49.576842105263161</v>
      </c>
      <c r="F65" s="77">
        <f t="shared" si="2"/>
        <v>4.8735087719298207</v>
      </c>
    </row>
    <row r="66" spans="1:6" ht="27.75">
      <c r="A66" s="246">
        <v>61</v>
      </c>
      <c r="B66" s="249" t="s">
        <v>70</v>
      </c>
      <c r="C66" s="250">
        <v>4</v>
      </c>
      <c r="D66" s="248">
        <v>40.67</v>
      </c>
      <c r="E66" s="248">
        <v>49.5</v>
      </c>
      <c r="F66" s="77">
        <f t="shared" si="2"/>
        <v>8.8299999999999983</v>
      </c>
    </row>
    <row r="67" spans="1:6" ht="27.75">
      <c r="A67" s="246">
        <v>62</v>
      </c>
      <c r="B67" s="249" t="s">
        <v>140</v>
      </c>
      <c r="C67" s="250">
        <v>25</v>
      </c>
      <c r="D67" s="251">
        <v>38.033333333333331</v>
      </c>
      <c r="E67" s="248">
        <v>49.122000000000007</v>
      </c>
      <c r="F67" s="77">
        <f t="shared" si="2"/>
        <v>11.088666666666676</v>
      </c>
    </row>
    <row r="68" spans="1:6" ht="27.75">
      <c r="A68" s="246">
        <v>63</v>
      </c>
      <c r="B68" s="249" t="s">
        <v>32</v>
      </c>
      <c r="C68" s="250">
        <v>4</v>
      </c>
      <c r="D68" s="248">
        <v>35.14</v>
      </c>
      <c r="E68" s="248">
        <v>49</v>
      </c>
      <c r="F68" s="77">
        <f t="shared" si="2"/>
        <v>13.86</v>
      </c>
    </row>
    <row r="69" spans="1:6" ht="27.75">
      <c r="A69" s="246">
        <v>64</v>
      </c>
      <c r="B69" s="249" t="s">
        <v>33</v>
      </c>
      <c r="C69" s="250">
        <v>2</v>
      </c>
      <c r="D69" s="248">
        <v>43</v>
      </c>
      <c r="E69" s="248">
        <v>49</v>
      </c>
      <c r="F69" s="77">
        <f t="shared" si="2"/>
        <v>6</v>
      </c>
    </row>
    <row r="70" spans="1:6" ht="27.75">
      <c r="A70" s="246">
        <v>65</v>
      </c>
      <c r="B70" s="249" t="s">
        <v>62</v>
      </c>
      <c r="C70" s="250">
        <v>12</v>
      </c>
      <c r="D70" s="248">
        <v>30.8</v>
      </c>
      <c r="E70" s="248">
        <v>49</v>
      </c>
      <c r="F70" s="77">
        <f t="shared" si="2"/>
        <v>18.2</v>
      </c>
    </row>
    <row r="71" spans="1:6" ht="27.75">
      <c r="A71" s="246">
        <v>66</v>
      </c>
      <c r="B71" s="249" t="s">
        <v>89</v>
      </c>
      <c r="C71" s="250">
        <v>11</v>
      </c>
      <c r="D71" s="251">
        <v>31</v>
      </c>
      <c r="E71" s="248">
        <v>48.91</v>
      </c>
      <c r="F71" s="77">
        <f t="shared" si="2"/>
        <v>17.909999999999997</v>
      </c>
    </row>
    <row r="72" spans="1:6" ht="27.75">
      <c r="A72" s="246">
        <v>67</v>
      </c>
      <c r="B72" s="249" t="s">
        <v>64</v>
      </c>
      <c r="C72" s="250">
        <v>12</v>
      </c>
      <c r="D72" s="248">
        <v>33.1</v>
      </c>
      <c r="E72" s="248">
        <v>48.17</v>
      </c>
      <c r="F72" s="77">
        <f t="shared" si="2"/>
        <v>15.07</v>
      </c>
    </row>
    <row r="73" spans="1:6" ht="27.75">
      <c r="A73" s="246">
        <v>68</v>
      </c>
      <c r="B73" s="249" t="s">
        <v>93</v>
      </c>
      <c r="C73" s="250">
        <v>8</v>
      </c>
      <c r="D73" s="248">
        <v>41.2</v>
      </c>
      <c r="E73" s="248">
        <v>46.75</v>
      </c>
      <c r="F73" s="77">
        <f t="shared" si="2"/>
        <v>5.5499999999999972</v>
      </c>
    </row>
    <row r="74" spans="1:6" ht="27.75">
      <c r="A74" s="246">
        <v>69</v>
      </c>
      <c r="B74" s="249" t="s">
        <v>37</v>
      </c>
      <c r="C74" s="250">
        <v>3</v>
      </c>
      <c r="D74" s="248">
        <v>38.31</v>
      </c>
      <c r="E74" s="248">
        <v>46.67</v>
      </c>
      <c r="F74" s="77">
        <f t="shared" si="2"/>
        <v>8.36</v>
      </c>
    </row>
    <row r="75" spans="1:6" ht="27.75">
      <c r="A75" s="246">
        <v>70</v>
      </c>
      <c r="B75" s="249" t="s">
        <v>24</v>
      </c>
      <c r="C75" s="250">
        <v>28</v>
      </c>
      <c r="D75" s="248">
        <v>35.26</v>
      </c>
      <c r="E75" s="248">
        <v>46.57</v>
      </c>
      <c r="F75" s="77">
        <f t="shared" si="2"/>
        <v>11.310000000000002</v>
      </c>
    </row>
    <row r="76" spans="1:6" ht="55.5">
      <c r="A76" s="246">
        <v>71</v>
      </c>
      <c r="B76" s="252" t="s">
        <v>55</v>
      </c>
      <c r="C76" s="253">
        <v>8</v>
      </c>
      <c r="D76" s="254">
        <v>31.75</v>
      </c>
      <c r="E76" s="248">
        <v>46.5</v>
      </c>
      <c r="F76" s="77">
        <f t="shared" si="2"/>
        <v>14.75</v>
      </c>
    </row>
    <row r="77" spans="1:6" ht="27.75">
      <c r="A77" s="246">
        <v>72</v>
      </c>
      <c r="B77" s="249" t="s">
        <v>27</v>
      </c>
      <c r="C77" s="250">
        <v>31</v>
      </c>
      <c r="D77" s="248">
        <v>32.29</v>
      </c>
      <c r="E77" s="248">
        <v>46.39</v>
      </c>
      <c r="F77" s="77">
        <f t="shared" si="2"/>
        <v>14.100000000000001</v>
      </c>
    </row>
    <row r="78" spans="1:6" ht="27.75">
      <c r="A78" s="246">
        <v>73</v>
      </c>
      <c r="B78" s="249" t="s">
        <v>77</v>
      </c>
      <c r="C78" s="250">
        <v>6</v>
      </c>
      <c r="D78" s="248">
        <v>34.5</v>
      </c>
      <c r="E78" s="248">
        <v>46.33</v>
      </c>
      <c r="F78" s="77">
        <f t="shared" si="2"/>
        <v>11.829999999999998</v>
      </c>
    </row>
    <row r="79" spans="1:6" ht="27.75">
      <c r="A79" s="246">
        <v>74</v>
      </c>
      <c r="B79" s="249" t="s">
        <v>116</v>
      </c>
      <c r="C79" s="250">
        <v>13</v>
      </c>
      <c r="D79" s="248">
        <v>38.46</v>
      </c>
      <c r="E79" s="248">
        <v>46.153846153846153</v>
      </c>
      <c r="F79" s="77">
        <f t="shared" si="2"/>
        <v>7.6938461538461524</v>
      </c>
    </row>
    <row r="80" spans="1:6" ht="27.75">
      <c r="A80" s="246">
        <v>75</v>
      </c>
      <c r="B80" s="249" t="s">
        <v>79</v>
      </c>
      <c r="C80" s="250">
        <v>4</v>
      </c>
      <c r="D80" s="248">
        <v>38</v>
      </c>
      <c r="E80" s="248">
        <v>46</v>
      </c>
      <c r="F80" s="77">
        <f t="shared" si="2"/>
        <v>8</v>
      </c>
    </row>
    <row r="81" spans="1:6" ht="27.75">
      <c r="A81" s="246">
        <v>76</v>
      </c>
      <c r="B81" s="249" t="s">
        <v>91</v>
      </c>
      <c r="C81" s="250">
        <v>2</v>
      </c>
      <c r="D81" s="248">
        <v>33</v>
      </c>
      <c r="E81" s="248">
        <v>46</v>
      </c>
      <c r="F81" s="77">
        <f t="shared" si="2"/>
        <v>13</v>
      </c>
    </row>
    <row r="82" spans="1:6" ht="27.75">
      <c r="A82" s="246">
        <v>77</v>
      </c>
      <c r="B82" s="249" t="s">
        <v>113</v>
      </c>
      <c r="C82" s="250">
        <v>14</v>
      </c>
      <c r="D82" s="248">
        <v>42.4</v>
      </c>
      <c r="E82" s="248">
        <v>46</v>
      </c>
      <c r="F82" s="77">
        <f t="shared" si="2"/>
        <v>3.6000000000000014</v>
      </c>
    </row>
    <row r="83" spans="1:6" ht="27.75">
      <c r="A83" s="246">
        <v>78</v>
      </c>
      <c r="B83" s="249" t="s">
        <v>69</v>
      </c>
      <c r="C83" s="250">
        <v>16</v>
      </c>
      <c r="D83" s="248">
        <v>39.14</v>
      </c>
      <c r="E83" s="248">
        <v>45.25</v>
      </c>
      <c r="F83" s="77">
        <f t="shared" si="2"/>
        <v>6.1099999999999994</v>
      </c>
    </row>
    <row r="84" spans="1:6" ht="27.75">
      <c r="A84" s="246">
        <v>79</v>
      </c>
      <c r="B84" s="249" t="s">
        <v>76</v>
      </c>
      <c r="C84" s="250">
        <v>6</v>
      </c>
      <c r="D84" s="248">
        <v>45.14</v>
      </c>
      <c r="E84" s="248">
        <v>44.67</v>
      </c>
      <c r="F84" s="77">
        <f t="shared" si="2"/>
        <v>-0.46999999999999886</v>
      </c>
    </row>
    <row r="85" spans="1:6" ht="27.75">
      <c r="A85" s="246">
        <v>80</v>
      </c>
      <c r="B85" s="249" t="s">
        <v>57</v>
      </c>
      <c r="C85" s="250">
        <v>5</v>
      </c>
      <c r="D85" s="248">
        <v>32</v>
      </c>
      <c r="E85" s="248">
        <v>44</v>
      </c>
      <c r="F85" s="77">
        <f t="shared" si="2"/>
        <v>12</v>
      </c>
    </row>
    <row r="86" spans="1:6" ht="27.75">
      <c r="A86" s="246">
        <v>81</v>
      </c>
      <c r="B86" s="249" t="s">
        <v>80</v>
      </c>
      <c r="C86" s="250">
        <v>2</v>
      </c>
      <c r="D86" s="248">
        <v>38.67</v>
      </c>
      <c r="E86" s="248">
        <v>44</v>
      </c>
      <c r="F86" s="77">
        <f t="shared" ref="F86:F91" si="3">E86-D86</f>
        <v>5.3299999999999983</v>
      </c>
    </row>
    <row r="87" spans="1:6" ht="27.75">
      <c r="A87" s="246">
        <v>82</v>
      </c>
      <c r="B87" s="249" t="s">
        <v>48</v>
      </c>
      <c r="C87" s="250">
        <v>6</v>
      </c>
      <c r="D87" s="248">
        <v>33.229999999999997</v>
      </c>
      <c r="E87" s="248">
        <v>43.33</v>
      </c>
      <c r="F87" s="77">
        <f t="shared" si="3"/>
        <v>10.100000000000001</v>
      </c>
    </row>
    <row r="88" spans="1:6" ht="27.75">
      <c r="A88" s="246">
        <v>83</v>
      </c>
      <c r="B88" s="249" t="s">
        <v>23</v>
      </c>
      <c r="C88" s="250">
        <v>5</v>
      </c>
      <c r="D88" s="248">
        <v>36.549999999999997</v>
      </c>
      <c r="E88" s="248">
        <v>42</v>
      </c>
      <c r="F88" s="77">
        <f t="shared" si="3"/>
        <v>5.4500000000000028</v>
      </c>
    </row>
    <row r="89" spans="1:6" ht="27.75">
      <c r="A89" s="246">
        <v>84</v>
      </c>
      <c r="B89" s="249" t="s">
        <v>136</v>
      </c>
      <c r="C89" s="250">
        <v>7</v>
      </c>
      <c r="D89" s="251">
        <v>36.5</v>
      </c>
      <c r="E89" s="248">
        <v>40</v>
      </c>
      <c r="F89" s="77">
        <f t="shared" si="3"/>
        <v>3.5</v>
      </c>
    </row>
    <row r="90" spans="1:6" ht="27.75">
      <c r="A90" s="246">
        <v>85</v>
      </c>
      <c r="B90" s="249" t="s">
        <v>15</v>
      </c>
      <c r="C90" s="250">
        <v>7</v>
      </c>
      <c r="D90" s="248">
        <v>28.46</v>
      </c>
      <c r="E90" s="248">
        <v>35.43</v>
      </c>
      <c r="F90" s="77">
        <f t="shared" si="3"/>
        <v>6.9699999999999989</v>
      </c>
    </row>
    <row r="91" spans="1:6" ht="27.75">
      <c r="A91" s="246">
        <v>86</v>
      </c>
      <c r="B91" s="249" t="s">
        <v>58</v>
      </c>
      <c r="C91" s="250">
        <v>3</v>
      </c>
      <c r="D91" s="248">
        <v>29.6</v>
      </c>
      <c r="E91" s="248">
        <v>28.67</v>
      </c>
      <c r="F91" s="77">
        <f t="shared" si="3"/>
        <v>-0.92999999999999972</v>
      </c>
    </row>
    <row r="92" spans="1:6" ht="27.75">
      <c r="A92" s="255"/>
      <c r="B92" s="256"/>
      <c r="C92" s="257"/>
      <c r="D92" s="258"/>
      <c r="E92" s="259"/>
      <c r="F92" s="80"/>
    </row>
    <row r="93" spans="1:6" ht="27.75">
      <c r="A93" s="255"/>
      <c r="B93" s="256"/>
      <c r="C93" s="257"/>
      <c r="D93" s="258"/>
      <c r="E93" s="259"/>
      <c r="F93" s="80"/>
    </row>
    <row r="94" spans="1:6" ht="27.75">
      <c r="A94" s="255"/>
      <c r="B94" s="256"/>
      <c r="C94" s="257"/>
      <c r="D94" s="258"/>
      <c r="E94" s="259"/>
      <c r="F94" s="80"/>
    </row>
    <row r="95" spans="1:6" ht="27.75">
      <c r="A95" s="255"/>
      <c r="B95" s="256"/>
      <c r="C95" s="257"/>
      <c r="D95" s="258"/>
      <c r="E95" s="259"/>
      <c r="F95" s="80"/>
    </row>
    <row r="96" spans="1:6" ht="27.75">
      <c r="A96" s="255"/>
      <c r="B96" s="256"/>
      <c r="C96" s="257"/>
      <c r="D96" s="258"/>
      <c r="E96" s="259"/>
      <c r="F96" s="80"/>
    </row>
    <row r="97" spans="1:6" ht="27.75">
      <c r="A97" s="255"/>
      <c r="B97" s="256"/>
      <c r="C97" s="257"/>
      <c r="D97" s="258"/>
      <c r="E97" s="259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209</v>
      </c>
      <c r="B100" s="339"/>
      <c r="C100" s="339"/>
      <c r="D100" s="339"/>
      <c r="E100" s="339"/>
      <c r="F100" s="339"/>
    </row>
    <row r="101" spans="1:6" ht="24">
      <c r="A101" s="342" t="s">
        <v>143</v>
      </c>
      <c r="B101" s="342" t="s">
        <v>1</v>
      </c>
      <c r="C101" s="343" t="s">
        <v>2</v>
      </c>
      <c r="D101" s="341" t="s">
        <v>177</v>
      </c>
      <c r="E101" s="341"/>
      <c r="F101" s="341"/>
    </row>
    <row r="102" spans="1:6" ht="25.5" customHeight="1">
      <c r="A102" s="342"/>
      <c r="B102" s="342"/>
      <c r="C102" s="343"/>
      <c r="D102" s="244" t="s">
        <v>129</v>
      </c>
      <c r="E102" s="245" t="s">
        <v>199</v>
      </c>
      <c r="F102" s="61" t="s">
        <v>144</v>
      </c>
    </row>
    <row r="103" spans="1:6" ht="27.75">
      <c r="A103" s="246">
        <v>1</v>
      </c>
      <c r="B103" s="246" t="s">
        <v>84</v>
      </c>
      <c r="C103" s="247">
        <v>3</v>
      </c>
      <c r="D103" s="248">
        <v>40</v>
      </c>
      <c r="E103" s="248">
        <v>64.67</v>
      </c>
      <c r="F103" s="77">
        <f t="shared" ref="F103:F134" si="4">E103-D103</f>
        <v>24.67</v>
      </c>
    </row>
    <row r="104" spans="1:6" ht="27.75">
      <c r="A104" s="246">
        <v>2</v>
      </c>
      <c r="B104" s="249" t="s">
        <v>60</v>
      </c>
      <c r="C104" s="250">
        <v>10</v>
      </c>
      <c r="D104" s="248">
        <v>40</v>
      </c>
      <c r="E104" s="248">
        <v>63</v>
      </c>
      <c r="F104" s="77">
        <f t="shared" si="4"/>
        <v>23</v>
      </c>
    </row>
    <row r="105" spans="1:6" ht="27.75">
      <c r="A105" s="246">
        <v>3</v>
      </c>
      <c r="B105" s="249" t="s">
        <v>25</v>
      </c>
      <c r="C105" s="250">
        <v>13</v>
      </c>
      <c r="D105" s="248">
        <v>29.54</v>
      </c>
      <c r="E105" s="248">
        <v>52.15</v>
      </c>
      <c r="F105" s="77">
        <f t="shared" si="4"/>
        <v>22.61</v>
      </c>
    </row>
    <row r="106" spans="1:6" ht="27.75">
      <c r="A106" s="246">
        <v>4</v>
      </c>
      <c r="B106" s="249" t="s">
        <v>30</v>
      </c>
      <c r="C106" s="250">
        <v>14</v>
      </c>
      <c r="D106" s="248">
        <v>27.6</v>
      </c>
      <c r="E106" s="248">
        <v>50</v>
      </c>
      <c r="F106" s="77">
        <f t="shared" si="4"/>
        <v>22.4</v>
      </c>
    </row>
    <row r="107" spans="1:6" ht="27.75">
      <c r="A107" s="246">
        <v>5</v>
      </c>
      <c r="B107" s="249" t="s">
        <v>88</v>
      </c>
      <c r="C107" s="250">
        <v>4</v>
      </c>
      <c r="D107" s="248">
        <v>32.67</v>
      </c>
      <c r="E107" s="248">
        <v>55</v>
      </c>
      <c r="F107" s="77">
        <f t="shared" si="4"/>
        <v>22.33</v>
      </c>
    </row>
    <row r="108" spans="1:6" ht="27.75">
      <c r="A108" s="246">
        <v>6</v>
      </c>
      <c r="B108" s="249" t="s">
        <v>61</v>
      </c>
      <c r="C108" s="250">
        <v>11</v>
      </c>
      <c r="D108" s="248">
        <v>39.11</v>
      </c>
      <c r="E108" s="248">
        <v>61.27</v>
      </c>
      <c r="F108" s="77">
        <f t="shared" si="4"/>
        <v>22.160000000000004</v>
      </c>
    </row>
    <row r="109" spans="1:6" ht="27.75">
      <c r="A109" s="246">
        <v>7</v>
      </c>
      <c r="B109" s="249" t="s">
        <v>94</v>
      </c>
      <c r="C109" s="250">
        <v>6</v>
      </c>
      <c r="D109" s="248">
        <v>33.6</v>
      </c>
      <c r="E109" s="248">
        <v>55.67</v>
      </c>
      <c r="F109" s="77">
        <f t="shared" si="4"/>
        <v>22.07</v>
      </c>
    </row>
    <row r="110" spans="1:6" ht="27.75">
      <c r="A110" s="246">
        <v>8</v>
      </c>
      <c r="B110" s="249" t="s">
        <v>50</v>
      </c>
      <c r="C110" s="250">
        <v>10</v>
      </c>
      <c r="D110" s="248">
        <v>46.22</v>
      </c>
      <c r="E110" s="248">
        <v>67.8</v>
      </c>
      <c r="F110" s="77">
        <f t="shared" si="4"/>
        <v>21.58</v>
      </c>
    </row>
    <row r="111" spans="1:6" ht="27.75">
      <c r="A111" s="246">
        <v>9</v>
      </c>
      <c r="B111" s="249" t="s">
        <v>141</v>
      </c>
      <c r="C111" s="250">
        <v>20</v>
      </c>
      <c r="D111" s="251">
        <v>32.284999999999997</v>
      </c>
      <c r="E111" s="248">
        <v>53.3035</v>
      </c>
      <c r="F111" s="77">
        <f t="shared" si="4"/>
        <v>21.018500000000003</v>
      </c>
    </row>
    <row r="112" spans="1:6" ht="27.75">
      <c r="A112" s="246">
        <v>10</v>
      </c>
      <c r="B112" s="249" t="s">
        <v>39</v>
      </c>
      <c r="C112" s="250">
        <v>6</v>
      </c>
      <c r="D112" s="248">
        <v>38.4</v>
      </c>
      <c r="E112" s="248">
        <v>59.33</v>
      </c>
      <c r="F112" s="77">
        <f t="shared" si="4"/>
        <v>20.93</v>
      </c>
    </row>
    <row r="113" spans="1:6" ht="27.75">
      <c r="A113" s="246">
        <v>11</v>
      </c>
      <c r="B113" s="249" t="s">
        <v>20</v>
      </c>
      <c r="C113" s="250">
        <v>22</v>
      </c>
      <c r="D113" s="248">
        <v>34.96</v>
      </c>
      <c r="E113" s="248">
        <v>55.82</v>
      </c>
      <c r="F113" s="77">
        <f t="shared" si="4"/>
        <v>20.86</v>
      </c>
    </row>
    <row r="114" spans="1:6" ht="27.75">
      <c r="A114" s="246">
        <v>12</v>
      </c>
      <c r="B114" s="249" t="s">
        <v>135</v>
      </c>
      <c r="C114" s="250">
        <v>17</v>
      </c>
      <c r="D114" s="251">
        <v>38.380000000000003</v>
      </c>
      <c r="E114" s="248">
        <v>58.702352941176471</v>
      </c>
      <c r="F114" s="77">
        <f t="shared" si="4"/>
        <v>20.322352941176469</v>
      </c>
    </row>
    <row r="115" spans="1:6" ht="27.75">
      <c r="A115" s="246">
        <v>13</v>
      </c>
      <c r="B115" s="249" t="s">
        <v>82</v>
      </c>
      <c r="C115" s="250">
        <v>14</v>
      </c>
      <c r="D115" s="248">
        <v>35.43</v>
      </c>
      <c r="E115" s="248">
        <v>55.71</v>
      </c>
      <c r="F115" s="77">
        <f t="shared" si="4"/>
        <v>20.28</v>
      </c>
    </row>
    <row r="116" spans="1:6" ht="27.75">
      <c r="A116" s="246">
        <v>14</v>
      </c>
      <c r="B116" s="249" t="s">
        <v>52</v>
      </c>
      <c r="C116" s="250">
        <v>4</v>
      </c>
      <c r="D116" s="248">
        <v>32.799999999999997</v>
      </c>
      <c r="E116" s="248">
        <v>53</v>
      </c>
      <c r="F116" s="77">
        <f t="shared" si="4"/>
        <v>20.200000000000003</v>
      </c>
    </row>
    <row r="117" spans="1:6" ht="27.75">
      <c r="A117" s="246">
        <v>15</v>
      </c>
      <c r="B117" s="249" t="s">
        <v>65</v>
      </c>
      <c r="C117" s="250">
        <v>6</v>
      </c>
      <c r="D117" s="248">
        <v>31</v>
      </c>
      <c r="E117" s="248">
        <v>50.33</v>
      </c>
      <c r="F117" s="77">
        <f t="shared" si="4"/>
        <v>19.329999999999998</v>
      </c>
    </row>
    <row r="118" spans="1:6" ht="27.75">
      <c r="A118" s="246">
        <v>16</v>
      </c>
      <c r="B118" s="249" t="s">
        <v>138</v>
      </c>
      <c r="C118" s="250">
        <v>9</v>
      </c>
      <c r="D118" s="251">
        <v>40.482500000000002</v>
      </c>
      <c r="E118" s="248">
        <v>59.776666666666671</v>
      </c>
      <c r="F118" s="77">
        <f t="shared" si="4"/>
        <v>19.294166666666669</v>
      </c>
    </row>
    <row r="119" spans="1:6" ht="27.75">
      <c r="A119" s="246">
        <v>17</v>
      </c>
      <c r="B119" s="249" t="s">
        <v>105</v>
      </c>
      <c r="C119" s="250">
        <v>4</v>
      </c>
      <c r="D119" s="248">
        <v>37.17</v>
      </c>
      <c r="E119" s="248">
        <v>56</v>
      </c>
      <c r="F119" s="77">
        <f t="shared" si="4"/>
        <v>18.829999999999998</v>
      </c>
    </row>
    <row r="120" spans="1:6" ht="27.75">
      <c r="A120" s="246">
        <v>18</v>
      </c>
      <c r="B120" s="249" t="s">
        <v>119</v>
      </c>
      <c r="C120" s="250">
        <v>16</v>
      </c>
      <c r="D120" s="248">
        <v>39.630000000000003</v>
      </c>
      <c r="E120" s="248">
        <v>58.25</v>
      </c>
      <c r="F120" s="77">
        <f t="shared" si="4"/>
        <v>18.619999999999997</v>
      </c>
    </row>
    <row r="121" spans="1:6" ht="27.75">
      <c r="A121" s="246">
        <v>19</v>
      </c>
      <c r="B121" s="249" t="s">
        <v>95</v>
      </c>
      <c r="C121" s="250">
        <v>9</v>
      </c>
      <c r="D121" s="248">
        <v>45.17</v>
      </c>
      <c r="E121" s="248">
        <v>63.78</v>
      </c>
      <c r="F121" s="77">
        <f t="shared" si="4"/>
        <v>18.61</v>
      </c>
    </row>
    <row r="122" spans="1:6" ht="27.75">
      <c r="A122" s="246">
        <v>20</v>
      </c>
      <c r="B122" s="249" t="s">
        <v>62</v>
      </c>
      <c r="C122" s="250">
        <v>12</v>
      </c>
      <c r="D122" s="248">
        <v>30.8</v>
      </c>
      <c r="E122" s="248">
        <v>49</v>
      </c>
      <c r="F122" s="77">
        <f t="shared" si="4"/>
        <v>18.2</v>
      </c>
    </row>
    <row r="123" spans="1:6" ht="27.75">
      <c r="A123" s="246">
        <v>21</v>
      </c>
      <c r="B123" s="249" t="s">
        <v>96</v>
      </c>
      <c r="C123" s="250">
        <v>2</v>
      </c>
      <c r="D123" s="248">
        <v>32</v>
      </c>
      <c r="E123" s="248">
        <v>50</v>
      </c>
      <c r="F123" s="77">
        <f t="shared" si="4"/>
        <v>18</v>
      </c>
    </row>
    <row r="124" spans="1:6" ht="27.75">
      <c r="A124" s="246">
        <v>22</v>
      </c>
      <c r="B124" s="249" t="s">
        <v>89</v>
      </c>
      <c r="C124" s="250">
        <v>11</v>
      </c>
      <c r="D124" s="251">
        <v>31</v>
      </c>
      <c r="E124" s="248">
        <v>48.91</v>
      </c>
      <c r="F124" s="77">
        <f t="shared" si="4"/>
        <v>17.909999999999997</v>
      </c>
    </row>
    <row r="125" spans="1:6" ht="27.75">
      <c r="A125" s="246">
        <v>23</v>
      </c>
      <c r="B125" s="249" t="s">
        <v>18</v>
      </c>
      <c r="C125" s="250">
        <v>13</v>
      </c>
      <c r="D125" s="248">
        <v>43</v>
      </c>
      <c r="E125" s="248">
        <v>60.62</v>
      </c>
      <c r="F125" s="77">
        <f t="shared" si="4"/>
        <v>17.619999999999997</v>
      </c>
    </row>
    <row r="126" spans="1:6" ht="27.75">
      <c r="A126" s="246">
        <v>24</v>
      </c>
      <c r="B126" s="249" t="s">
        <v>114</v>
      </c>
      <c r="C126" s="250">
        <v>11</v>
      </c>
      <c r="D126" s="248">
        <v>39.5</v>
      </c>
      <c r="E126" s="248">
        <v>57.09</v>
      </c>
      <c r="F126" s="77">
        <f t="shared" si="4"/>
        <v>17.590000000000003</v>
      </c>
    </row>
    <row r="127" spans="1:6" ht="27.75">
      <c r="A127" s="246">
        <v>25</v>
      </c>
      <c r="B127" s="249" t="s">
        <v>63</v>
      </c>
      <c r="C127" s="250">
        <v>10</v>
      </c>
      <c r="D127" s="248">
        <v>40.5</v>
      </c>
      <c r="E127" s="248">
        <v>58</v>
      </c>
      <c r="F127" s="77">
        <f t="shared" si="4"/>
        <v>17.5</v>
      </c>
    </row>
    <row r="128" spans="1:6" ht="27.75">
      <c r="A128" s="246">
        <v>26</v>
      </c>
      <c r="B128" s="249" t="s">
        <v>137</v>
      </c>
      <c r="C128" s="250">
        <v>4</v>
      </c>
      <c r="D128" s="251">
        <v>37.5</v>
      </c>
      <c r="E128" s="248">
        <v>55</v>
      </c>
      <c r="F128" s="77">
        <f t="shared" si="4"/>
        <v>17.5</v>
      </c>
    </row>
    <row r="129" spans="1:6" ht="27.75">
      <c r="A129" s="246">
        <v>27</v>
      </c>
      <c r="B129" s="249" t="s">
        <v>139</v>
      </c>
      <c r="C129" s="250">
        <v>20</v>
      </c>
      <c r="D129" s="251">
        <v>36.765000000000001</v>
      </c>
      <c r="E129" s="248">
        <v>54.2</v>
      </c>
      <c r="F129" s="77">
        <f t="shared" si="4"/>
        <v>17.435000000000002</v>
      </c>
    </row>
    <row r="130" spans="1:6" ht="27.75">
      <c r="A130" s="246">
        <v>28</v>
      </c>
      <c r="B130" s="249" t="s">
        <v>188</v>
      </c>
      <c r="C130" s="250">
        <v>5</v>
      </c>
      <c r="D130" s="248">
        <v>37</v>
      </c>
      <c r="E130" s="248">
        <v>54.4</v>
      </c>
      <c r="F130" s="77">
        <f t="shared" si="4"/>
        <v>17.399999999999999</v>
      </c>
    </row>
    <row r="131" spans="1:6" ht="27.75">
      <c r="A131" s="246">
        <v>29</v>
      </c>
      <c r="B131" s="249" t="s">
        <v>71</v>
      </c>
      <c r="C131" s="250">
        <v>11</v>
      </c>
      <c r="D131" s="248">
        <v>37.15392857142858</v>
      </c>
      <c r="E131" s="248">
        <v>54.366363636363637</v>
      </c>
      <c r="F131" s="77">
        <f t="shared" si="4"/>
        <v>17.212435064935057</v>
      </c>
    </row>
    <row r="132" spans="1:6" ht="27.75">
      <c r="A132" s="246">
        <v>30</v>
      </c>
      <c r="B132" s="249" t="s">
        <v>75</v>
      </c>
      <c r="C132" s="250">
        <v>3</v>
      </c>
      <c r="D132" s="248">
        <v>35.75</v>
      </c>
      <c r="E132" s="248">
        <v>52.67</v>
      </c>
      <c r="F132" s="77">
        <f t="shared" si="4"/>
        <v>16.920000000000002</v>
      </c>
    </row>
    <row r="133" spans="1:6" ht="27.75">
      <c r="A133" s="246">
        <v>31</v>
      </c>
      <c r="B133" s="249" t="s">
        <v>17</v>
      </c>
      <c r="C133" s="250">
        <v>12</v>
      </c>
      <c r="D133" s="248">
        <v>40</v>
      </c>
      <c r="E133" s="248">
        <v>56.67</v>
      </c>
      <c r="F133" s="77">
        <f t="shared" si="4"/>
        <v>16.670000000000002</v>
      </c>
    </row>
    <row r="134" spans="1:6" ht="27.75">
      <c r="A134" s="246">
        <v>32</v>
      </c>
      <c r="B134" s="249" t="s">
        <v>111</v>
      </c>
      <c r="C134" s="250">
        <v>20</v>
      </c>
      <c r="D134" s="248">
        <v>38</v>
      </c>
      <c r="E134" s="248">
        <v>54.4</v>
      </c>
      <c r="F134" s="77">
        <f t="shared" si="4"/>
        <v>16.399999999999999</v>
      </c>
    </row>
    <row r="135" spans="1:6" ht="27.75">
      <c r="A135" s="246">
        <v>33</v>
      </c>
      <c r="B135" s="249" t="s">
        <v>31</v>
      </c>
      <c r="C135" s="250">
        <v>15</v>
      </c>
      <c r="D135" s="248">
        <v>39.729999999999997</v>
      </c>
      <c r="E135" s="248">
        <v>55.73</v>
      </c>
      <c r="F135" s="77">
        <f t="shared" ref="F135:F166" si="5">E135-D135</f>
        <v>16</v>
      </c>
    </row>
    <row r="136" spans="1:6" ht="27.75">
      <c r="A136" s="246">
        <v>34</v>
      </c>
      <c r="B136" s="249" t="s">
        <v>56</v>
      </c>
      <c r="C136" s="250">
        <v>14</v>
      </c>
      <c r="D136" s="248">
        <v>37.5</v>
      </c>
      <c r="E136" s="248">
        <v>53.43</v>
      </c>
      <c r="F136" s="77">
        <f t="shared" si="5"/>
        <v>15.93</v>
      </c>
    </row>
    <row r="137" spans="1:6" ht="27.75">
      <c r="A137" s="246">
        <v>35</v>
      </c>
      <c r="B137" s="249" t="s">
        <v>101</v>
      </c>
      <c r="C137" s="250">
        <v>15</v>
      </c>
      <c r="D137" s="248">
        <v>43.67</v>
      </c>
      <c r="E137" s="248">
        <v>59.6</v>
      </c>
      <c r="F137" s="77">
        <f t="shared" si="5"/>
        <v>15.93</v>
      </c>
    </row>
    <row r="138" spans="1:6" ht="27.75">
      <c r="A138" s="246">
        <v>36</v>
      </c>
      <c r="B138" s="249" t="s">
        <v>112</v>
      </c>
      <c r="C138" s="250">
        <v>19</v>
      </c>
      <c r="D138" s="248">
        <v>37.869999999999997</v>
      </c>
      <c r="E138" s="248">
        <v>53.37</v>
      </c>
      <c r="F138" s="77">
        <f t="shared" si="5"/>
        <v>15.5</v>
      </c>
    </row>
    <row r="139" spans="1:6" ht="27.75">
      <c r="A139" s="246">
        <v>37</v>
      </c>
      <c r="B139" s="249" t="s">
        <v>83</v>
      </c>
      <c r="C139" s="250">
        <v>11</v>
      </c>
      <c r="D139" s="248">
        <v>36.33</v>
      </c>
      <c r="E139" s="248">
        <v>51.45</v>
      </c>
      <c r="F139" s="77">
        <f t="shared" si="5"/>
        <v>15.120000000000005</v>
      </c>
    </row>
    <row r="140" spans="1:6" ht="27.75">
      <c r="A140" s="246">
        <v>38</v>
      </c>
      <c r="B140" s="249" t="s">
        <v>64</v>
      </c>
      <c r="C140" s="250">
        <v>12</v>
      </c>
      <c r="D140" s="248">
        <v>33.1</v>
      </c>
      <c r="E140" s="248">
        <v>48.17</v>
      </c>
      <c r="F140" s="77">
        <f t="shared" si="5"/>
        <v>15.07</v>
      </c>
    </row>
    <row r="141" spans="1:6" ht="27.75">
      <c r="A141" s="246">
        <v>39</v>
      </c>
      <c r="B141" s="249" t="s">
        <v>16</v>
      </c>
      <c r="C141" s="250">
        <v>5</v>
      </c>
      <c r="D141" s="248">
        <v>39.380000000000003</v>
      </c>
      <c r="E141" s="248">
        <v>54.4</v>
      </c>
      <c r="F141" s="77">
        <f t="shared" si="5"/>
        <v>15.019999999999996</v>
      </c>
    </row>
    <row r="142" spans="1:6" ht="55.5">
      <c r="A142" s="246">
        <v>40</v>
      </c>
      <c r="B142" s="252" t="s">
        <v>55</v>
      </c>
      <c r="C142" s="253">
        <v>8</v>
      </c>
      <c r="D142" s="254">
        <v>31.75</v>
      </c>
      <c r="E142" s="248">
        <v>46.5</v>
      </c>
      <c r="F142" s="77">
        <f t="shared" si="5"/>
        <v>14.75</v>
      </c>
    </row>
    <row r="143" spans="1:6" ht="27.75">
      <c r="A143" s="246">
        <v>41</v>
      </c>
      <c r="B143" s="249" t="s">
        <v>85</v>
      </c>
      <c r="C143" s="250">
        <v>10</v>
      </c>
      <c r="D143" s="248">
        <v>36.86</v>
      </c>
      <c r="E143" s="248">
        <v>51.4</v>
      </c>
      <c r="F143" s="77">
        <f t="shared" si="5"/>
        <v>14.54</v>
      </c>
    </row>
    <row r="144" spans="1:6" ht="27.75">
      <c r="A144" s="246">
        <v>42</v>
      </c>
      <c r="B144" s="249" t="s">
        <v>34</v>
      </c>
      <c r="C144" s="250">
        <v>1</v>
      </c>
      <c r="D144" s="248">
        <v>37.6</v>
      </c>
      <c r="E144" s="248">
        <v>52</v>
      </c>
      <c r="F144" s="77">
        <f t="shared" si="5"/>
        <v>14.399999999999999</v>
      </c>
    </row>
    <row r="145" spans="1:6" ht="27.75">
      <c r="A145" s="246">
        <v>43</v>
      </c>
      <c r="B145" s="249" t="s">
        <v>117</v>
      </c>
      <c r="C145" s="250">
        <v>27</v>
      </c>
      <c r="D145" s="248">
        <v>45.15</v>
      </c>
      <c r="E145" s="248">
        <v>59.46</v>
      </c>
      <c r="F145" s="77">
        <f t="shared" si="5"/>
        <v>14.310000000000002</v>
      </c>
    </row>
    <row r="146" spans="1:6" ht="27.75">
      <c r="A146" s="246">
        <v>44</v>
      </c>
      <c r="B146" s="249" t="s">
        <v>102</v>
      </c>
      <c r="C146" s="250">
        <v>15</v>
      </c>
      <c r="D146" s="248">
        <v>39.159999999999997</v>
      </c>
      <c r="E146" s="248">
        <v>53.33</v>
      </c>
      <c r="F146" s="77">
        <f t="shared" si="5"/>
        <v>14.170000000000002</v>
      </c>
    </row>
    <row r="147" spans="1:6" ht="27.75">
      <c r="A147" s="246">
        <v>45</v>
      </c>
      <c r="B147" s="249" t="s">
        <v>47</v>
      </c>
      <c r="C147" s="250">
        <v>22</v>
      </c>
      <c r="D147" s="248">
        <v>37.67</v>
      </c>
      <c r="E147" s="248">
        <v>51.82</v>
      </c>
      <c r="F147" s="77">
        <f t="shared" si="5"/>
        <v>14.149999999999999</v>
      </c>
    </row>
    <row r="148" spans="1:6" ht="27.75">
      <c r="A148" s="246">
        <v>46</v>
      </c>
      <c r="B148" s="249" t="s">
        <v>27</v>
      </c>
      <c r="C148" s="250">
        <v>31</v>
      </c>
      <c r="D148" s="248">
        <v>32.29</v>
      </c>
      <c r="E148" s="248">
        <v>46.39</v>
      </c>
      <c r="F148" s="77">
        <f t="shared" si="5"/>
        <v>14.100000000000001</v>
      </c>
    </row>
    <row r="149" spans="1:6" ht="27.75">
      <c r="A149" s="246">
        <v>47</v>
      </c>
      <c r="B149" s="249" t="s">
        <v>32</v>
      </c>
      <c r="C149" s="250">
        <v>4</v>
      </c>
      <c r="D149" s="248">
        <v>35.14</v>
      </c>
      <c r="E149" s="248">
        <v>49</v>
      </c>
      <c r="F149" s="77">
        <f t="shared" si="5"/>
        <v>13.86</v>
      </c>
    </row>
    <row r="150" spans="1:6" ht="27.75">
      <c r="A150" s="246">
        <v>48</v>
      </c>
      <c r="B150" s="249" t="s">
        <v>91</v>
      </c>
      <c r="C150" s="250">
        <v>2</v>
      </c>
      <c r="D150" s="248">
        <v>33</v>
      </c>
      <c r="E150" s="248">
        <v>46</v>
      </c>
      <c r="F150" s="77">
        <f t="shared" si="5"/>
        <v>13</v>
      </c>
    </row>
    <row r="151" spans="1:6" ht="27.75">
      <c r="A151" s="246">
        <v>49</v>
      </c>
      <c r="B151" s="249" t="s">
        <v>115</v>
      </c>
      <c r="C151" s="250">
        <v>8</v>
      </c>
      <c r="D151" s="248">
        <v>43.11</v>
      </c>
      <c r="E151" s="248">
        <v>56</v>
      </c>
      <c r="F151" s="77">
        <f t="shared" si="5"/>
        <v>12.89</v>
      </c>
    </row>
    <row r="152" spans="1:6" ht="27.75">
      <c r="A152" s="246">
        <v>50</v>
      </c>
      <c r="B152" s="249" t="s">
        <v>87</v>
      </c>
      <c r="C152" s="250">
        <v>16</v>
      </c>
      <c r="D152" s="248">
        <v>44.13</v>
      </c>
      <c r="E152" s="248">
        <v>56.5</v>
      </c>
      <c r="F152" s="77">
        <f t="shared" si="5"/>
        <v>12.369999999999997</v>
      </c>
    </row>
    <row r="153" spans="1:6" ht="27.75">
      <c r="A153" s="246">
        <v>51</v>
      </c>
      <c r="B153" s="249" t="s">
        <v>107</v>
      </c>
      <c r="C153" s="250">
        <v>10</v>
      </c>
      <c r="D153" s="248">
        <v>41.17</v>
      </c>
      <c r="E153" s="248">
        <v>53.4</v>
      </c>
      <c r="F153" s="77">
        <f t="shared" si="5"/>
        <v>12.229999999999997</v>
      </c>
    </row>
    <row r="154" spans="1:6" ht="27.75">
      <c r="A154" s="246">
        <v>52</v>
      </c>
      <c r="B154" s="249" t="s">
        <v>104</v>
      </c>
      <c r="C154" s="250">
        <v>7</v>
      </c>
      <c r="D154" s="248">
        <v>43.5</v>
      </c>
      <c r="E154" s="248">
        <v>55.71</v>
      </c>
      <c r="F154" s="77">
        <f t="shared" si="5"/>
        <v>12.21</v>
      </c>
    </row>
    <row r="155" spans="1:6" ht="27.75">
      <c r="A155" s="246">
        <v>53</v>
      </c>
      <c r="B155" s="249" t="s">
        <v>57</v>
      </c>
      <c r="C155" s="250">
        <v>5</v>
      </c>
      <c r="D155" s="248">
        <v>32</v>
      </c>
      <c r="E155" s="248">
        <v>44</v>
      </c>
      <c r="F155" s="77">
        <f t="shared" si="5"/>
        <v>12</v>
      </c>
    </row>
    <row r="156" spans="1:6" ht="27.75">
      <c r="A156" s="246">
        <v>54</v>
      </c>
      <c r="B156" s="249" t="s">
        <v>77</v>
      </c>
      <c r="C156" s="250">
        <v>6</v>
      </c>
      <c r="D156" s="248">
        <v>34.5</v>
      </c>
      <c r="E156" s="248">
        <v>46.33</v>
      </c>
      <c r="F156" s="77">
        <f t="shared" si="5"/>
        <v>11.829999999999998</v>
      </c>
    </row>
    <row r="157" spans="1:6" ht="27.75">
      <c r="A157" s="246">
        <v>55</v>
      </c>
      <c r="B157" s="249" t="s">
        <v>108</v>
      </c>
      <c r="C157" s="250">
        <v>17</v>
      </c>
      <c r="D157" s="248">
        <v>51.5</v>
      </c>
      <c r="E157" s="248">
        <v>63.18</v>
      </c>
      <c r="F157" s="77">
        <f t="shared" si="5"/>
        <v>11.68</v>
      </c>
    </row>
    <row r="158" spans="1:6" ht="27.75">
      <c r="A158" s="246">
        <v>56</v>
      </c>
      <c r="B158" s="249" t="s">
        <v>72</v>
      </c>
      <c r="C158" s="250">
        <v>10</v>
      </c>
      <c r="D158" s="248">
        <v>49.11</v>
      </c>
      <c r="E158" s="248">
        <v>60.6</v>
      </c>
      <c r="F158" s="77">
        <f t="shared" si="5"/>
        <v>11.490000000000002</v>
      </c>
    </row>
    <row r="159" spans="1:6" ht="27.75">
      <c r="A159" s="246">
        <v>57</v>
      </c>
      <c r="B159" s="249" t="s">
        <v>28</v>
      </c>
      <c r="C159" s="250">
        <v>3</v>
      </c>
      <c r="D159" s="248">
        <v>41.33</v>
      </c>
      <c r="E159" s="248">
        <v>52.67</v>
      </c>
      <c r="F159" s="77">
        <f t="shared" si="5"/>
        <v>11.340000000000003</v>
      </c>
    </row>
    <row r="160" spans="1:6" ht="27.75">
      <c r="A160" s="246">
        <v>58</v>
      </c>
      <c r="B160" s="249" t="s">
        <v>24</v>
      </c>
      <c r="C160" s="250">
        <v>28</v>
      </c>
      <c r="D160" s="248">
        <v>35.26</v>
      </c>
      <c r="E160" s="248">
        <v>46.57</v>
      </c>
      <c r="F160" s="77">
        <f t="shared" si="5"/>
        <v>11.310000000000002</v>
      </c>
    </row>
    <row r="161" spans="1:6" ht="27.75">
      <c r="A161" s="246">
        <v>59</v>
      </c>
      <c r="B161" s="249" t="s">
        <v>140</v>
      </c>
      <c r="C161" s="250">
        <v>25</v>
      </c>
      <c r="D161" s="251">
        <v>38.033333333333331</v>
      </c>
      <c r="E161" s="248">
        <v>49.122000000000007</v>
      </c>
      <c r="F161" s="77">
        <f t="shared" si="5"/>
        <v>11.088666666666676</v>
      </c>
    </row>
    <row r="162" spans="1:6" ht="27.75">
      <c r="A162" s="246">
        <v>60</v>
      </c>
      <c r="B162" s="249" t="s">
        <v>74</v>
      </c>
      <c r="C162" s="250">
        <v>15</v>
      </c>
      <c r="D162" s="248">
        <v>40</v>
      </c>
      <c r="E162" s="248">
        <v>50.93</v>
      </c>
      <c r="F162" s="77">
        <f t="shared" si="5"/>
        <v>10.93</v>
      </c>
    </row>
    <row r="163" spans="1:6" ht="27.75">
      <c r="A163" s="246">
        <v>61</v>
      </c>
      <c r="B163" s="249" t="s">
        <v>38</v>
      </c>
      <c r="C163" s="250">
        <v>25</v>
      </c>
      <c r="D163" s="248">
        <v>38.78</v>
      </c>
      <c r="E163" s="248">
        <v>49.6</v>
      </c>
      <c r="F163" s="77">
        <f t="shared" si="5"/>
        <v>10.82</v>
      </c>
    </row>
    <row r="164" spans="1:6" ht="27.75">
      <c r="A164" s="246">
        <v>62</v>
      </c>
      <c r="B164" s="249" t="s">
        <v>48</v>
      </c>
      <c r="C164" s="250">
        <v>6</v>
      </c>
      <c r="D164" s="248">
        <v>33.229999999999997</v>
      </c>
      <c r="E164" s="248">
        <v>43.33</v>
      </c>
      <c r="F164" s="77">
        <f t="shared" si="5"/>
        <v>10.100000000000001</v>
      </c>
    </row>
    <row r="165" spans="1:6" ht="27.75">
      <c r="A165" s="246">
        <v>63</v>
      </c>
      <c r="B165" s="249" t="s">
        <v>120</v>
      </c>
      <c r="C165" s="250">
        <v>15</v>
      </c>
      <c r="D165" s="248">
        <v>42.53</v>
      </c>
      <c r="E165" s="248">
        <v>52.13</v>
      </c>
      <c r="F165" s="77">
        <f t="shared" si="5"/>
        <v>9.6000000000000014</v>
      </c>
    </row>
    <row r="166" spans="1:6" ht="27.75">
      <c r="A166" s="246">
        <v>64</v>
      </c>
      <c r="B166" s="249" t="s">
        <v>66</v>
      </c>
      <c r="C166" s="250">
        <v>8</v>
      </c>
      <c r="D166" s="248">
        <v>44.5</v>
      </c>
      <c r="E166" s="248">
        <v>53.5</v>
      </c>
      <c r="F166" s="77">
        <f t="shared" si="5"/>
        <v>9</v>
      </c>
    </row>
    <row r="167" spans="1:6" ht="27.75">
      <c r="A167" s="246">
        <v>65</v>
      </c>
      <c r="B167" s="249" t="s">
        <v>70</v>
      </c>
      <c r="C167" s="250">
        <v>4</v>
      </c>
      <c r="D167" s="248">
        <v>40.67</v>
      </c>
      <c r="E167" s="248">
        <v>49.5</v>
      </c>
      <c r="F167" s="77">
        <f t="shared" ref="F167:F187" si="6">E167-D167</f>
        <v>8.8299999999999983</v>
      </c>
    </row>
    <row r="168" spans="1:6" ht="27.75">
      <c r="A168" s="246">
        <v>66</v>
      </c>
      <c r="B168" s="249" t="s">
        <v>187</v>
      </c>
      <c r="C168" s="250">
        <v>37</v>
      </c>
      <c r="D168" s="251">
        <v>41.225000000000001</v>
      </c>
      <c r="E168" s="248">
        <v>49.780810810810813</v>
      </c>
      <c r="F168" s="77">
        <f t="shared" si="6"/>
        <v>8.5558108108108115</v>
      </c>
    </row>
    <row r="169" spans="1:6" ht="27.75">
      <c r="A169" s="246">
        <v>67</v>
      </c>
      <c r="B169" s="249" t="s">
        <v>73</v>
      </c>
      <c r="C169" s="250">
        <v>5</v>
      </c>
      <c r="D169" s="248">
        <v>50.25</v>
      </c>
      <c r="E169" s="248">
        <v>58.8</v>
      </c>
      <c r="F169" s="77">
        <f t="shared" si="6"/>
        <v>8.5499999999999972</v>
      </c>
    </row>
    <row r="170" spans="1:6" ht="27.75">
      <c r="A170" s="246">
        <v>68</v>
      </c>
      <c r="B170" s="249" t="s">
        <v>37</v>
      </c>
      <c r="C170" s="250">
        <v>3</v>
      </c>
      <c r="D170" s="248">
        <v>38.31</v>
      </c>
      <c r="E170" s="248">
        <v>46.67</v>
      </c>
      <c r="F170" s="77">
        <f t="shared" si="6"/>
        <v>8.36</v>
      </c>
    </row>
    <row r="171" spans="1:6" ht="27.75">
      <c r="A171" s="246">
        <v>69</v>
      </c>
      <c r="B171" s="249" t="s">
        <v>79</v>
      </c>
      <c r="C171" s="250">
        <v>4</v>
      </c>
      <c r="D171" s="248">
        <v>38</v>
      </c>
      <c r="E171" s="248">
        <v>46</v>
      </c>
      <c r="F171" s="77">
        <f t="shared" si="6"/>
        <v>8</v>
      </c>
    </row>
    <row r="172" spans="1:6" ht="27.75">
      <c r="A172" s="246">
        <v>70</v>
      </c>
      <c r="B172" s="249" t="s">
        <v>116</v>
      </c>
      <c r="C172" s="250">
        <v>13</v>
      </c>
      <c r="D172" s="248">
        <v>38.46</v>
      </c>
      <c r="E172" s="248">
        <v>46.153846153846153</v>
      </c>
      <c r="F172" s="77">
        <f t="shared" si="6"/>
        <v>7.6938461538461524</v>
      </c>
    </row>
    <row r="173" spans="1:6" ht="27.75">
      <c r="A173" s="246">
        <v>71</v>
      </c>
      <c r="B173" s="249" t="s">
        <v>22</v>
      </c>
      <c r="C173" s="250">
        <v>5</v>
      </c>
      <c r="D173" s="248">
        <v>49.6</v>
      </c>
      <c r="E173" s="248">
        <v>57.2</v>
      </c>
      <c r="F173" s="77">
        <f t="shared" si="6"/>
        <v>7.6000000000000014</v>
      </c>
    </row>
    <row r="174" spans="1:6" ht="27.75">
      <c r="A174" s="246">
        <v>72</v>
      </c>
      <c r="B174" s="249" t="s">
        <v>15</v>
      </c>
      <c r="C174" s="250">
        <v>7</v>
      </c>
      <c r="D174" s="248">
        <v>28.46</v>
      </c>
      <c r="E174" s="248">
        <v>35.43</v>
      </c>
      <c r="F174" s="77">
        <f t="shared" si="6"/>
        <v>6.9699999999999989</v>
      </c>
    </row>
    <row r="175" spans="1:6" ht="27.75">
      <c r="A175" s="246">
        <v>73</v>
      </c>
      <c r="B175" s="249" t="s">
        <v>109</v>
      </c>
      <c r="C175" s="250">
        <v>8</v>
      </c>
      <c r="D175" s="248">
        <v>47.2</v>
      </c>
      <c r="E175" s="248">
        <v>53.75</v>
      </c>
      <c r="F175" s="77">
        <f t="shared" si="6"/>
        <v>6.5499999999999972</v>
      </c>
    </row>
    <row r="176" spans="1:6" ht="27.75">
      <c r="A176" s="246">
        <v>74</v>
      </c>
      <c r="B176" s="249" t="s">
        <v>69</v>
      </c>
      <c r="C176" s="250">
        <v>16</v>
      </c>
      <c r="D176" s="248">
        <v>39.14</v>
      </c>
      <c r="E176" s="248">
        <v>45.25</v>
      </c>
      <c r="F176" s="77">
        <f t="shared" si="6"/>
        <v>6.1099999999999994</v>
      </c>
    </row>
    <row r="177" spans="1:6" ht="27.75">
      <c r="A177" s="246">
        <v>75</v>
      </c>
      <c r="B177" s="249" t="s">
        <v>33</v>
      </c>
      <c r="C177" s="250">
        <v>2</v>
      </c>
      <c r="D177" s="248">
        <v>43</v>
      </c>
      <c r="E177" s="248">
        <v>49</v>
      </c>
      <c r="F177" s="77">
        <f t="shared" si="6"/>
        <v>6</v>
      </c>
    </row>
    <row r="178" spans="1:6" ht="27.75">
      <c r="A178" s="246">
        <v>76</v>
      </c>
      <c r="B178" s="249" t="s">
        <v>86</v>
      </c>
      <c r="C178" s="250">
        <v>12</v>
      </c>
      <c r="D178" s="248">
        <v>46.5</v>
      </c>
      <c r="E178" s="248">
        <v>52.169166666666662</v>
      </c>
      <c r="F178" s="77">
        <f t="shared" si="6"/>
        <v>5.669166666666662</v>
      </c>
    </row>
    <row r="179" spans="1:6" ht="27.75">
      <c r="A179" s="246">
        <v>77</v>
      </c>
      <c r="B179" s="249" t="s">
        <v>93</v>
      </c>
      <c r="C179" s="250">
        <v>8</v>
      </c>
      <c r="D179" s="248">
        <v>41.2</v>
      </c>
      <c r="E179" s="248">
        <v>46.75</v>
      </c>
      <c r="F179" s="77">
        <f t="shared" si="6"/>
        <v>5.5499999999999972</v>
      </c>
    </row>
    <row r="180" spans="1:6" ht="27.75">
      <c r="A180" s="246">
        <v>78</v>
      </c>
      <c r="B180" s="249" t="s">
        <v>23</v>
      </c>
      <c r="C180" s="250">
        <v>5</v>
      </c>
      <c r="D180" s="248">
        <v>36.549999999999997</v>
      </c>
      <c r="E180" s="248">
        <v>42</v>
      </c>
      <c r="F180" s="77">
        <f t="shared" si="6"/>
        <v>5.4500000000000028</v>
      </c>
    </row>
    <row r="181" spans="1:6" ht="27.75">
      <c r="A181" s="246">
        <v>79</v>
      </c>
      <c r="B181" s="249" t="s">
        <v>80</v>
      </c>
      <c r="C181" s="250">
        <v>2</v>
      </c>
      <c r="D181" s="248">
        <v>38.67</v>
      </c>
      <c r="E181" s="248">
        <v>44</v>
      </c>
      <c r="F181" s="77">
        <f t="shared" si="6"/>
        <v>5.3299999999999983</v>
      </c>
    </row>
    <row r="182" spans="1:6" ht="27.75">
      <c r="A182" s="246">
        <v>80</v>
      </c>
      <c r="B182" s="249" t="s">
        <v>142</v>
      </c>
      <c r="C182" s="250">
        <v>19</v>
      </c>
      <c r="D182" s="251">
        <v>44.70333333333334</v>
      </c>
      <c r="E182" s="248">
        <v>49.576842105263161</v>
      </c>
      <c r="F182" s="77">
        <f t="shared" si="6"/>
        <v>4.8735087719298207</v>
      </c>
    </row>
    <row r="183" spans="1:6" ht="27.75">
      <c r="A183" s="246">
        <v>81</v>
      </c>
      <c r="B183" s="249" t="s">
        <v>113</v>
      </c>
      <c r="C183" s="250">
        <v>14</v>
      </c>
      <c r="D183" s="248">
        <v>42.4</v>
      </c>
      <c r="E183" s="248">
        <v>46</v>
      </c>
      <c r="F183" s="77">
        <f t="shared" si="6"/>
        <v>3.6000000000000014</v>
      </c>
    </row>
    <row r="184" spans="1:6" ht="27.75">
      <c r="A184" s="246">
        <v>82</v>
      </c>
      <c r="B184" s="249" t="s">
        <v>136</v>
      </c>
      <c r="C184" s="250">
        <v>7</v>
      </c>
      <c r="D184" s="251">
        <v>36.5</v>
      </c>
      <c r="E184" s="248">
        <v>40</v>
      </c>
      <c r="F184" s="77">
        <f t="shared" si="6"/>
        <v>3.5</v>
      </c>
    </row>
    <row r="185" spans="1:6" ht="27.75">
      <c r="A185" s="246">
        <v>83</v>
      </c>
      <c r="B185" s="249" t="s">
        <v>53</v>
      </c>
      <c r="C185" s="250">
        <v>5</v>
      </c>
      <c r="D185" s="248">
        <v>47.17</v>
      </c>
      <c r="E185" s="248">
        <v>49.6</v>
      </c>
      <c r="F185" s="77">
        <f t="shared" si="6"/>
        <v>2.4299999999999997</v>
      </c>
    </row>
    <row r="186" spans="1:6" ht="27.75">
      <c r="A186" s="246">
        <v>84</v>
      </c>
      <c r="B186" s="249" t="s">
        <v>76</v>
      </c>
      <c r="C186" s="250">
        <v>6</v>
      </c>
      <c r="D186" s="248">
        <v>45.14</v>
      </c>
      <c r="E186" s="248">
        <v>44.67</v>
      </c>
      <c r="F186" s="77">
        <f t="shared" si="6"/>
        <v>-0.46999999999999886</v>
      </c>
    </row>
    <row r="187" spans="1:6" ht="27.75">
      <c r="A187" s="246">
        <v>85</v>
      </c>
      <c r="B187" s="249" t="s">
        <v>58</v>
      </c>
      <c r="C187" s="250">
        <v>3</v>
      </c>
      <c r="D187" s="248">
        <v>29.6</v>
      </c>
      <c r="E187" s="248">
        <v>28.67</v>
      </c>
      <c r="F187" s="77">
        <f t="shared" si="6"/>
        <v>-0.92999999999999972</v>
      </c>
    </row>
    <row r="188" spans="1:6" ht="27.75">
      <c r="A188" s="246">
        <v>86</v>
      </c>
      <c r="B188" s="249" t="s">
        <v>51</v>
      </c>
      <c r="C188" s="250">
        <v>8</v>
      </c>
      <c r="D188" s="248">
        <v>38</v>
      </c>
      <c r="E188" s="248">
        <v>58</v>
      </c>
      <c r="F188" s="77">
        <v>-5.1000000000000014</v>
      </c>
    </row>
  </sheetData>
  <sortState ref="B103:F188">
    <sortCondition descending="1" ref="F103:F188"/>
  </sortState>
  <mergeCells count="14">
    <mergeCell ref="A100:F100"/>
    <mergeCell ref="A101:A102"/>
    <mergeCell ref="B101:B102"/>
    <mergeCell ref="C101:C102"/>
    <mergeCell ref="D101:F101"/>
    <mergeCell ref="A98:F98"/>
    <mergeCell ref="A99:F99"/>
    <mergeCell ref="A3:F3"/>
    <mergeCell ref="A1:F1"/>
    <mergeCell ref="A2:F2"/>
    <mergeCell ref="A4:A5"/>
    <mergeCell ref="B4:B5"/>
    <mergeCell ref="C4:C5"/>
    <mergeCell ref="D4:F4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J106" sqref="J106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212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128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86</v>
      </c>
      <c r="C6" s="237">
        <v>12</v>
      </c>
      <c r="D6" s="238">
        <v>54.38</v>
      </c>
      <c r="E6" s="238">
        <v>54.164999999999999</v>
      </c>
      <c r="F6" s="77">
        <f t="shared" ref="F6:F37" si="0">E6-D6</f>
        <v>-0.21500000000000341</v>
      </c>
    </row>
    <row r="7" spans="1:6" ht="24">
      <c r="A7" s="236">
        <v>2</v>
      </c>
      <c r="B7" s="14" t="s">
        <v>16</v>
      </c>
      <c r="C7" s="2">
        <v>5</v>
      </c>
      <c r="D7" s="238">
        <v>31.41</v>
      </c>
      <c r="E7" s="238">
        <v>52.5</v>
      </c>
      <c r="F7" s="77">
        <f t="shared" si="0"/>
        <v>21.09</v>
      </c>
    </row>
    <row r="8" spans="1:6" ht="24">
      <c r="A8" s="236">
        <v>3</v>
      </c>
      <c r="B8" s="14" t="s">
        <v>101</v>
      </c>
      <c r="C8" s="2">
        <v>15</v>
      </c>
      <c r="D8" s="238">
        <v>62.08</v>
      </c>
      <c r="E8" s="238">
        <v>51.33</v>
      </c>
      <c r="F8" s="77">
        <f t="shared" si="0"/>
        <v>-10.75</v>
      </c>
    </row>
    <row r="9" spans="1:6" ht="24">
      <c r="A9" s="236">
        <v>4</v>
      </c>
      <c r="B9" s="14" t="s">
        <v>108</v>
      </c>
      <c r="C9" s="2">
        <v>17</v>
      </c>
      <c r="D9" s="238">
        <v>46.46</v>
      </c>
      <c r="E9" s="238">
        <v>50.88</v>
      </c>
      <c r="F9" s="77">
        <f t="shared" si="0"/>
        <v>4.4200000000000017</v>
      </c>
    </row>
    <row r="10" spans="1:6" ht="24">
      <c r="A10" s="236">
        <v>5</v>
      </c>
      <c r="B10" s="14" t="s">
        <v>66</v>
      </c>
      <c r="C10" s="2">
        <v>8</v>
      </c>
      <c r="D10" s="238">
        <v>42.5</v>
      </c>
      <c r="E10" s="238">
        <v>50</v>
      </c>
      <c r="F10" s="77">
        <f t="shared" si="0"/>
        <v>7.5</v>
      </c>
    </row>
    <row r="11" spans="1:6" ht="24">
      <c r="A11" s="236">
        <v>6</v>
      </c>
      <c r="B11" s="14" t="s">
        <v>117</v>
      </c>
      <c r="C11" s="2">
        <v>27</v>
      </c>
      <c r="D11" s="238">
        <v>42.24</v>
      </c>
      <c r="E11" s="238">
        <v>49.19</v>
      </c>
      <c r="F11" s="77">
        <f t="shared" si="0"/>
        <v>6.9499999999999957</v>
      </c>
    </row>
    <row r="12" spans="1:6" ht="24">
      <c r="A12" s="236">
        <v>7</v>
      </c>
      <c r="B12" s="14" t="s">
        <v>142</v>
      </c>
      <c r="C12" s="2">
        <v>19</v>
      </c>
      <c r="D12" s="239">
        <v>45.973333333333336</v>
      </c>
      <c r="E12" s="238">
        <v>48.55263157894737</v>
      </c>
      <c r="F12" s="77">
        <f t="shared" si="0"/>
        <v>2.5792982456140336</v>
      </c>
    </row>
    <row r="13" spans="1:6" ht="24">
      <c r="A13" s="236">
        <v>8</v>
      </c>
      <c r="B13" s="14" t="s">
        <v>94</v>
      </c>
      <c r="C13" s="2">
        <v>6</v>
      </c>
      <c r="D13" s="238">
        <v>28</v>
      </c>
      <c r="E13" s="238">
        <v>47.5</v>
      </c>
      <c r="F13" s="77">
        <f t="shared" si="0"/>
        <v>19.5</v>
      </c>
    </row>
    <row r="14" spans="1:6" ht="24">
      <c r="A14" s="236">
        <v>9</v>
      </c>
      <c r="B14" s="14" t="s">
        <v>102</v>
      </c>
      <c r="C14" s="2">
        <v>15</v>
      </c>
      <c r="D14" s="238">
        <v>35</v>
      </c>
      <c r="E14" s="238">
        <v>46.5</v>
      </c>
      <c r="F14" s="77">
        <f t="shared" si="0"/>
        <v>11.5</v>
      </c>
    </row>
    <row r="15" spans="1:6" ht="24">
      <c r="A15" s="236">
        <v>10</v>
      </c>
      <c r="B15" s="14" t="s">
        <v>61</v>
      </c>
      <c r="C15" s="2">
        <v>11</v>
      </c>
      <c r="D15" s="238">
        <v>34.72</v>
      </c>
      <c r="E15" s="238">
        <v>46.14</v>
      </c>
      <c r="F15" s="77">
        <f t="shared" si="0"/>
        <v>11.420000000000002</v>
      </c>
    </row>
    <row r="16" spans="1:6" ht="24">
      <c r="A16" s="236">
        <v>11</v>
      </c>
      <c r="B16" s="14" t="s">
        <v>138</v>
      </c>
      <c r="C16" s="2">
        <v>9</v>
      </c>
      <c r="D16" s="239">
        <v>36.375</v>
      </c>
      <c r="E16" s="238">
        <v>45.833333333333336</v>
      </c>
      <c r="F16" s="77">
        <f t="shared" si="0"/>
        <v>9.4583333333333357</v>
      </c>
    </row>
    <row r="17" spans="1:6" ht="24">
      <c r="A17" s="236">
        <v>12</v>
      </c>
      <c r="B17" s="14" t="s">
        <v>112</v>
      </c>
      <c r="C17" s="2">
        <v>19</v>
      </c>
      <c r="D17" s="238">
        <v>30.33</v>
      </c>
      <c r="E17" s="238">
        <v>45.26</v>
      </c>
      <c r="F17" s="77">
        <f t="shared" si="0"/>
        <v>14.93</v>
      </c>
    </row>
    <row r="18" spans="1:6" ht="24">
      <c r="A18" s="236">
        <v>13</v>
      </c>
      <c r="B18" s="14" t="s">
        <v>63</v>
      </c>
      <c r="C18" s="2">
        <v>10</v>
      </c>
      <c r="D18" s="238">
        <v>34.69</v>
      </c>
      <c r="E18" s="238">
        <v>44.25</v>
      </c>
      <c r="F18" s="77">
        <f t="shared" si="0"/>
        <v>9.5600000000000023</v>
      </c>
    </row>
    <row r="19" spans="1:6" ht="24">
      <c r="A19" s="236">
        <v>14</v>
      </c>
      <c r="B19" s="14" t="s">
        <v>75</v>
      </c>
      <c r="C19" s="2">
        <v>3</v>
      </c>
      <c r="D19" s="238">
        <v>35.94</v>
      </c>
      <c r="E19" s="238">
        <v>44.17</v>
      </c>
      <c r="F19" s="77">
        <f t="shared" si="0"/>
        <v>8.230000000000004</v>
      </c>
    </row>
    <row r="20" spans="1:6" ht="24">
      <c r="A20" s="236">
        <v>15</v>
      </c>
      <c r="B20" s="14" t="s">
        <v>84</v>
      </c>
      <c r="C20" s="2">
        <v>3</v>
      </c>
      <c r="D20" s="238">
        <v>30.83</v>
      </c>
      <c r="E20" s="238">
        <v>44.17</v>
      </c>
      <c r="F20" s="77">
        <f t="shared" si="0"/>
        <v>13.340000000000003</v>
      </c>
    </row>
    <row r="21" spans="1:6" ht="24">
      <c r="A21" s="236">
        <v>16</v>
      </c>
      <c r="B21" s="14" t="s">
        <v>20</v>
      </c>
      <c r="C21" s="2">
        <v>22</v>
      </c>
      <c r="D21" s="238">
        <v>33.590000000000003</v>
      </c>
      <c r="E21" s="238">
        <v>43.18</v>
      </c>
      <c r="F21" s="77">
        <f t="shared" si="0"/>
        <v>9.5899999999999963</v>
      </c>
    </row>
    <row r="22" spans="1:6" ht="24">
      <c r="A22" s="236">
        <v>17</v>
      </c>
      <c r="B22" s="14" t="s">
        <v>76</v>
      </c>
      <c r="C22" s="2">
        <v>6</v>
      </c>
      <c r="D22" s="238">
        <v>47.86</v>
      </c>
      <c r="E22" s="238">
        <v>42.5</v>
      </c>
      <c r="F22" s="77">
        <f t="shared" si="0"/>
        <v>-5.3599999999999994</v>
      </c>
    </row>
    <row r="23" spans="1:6" ht="24">
      <c r="A23" s="236">
        <v>18</v>
      </c>
      <c r="B23" s="14" t="s">
        <v>60</v>
      </c>
      <c r="C23" s="2">
        <v>10</v>
      </c>
      <c r="D23" s="238">
        <v>34.17</v>
      </c>
      <c r="E23" s="238">
        <v>42.25</v>
      </c>
      <c r="F23" s="77">
        <f t="shared" si="0"/>
        <v>8.0799999999999983</v>
      </c>
    </row>
    <row r="24" spans="1:6" ht="24">
      <c r="A24" s="236">
        <v>19</v>
      </c>
      <c r="B24" s="14" t="s">
        <v>47</v>
      </c>
      <c r="C24" s="2">
        <v>22</v>
      </c>
      <c r="D24" s="238">
        <v>31.08</v>
      </c>
      <c r="E24" s="238">
        <v>41.82</v>
      </c>
      <c r="F24" s="77">
        <f t="shared" si="0"/>
        <v>10.740000000000002</v>
      </c>
    </row>
    <row r="25" spans="1:6" ht="24">
      <c r="A25" s="236">
        <v>20</v>
      </c>
      <c r="B25" s="14" t="s">
        <v>18</v>
      </c>
      <c r="C25" s="2">
        <v>13</v>
      </c>
      <c r="D25" s="238">
        <v>36.46</v>
      </c>
      <c r="E25" s="238">
        <v>41.35</v>
      </c>
      <c r="F25" s="77">
        <f t="shared" si="0"/>
        <v>4.8900000000000006</v>
      </c>
    </row>
    <row r="26" spans="1:6" ht="24">
      <c r="A26" s="236">
        <v>21</v>
      </c>
      <c r="B26" s="14" t="s">
        <v>114</v>
      </c>
      <c r="C26" s="2">
        <v>11</v>
      </c>
      <c r="D26" s="238">
        <v>30.63</v>
      </c>
      <c r="E26" s="238">
        <v>41.14</v>
      </c>
      <c r="F26" s="77">
        <f t="shared" si="0"/>
        <v>10.510000000000002</v>
      </c>
    </row>
    <row r="27" spans="1:6" ht="24">
      <c r="A27" s="236">
        <v>22</v>
      </c>
      <c r="B27" s="14" t="s">
        <v>51</v>
      </c>
      <c r="C27" s="2">
        <v>8</v>
      </c>
      <c r="D27" s="238">
        <v>28.61</v>
      </c>
      <c r="E27" s="238">
        <v>40.94</v>
      </c>
      <c r="F27" s="77">
        <f t="shared" si="0"/>
        <v>12.329999999999998</v>
      </c>
    </row>
    <row r="28" spans="1:6" ht="24">
      <c r="A28" s="236">
        <v>23</v>
      </c>
      <c r="B28" s="14" t="s">
        <v>95</v>
      </c>
      <c r="C28" s="2">
        <v>9</v>
      </c>
      <c r="D28" s="238">
        <v>35.83</v>
      </c>
      <c r="E28" s="238">
        <v>40.83</v>
      </c>
      <c r="F28" s="77">
        <f t="shared" si="0"/>
        <v>5</v>
      </c>
    </row>
    <row r="29" spans="1:6" ht="24">
      <c r="A29" s="236">
        <v>24</v>
      </c>
      <c r="B29" s="14" t="s">
        <v>32</v>
      </c>
      <c r="C29" s="2">
        <v>4</v>
      </c>
      <c r="D29" s="238">
        <v>29.11</v>
      </c>
      <c r="E29" s="238">
        <v>40.630000000000003</v>
      </c>
      <c r="F29" s="77">
        <f t="shared" si="0"/>
        <v>11.520000000000003</v>
      </c>
    </row>
    <row r="30" spans="1:6" ht="24">
      <c r="A30" s="236">
        <v>25</v>
      </c>
      <c r="B30" s="14" t="s">
        <v>34</v>
      </c>
      <c r="C30" s="2">
        <v>1</v>
      </c>
      <c r="D30" s="238">
        <v>36.75</v>
      </c>
      <c r="E30" s="238">
        <v>40</v>
      </c>
      <c r="F30" s="77">
        <f t="shared" si="0"/>
        <v>3.25</v>
      </c>
    </row>
    <row r="31" spans="1:6" ht="24">
      <c r="A31" s="236">
        <v>26</v>
      </c>
      <c r="B31" s="14" t="s">
        <v>72</v>
      </c>
      <c r="C31" s="2">
        <v>10</v>
      </c>
      <c r="D31" s="238">
        <v>49.44</v>
      </c>
      <c r="E31" s="238">
        <v>40</v>
      </c>
      <c r="F31" s="77">
        <f t="shared" si="0"/>
        <v>-9.4399999999999977</v>
      </c>
    </row>
    <row r="32" spans="1:6" ht="24">
      <c r="A32" s="236">
        <v>27</v>
      </c>
      <c r="B32" s="14" t="s">
        <v>82</v>
      </c>
      <c r="C32" s="2">
        <v>14</v>
      </c>
      <c r="D32" s="238">
        <v>26.79</v>
      </c>
      <c r="E32" s="238">
        <v>38.75</v>
      </c>
      <c r="F32" s="77">
        <f t="shared" si="0"/>
        <v>11.96</v>
      </c>
    </row>
    <row r="33" spans="1:6" ht="24">
      <c r="A33" s="236">
        <v>28</v>
      </c>
      <c r="B33" s="14" t="s">
        <v>93</v>
      </c>
      <c r="C33" s="2">
        <v>8</v>
      </c>
      <c r="D33" s="238">
        <v>30.25</v>
      </c>
      <c r="E33" s="238">
        <v>38.75</v>
      </c>
      <c r="F33" s="77">
        <f t="shared" si="0"/>
        <v>8.5</v>
      </c>
    </row>
    <row r="34" spans="1:6" ht="24">
      <c r="A34" s="236">
        <v>29</v>
      </c>
      <c r="B34" s="14" t="s">
        <v>104</v>
      </c>
      <c r="C34" s="2">
        <v>7</v>
      </c>
      <c r="D34" s="238">
        <v>28.44</v>
      </c>
      <c r="E34" s="238">
        <v>37.86</v>
      </c>
      <c r="F34" s="77">
        <f t="shared" si="0"/>
        <v>9.4199999999999982</v>
      </c>
    </row>
    <row r="35" spans="1:6" ht="24">
      <c r="A35" s="236">
        <v>30</v>
      </c>
      <c r="B35" s="14" t="s">
        <v>77</v>
      </c>
      <c r="C35" s="2">
        <v>6</v>
      </c>
      <c r="D35" s="238">
        <v>30.42</v>
      </c>
      <c r="E35" s="238">
        <v>37.5</v>
      </c>
      <c r="F35" s="77">
        <f t="shared" si="0"/>
        <v>7.0799999999999983</v>
      </c>
    </row>
    <row r="36" spans="1:6" ht="24">
      <c r="A36" s="236">
        <v>31</v>
      </c>
      <c r="B36" s="14" t="s">
        <v>87</v>
      </c>
      <c r="C36" s="2">
        <v>16</v>
      </c>
      <c r="D36" s="238">
        <v>33.130000000000003</v>
      </c>
      <c r="E36" s="238">
        <v>37.19</v>
      </c>
      <c r="F36" s="77">
        <f t="shared" si="0"/>
        <v>4.0599999999999952</v>
      </c>
    </row>
    <row r="37" spans="1:6" ht="24">
      <c r="A37" s="236">
        <v>32</v>
      </c>
      <c r="B37" s="14" t="s">
        <v>48</v>
      </c>
      <c r="C37" s="2">
        <v>6</v>
      </c>
      <c r="D37" s="238">
        <v>32.31</v>
      </c>
      <c r="E37" s="238">
        <v>37.08</v>
      </c>
      <c r="F37" s="77">
        <f t="shared" si="0"/>
        <v>4.769999999999996</v>
      </c>
    </row>
    <row r="38" spans="1:6" ht="24">
      <c r="A38" s="236">
        <v>33</v>
      </c>
      <c r="B38" s="14" t="s">
        <v>119</v>
      </c>
      <c r="C38" s="2">
        <v>16</v>
      </c>
      <c r="D38" s="238">
        <v>29.26</v>
      </c>
      <c r="E38" s="238">
        <v>36.880000000000003</v>
      </c>
      <c r="F38" s="77">
        <f t="shared" ref="F38:F59" si="1">E38-D38</f>
        <v>7.620000000000001</v>
      </c>
    </row>
    <row r="39" spans="1:6" ht="24">
      <c r="A39" s="236">
        <v>34</v>
      </c>
      <c r="B39" s="14" t="s">
        <v>39</v>
      </c>
      <c r="C39" s="2">
        <v>6</v>
      </c>
      <c r="D39" s="238">
        <v>34</v>
      </c>
      <c r="E39" s="238">
        <v>36.25</v>
      </c>
      <c r="F39" s="77">
        <f t="shared" si="1"/>
        <v>2.25</v>
      </c>
    </row>
    <row r="40" spans="1:6" ht="24">
      <c r="A40" s="236">
        <v>35</v>
      </c>
      <c r="B40" s="14" t="s">
        <v>137</v>
      </c>
      <c r="C40" s="2">
        <v>4</v>
      </c>
      <c r="D40" s="239">
        <v>27.5</v>
      </c>
      <c r="E40" s="238">
        <v>36.25</v>
      </c>
      <c r="F40" s="77">
        <f t="shared" si="1"/>
        <v>8.75</v>
      </c>
    </row>
    <row r="41" spans="1:6" ht="24">
      <c r="A41" s="236">
        <v>36</v>
      </c>
      <c r="B41" s="14" t="s">
        <v>91</v>
      </c>
      <c r="C41" s="2">
        <v>2</v>
      </c>
      <c r="D41" s="238">
        <v>26.88</v>
      </c>
      <c r="E41" s="238">
        <v>36.25</v>
      </c>
      <c r="F41" s="77">
        <f t="shared" si="1"/>
        <v>9.370000000000001</v>
      </c>
    </row>
    <row r="42" spans="1:6" ht="24">
      <c r="A42" s="236">
        <v>37</v>
      </c>
      <c r="B42" s="14" t="s">
        <v>135</v>
      </c>
      <c r="C42" s="2">
        <v>17</v>
      </c>
      <c r="D42" s="239">
        <v>28.913333333333338</v>
      </c>
      <c r="E42" s="238">
        <v>36.032941176470587</v>
      </c>
      <c r="F42" s="77">
        <f t="shared" si="1"/>
        <v>7.1196078431372491</v>
      </c>
    </row>
    <row r="43" spans="1:6" ht="24">
      <c r="A43" s="236">
        <v>38</v>
      </c>
      <c r="B43" s="14" t="s">
        <v>111</v>
      </c>
      <c r="C43" s="2">
        <v>20</v>
      </c>
      <c r="D43" s="238">
        <v>31.07</v>
      </c>
      <c r="E43" s="238">
        <v>35.25</v>
      </c>
      <c r="F43" s="77">
        <f t="shared" si="1"/>
        <v>4.18</v>
      </c>
    </row>
    <row r="44" spans="1:6" ht="24">
      <c r="A44" s="236">
        <v>39</v>
      </c>
      <c r="B44" s="14" t="s">
        <v>73</v>
      </c>
      <c r="C44" s="2">
        <v>5</v>
      </c>
      <c r="D44" s="238">
        <v>34.380000000000003</v>
      </c>
      <c r="E44" s="238">
        <v>35</v>
      </c>
      <c r="F44" s="77">
        <f t="shared" si="1"/>
        <v>0.61999999999999744</v>
      </c>
    </row>
    <row r="45" spans="1:6" ht="24">
      <c r="A45" s="236">
        <v>40</v>
      </c>
      <c r="B45" s="14" t="s">
        <v>88</v>
      </c>
      <c r="C45" s="2">
        <v>4</v>
      </c>
      <c r="D45" s="238">
        <v>27.08</v>
      </c>
      <c r="E45" s="238">
        <v>35</v>
      </c>
      <c r="F45" s="77">
        <f t="shared" si="1"/>
        <v>7.9200000000000017</v>
      </c>
    </row>
    <row r="46" spans="1:6" s="17" customFormat="1" ht="24.6" customHeight="1">
      <c r="A46" s="236">
        <v>41</v>
      </c>
      <c r="B46" s="14" t="s">
        <v>52</v>
      </c>
      <c r="C46" s="2">
        <v>4</v>
      </c>
      <c r="D46" s="238">
        <v>38</v>
      </c>
      <c r="E46" s="238">
        <v>34.380000000000003</v>
      </c>
      <c r="F46" s="77">
        <f t="shared" si="1"/>
        <v>-3.6199999999999974</v>
      </c>
    </row>
    <row r="47" spans="1:6" ht="24">
      <c r="A47" s="236">
        <v>42</v>
      </c>
      <c r="B47" s="14" t="s">
        <v>25</v>
      </c>
      <c r="C47" s="2">
        <v>13</v>
      </c>
      <c r="D47" s="238">
        <v>28.65</v>
      </c>
      <c r="E47" s="238">
        <v>34.229999999999997</v>
      </c>
      <c r="F47" s="77">
        <f t="shared" si="1"/>
        <v>5.5799999999999983</v>
      </c>
    </row>
    <row r="48" spans="1:6" ht="24">
      <c r="A48" s="236">
        <v>43</v>
      </c>
      <c r="B48" s="14" t="s">
        <v>24</v>
      </c>
      <c r="C48" s="2">
        <v>28</v>
      </c>
      <c r="D48" s="238">
        <v>29.74</v>
      </c>
      <c r="E48" s="238">
        <v>33.75</v>
      </c>
      <c r="F48" s="77">
        <f t="shared" si="1"/>
        <v>4.0100000000000016</v>
      </c>
    </row>
    <row r="49" spans="1:6" ht="24">
      <c r="A49" s="236">
        <v>44</v>
      </c>
      <c r="B49" s="16" t="s">
        <v>55</v>
      </c>
      <c r="C49" s="240">
        <v>8</v>
      </c>
      <c r="D49" s="241">
        <v>26.88</v>
      </c>
      <c r="E49" s="238">
        <v>33.44</v>
      </c>
      <c r="F49" s="77">
        <f t="shared" si="1"/>
        <v>6.5599999999999987</v>
      </c>
    </row>
    <row r="50" spans="1:6" ht="24">
      <c r="A50" s="236">
        <v>45</v>
      </c>
      <c r="B50" s="14" t="s">
        <v>31</v>
      </c>
      <c r="C50" s="2">
        <v>15</v>
      </c>
      <c r="D50" s="238">
        <v>33.409999999999997</v>
      </c>
      <c r="E50" s="238">
        <v>33.33</v>
      </c>
      <c r="F50" s="77">
        <f t="shared" si="1"/>
        <v>-7.9999999999998295E-2</v>
      </c>
    </row>
    <row r="51" spans="1:6" ht="24">
      <c r="A51" s="236">
        <v>46</v>
      </c>
      <c r="B51" s="14" t="s">
        <v>37</v>
      </c>
      <c r="C51" s="2">
        <v>3</v>
      </c>
      <c r="D51" s="238">
        <v>26.54</v>
      </c>
      <c r="E51" s="238">
        <v>33.33</v>
      </c>
      <c r="F51" s="77">
        <f t="shared" si="1"/>
        <v>6.7899999999999991</v>
      </c>
    </row>
    <row r="52" spans="1:6" ht="24">
      <c r="A52" s="236">
        <v>47</v>
      </c>
      <c r="B52" s="14" t="s">
        <v>107</v>
      </c>
      <c r="C52" s="2">
        <v>10</v>
      </c>
      <c r="D52" s="238">
        <v>25.21</v>
      </c>
      <c r="E52" s="238">
        <v>33.25</v>
      </c>
      <c r="F52" s="77">
        <f t="shared" si="1"/>
        <v>8.0399999999999991</v>
      </c>
    </row>
    <row r="53" spans="1:6" ht="24">
      <c r="A53" s="236">
        <v>48</v>
      </c>
      <c r="B53" s="14" t="s">
        <v>187</v>
      </c>
      <c r="C53" s="2">
        <v>37</v>
      </c>
      <c r="D53" s="239">
        <v>36.47</v>
      </c>
      <c r="E53" s="238">
        <v>32.976486486486486</v>
      </c>
      <c r="F53" s="77">
        <f t="shared" si="1"/>
        <v>-3.4935135135135127</v>
      </c>
    </row>
    <row r="54" spans="1:6" ht="24">
      <c r="A54" s="236">
        <v>49</v>
      </c>
      <c r="B54" s="14" t="s">
        <v>22</v>
      </c>
      <c r="C54" s="2">
        <v>5</v>
      </c>
      <c r="D54" s="238">
        <v>33</v>
      </c>
      <c r="E54" s="238">
        <v>32.5</v>
      </c>
      <c r="F54" s="77">
        <f t="shared" si="1"/>
        <v>-0.5</v>
      </c>
    </row>
    <row r="55" spans="1:6" ht="24">
      <c r="A55" s="236">
        <v>50</v>
      </c>
      <c r="B55" s="14" t="s">
        <v>33</v>
      </c>
      <c r="C55" s="2">
        <v>2</v>
      </c>
      <c r="D55" s="238">
        <v>31.25</v>
      </c>
      <c r="E55" s="238">
        <v>32.5</v>
      </c>
      <c r="F55" s="77">
        <f t="shared" si="1"/>
        <v>1.25</v>
      </c>
    </row>
    <row r="56" spans="1:6" ht="24">
      <c r="A56" s="236">
        <v>51</v>
      </c>
      <c r="B56" s="14" t="s">
        <v>116</v>
      </c>
      <c r="C56" s="2">
        <v>13</v>
      </c>
      <c r="D56" s="238">
        <v>37.5</v>
      </c>
      <c r="E56" s="238">
        <v>32.307692307692307</v>
      </c>
      <c r="F56" s="77">
        <f t="shared" si="1"/>
        <v>-5.1923076923076934</v>
      </c>
    </row>
    <row r="57" spans="1:6" ht="24">
      <c r="A57" s="236">
        <v>52</v>
      </c>
      <c r="B57" s="14" t="s">
        <v>62</v>
      </c>
      <c r="C57" s="2">
        <v>12</v>
      </c>
      <c r="D57" s="238">
        <v>29</v>
      </c>
      <c r="E57" s="238">
        <v>32.29</v>
      </c>
      <c r="F57" s="77">
        <f t="shared" si="1"/>
        <v>3.2899999999999991</v>
      </c>
    </row>
    <row r="58" spans="1:6" ht="24">
      <c r="A58" s="236">
        <v>53</v>
      </c>
      <c r="B58" s="14" t="s">
        <v>64</v>
      </c>
      <c r="C58" s="2">
        <v>12</v>
      </c>
      <c r="D58" s="238">
        <v>33.880000000000003</v>
      </c>
      <c r="E58" s="238">
        <v>32.29</v>
      </c>
      <c r="F58" s="77">
        <f t="shared" si="1"/>
        <v>-1.5900000000000034</v>
      </c>
    </row>
    <row r="59" spans="1:6" ht="24">
      <c r="A59" s="236">
        <v>54</v>
      </c>
      <c r="B59" s="14" t="s">
        <v>50</v>
      </c>
      <c r="C59" s="2">
        <v>10</v>
      </c>
      <c r="D59" s="238">
        <v>31.94</v>
      </c>
      <c r="E59" s="238">
        <v>32</v>
      </c>
      <c r="F59" s="77">
        <f t="shared" si="1"/>
        <v>5.9999999999998721E-2</v>
      </c>
    </row>
    <row r="60" spans="1:6" ht="24">
      <c r="A60" s="236">
        <v>55</v>
      </c>
      <c r="B60" s="14" t="s">
        <v>141</v>
      </c>
      <c r="C60" s="2">
        <v>20</v>
      </c>
      <c r="D60" s="239">
        <v>24.045000000000002</v>
      </c>
      <c r="E60" s="238">
        <v>31.999500000000001</v>
      </c>
      <c r="F60" s="77">
        <v>0.86999999999999744</v>
      </c>
    </row>
    <row r="61" spans="1:6" ht="24">
      <c r="A61" s="236">
        <v>56</v>
      </c>
      <c r="B61" s="14" t="s">
        <v>139</v>
      </c>
      <c r="C61" s="2">
        <v>20</v>
      </c>
      <c r="D61" s="239">
        <v>30.716666666666665</v>
      </c>
      <c r="E61" s="238">
        <v>31.88</v>
      </c>
      <c r="F61" s="77">
        <f t="shared" ref="F61:F91" si="2">E61-D61</f>
        <v>1.163333333333334</v>
      </c>
    </row>
    <row r="62" spans="1:6" ht="24">
      <c r="A62" s="236">
        <v>57</v>
      </c>
      <c r="B62" s="14" t="s">
        <v>85</v>
      </c>
      <c r="C62" s="2">
        <v>10</v>
      </c>
      <c r="D62" s="238">
        <v>31.67</v>
      </c>
      <c r="E62" s="238">
        <v>31.75</v>
      </c>
      <c r="F62" s="77">
        <f t="shared" si="2"/>
        <v>7.9999999999998295E-2</v>
      </c>
    </row>
    <row r="63" spans="1:6" ht="24">
      <c r="A63" s="236">
        <v>58</v>
      </c>
      <c r="B63" s="14" t="s">
        <v>28</v>
      </c>
      <c r="C63" s="2">
        <v>3</v>
      </c>
      <c r="D63" s="238">
        <v>42.5</v>
      </c>
      <c r="E63" s="238">
        <v>31.67</v>
      </c>
      <c r="F63" s="77">
        <f t="shared" si="2"/>
        <v>-10.829999999999998</v>
      </c>
    </row>
    <row r="64" spans="1:6" ht="24">
      <c r="A64" s="236">
        <v>59</v>
      </c>
      <c r="B64" s="14" t="s">
        <v>38</v>
      </c>
      <c r="C64" s="2">
        <v>25</v>
      </c>
      <c r="D64" s="238">
        <v>34.44</v>
      </c>
      <c r="E64" s="238">
        <v>31.5</v>
      </c>
      <c r="F64" s="77">
        <f t="shared" si="2"/>
        <v>-2.9399999999999977</v>
      </c>
    </row>
    <row r="65" spans="1:6" ht="24">
      <c r="A65" s="236">
        <v>60</v>
      </c>
      <c r="B65" s="14" t="s">
        <v>120</v>
      </c>
      <c r="C65" s="2">
        <v>15</v>
      </c>
      <c r="D65" s="238">
        <v>29.5</v>
      </c>
      <c r="E65" s="238">
        <v>31.5</v>
      </c>
      <c r="F65" s="77">
        <f t="shared" si="2"/>
        <v>2</v>
      </c>
    </row>
    <row r="66" spans="1:6" ht="24">
      <c r="A66" s="236">
        <v>61</v>
      </c>
      <c r="B66" s="14" t="s">
        <v>17</v>
      </c>
      <c r="C66" s="2">
        <v>12</v>
      </c>
      <c r="D66" s="238">
        <v>29.62</v>
      </c>
      <c r="E66" s="238">
        <v>31.25</v>
      </c>
      <c r="F66" s="77">
        <f t="shared" si="2"/>
        <v>1.629999999999999</v>
      </c>
    </row>
    <row r="67" spans="1:6" ht="24">
      <c r="A67" s="236">
        <v>62</v>
      </c>
      <c r="B67" s="14" t="s">
        <v>70</v>
      </c>
      <c r="C67" s="2">
        <v>4</v>
      </c>
      <c r="D67" s="238">
        <v>36.25</v>
      </c>
      <c r="E67" s="238">
        <v>31.25</v>
      </c>
      <c r="F67" s="77">
        <f t="shared" si="2"/>
        <v>-5</v>
      </c>
    </row>
    <row r="68" spans="1:6" ht="24">
      <c r="A68" s="236">
        <v>63</v>
      </c>
      <c r="B68" s="14" t="s">
        <v>23</v>
      </c>
      <c r="C68" s="2">
        <v>5</v>
      </c>
      <c r="D68" s="238">
        <v>27.27</v>
      </c>
      <c r="E68" s="238">
        <v>31</v>
      </c>
      <c r="F68" s="77">
        <f t="shared" si="2"/>
        <v>3.7300000000000004</v>
      </c>
    </row>
    <row r="69" spans="1:6" ht="24">
      <c r="A69" s="236">
        <v>64</v>
      </c>
      <c r="B69" s="14" t="s">
        <v>74</v>
      </c>
      <c r="C69" s="2">
        <v>15</v>
      </c>
      <c r="D69" s="238">
        <v>32.79</v>
      </c>
      <c r="E69" s="238">
        <v>30.83</v>
      </c>
      <c r="F69" s="77">
        <f t="shared" si="2"/>
        <v>-1.9600000000000009</v>
      </c>
    </row>
    <row r="70" spans="1:6" ht="24">
      <c r="A70" s="236">
        <v>65</v>
      </c>
      <c r="B70" s="14" t="s">
        <v>136</v>
      </c>
      <c r="C70" s="2">
        <v>7</v>
      </c>
      <c r="D70" s="239">
        <v>27.189999999999998</v>
      </c>
      <c r="E70" s="238">
        <v>30.717142857142857</v>
      </c>
      <c r="F70" s="77">
        <f t="shared" si="2"/>
        <v>3.5271428571428594</v>
      </c>
    </row>
    <row r="71" spans="1:6" ht="24">
      <c r="A71" s="236">
        <v>66</v>
      </c>
      <c r="B71" s="14" t="s">
        <v>83</v>
      </c>
      <c r="C71" s="2">
        <v>11</v>
      </c>
      <c r="D71" s="238">
        <v>32.29</v>
      </c>
      <c r="E71" s="238">
        <v>30</v>
      </c>
      <c r="F71" s="77">
        <f t="shared" si="2"/>
        <v>-2.2899999999999991</v>
      </c>
    </row>
    <row r="72" spans="1:6" ht="24">
      <c r="A72" s="236">
        <v>67</v>
      </c>
      <c r="B72" s="14" t="s">
        <v>109</v>
      </c>
      <c r="C72" s="2">
        <v>8</v>
      </c>
      <c r="D72" s="238">
        <v>23</v>
      </c>
      <c r="E72" s="238">
        <v>30</v>
      </c>
      <c r="F72" s="77">
        <f t="shared" si="2"/>
        <v>7</v>
      </c>
    </row>
    <row r="73" spans="1:6" ht="24">
      <c r="A73" s="236">
        <v>68</v>
      </c>
      <c r="B73" s="14" t="s">
        <v>140</v>
      </c>
      <c r="C73" s="2">
        <v>25</v>
      </c>
      <c r="D73" s="239">
        <v>30.156666666666666</v>
      </c>
      <c r="E73" s="238">
        <v>29.701999999999998</v>
      </c>
      <c r="F73" s="77">
        <f t="shared" si="2"/>
        <v>-0.45466666666666811</v>
      </c>
    </row>
    <row r="74" spans="1:6" ht="24">
      <c r="A74" s="236">
        <v>69</v>
      </c>
      <c r="B74" s="14" t="s">
        <v>113</v>
      </c>
      <c r="C74" s="2">
        <v>14</v>
      </c>
      <c r="D74" s="238">
        <v>36.25</v>
      </c>
      <c r="E74" s="238">
        <v>29.64</v>
      </c>
      <c r="F74" s="77">
        <f t="shared" si="2"/>
        <v>-6.6099999999999994</v>
      </c>
    </row>
    <row r="75" spans="1:6" ht="24">
      <c r="A75" s="236">
        <v>70</v>
      </c>
      <c r="B75" s="14" t="s">
        <v>89</v>
      </c>
      <c r="C75" s="2">
        <v>11</v>
      </c>
      <c r="D75" s="239">
        <v>34.644999999999996</v>
      </c>
      <c r="E75" s="238">
        <v>29.32</v>
      </c>
      <c r="F75" s="77">
        <f t="shared" si="2"/>
        <v>-5.3249999999999957</v>
      </c>
    </row>
    <row r="76" spans="1:6" ht="24">
      <c r="A76" s="236">
        <v>71</v>
      </c>
      <c r="B76" s="14" t="s">
        <v>56</v>
      </c>
      <c r="C76" s="2">
        <v>14</v>
      </c>
      <c r="D76" s="238">
        <v>29.38</v>
      </c>
      <c r="E76" s="238">
        <v>28.75</v>
      </c>
      <c r="F76" s="77">
        <f t="shared" si="2"/>
        <v>-0.62999999999999901</v>
      </c>
    </row>
    <row r="77" spans="1:6" ht="24">
      <c r="A77" s="236">
        <v>72</v>
      </c>
      <c r="B77" s="14" t="s">
        <v>105</v>
      </c>
      <c r="C77" s="2">
        <v>4</v>
      </c>
      <c r="D77" s="238">
        <v>27.29</v>
      </c>
      <c r="E77" s="238">
        <v>28.13</v>
      </c>
      <c r="F77" s="77">
        <f t="shared" si="2"/>
        <v>0.83999999999999986</v>
      </c>
    </row>
    <row r="78" spans="1:6" ht="24">
      <c r="A78" s="236">
        <v>73</v>
      </c>
      <c r="B78" s="14" t="s">
        <v>69</v>
      </c>
      <c r="C78" s="2">
        <v>16</v>
      </c>
      <c r="D78" s="238">
        <v>26.79</v>
      </c>
      <c r="E78" s="238">
        <v>27.81</v>
      </c>
      <c r="F78" s="77">
        <f t="shared" si="2"/>
        <v>1.0199999999999996</v>
      </c>
    </row>
    <row r="79" spans="1:6" ht="24">
      <c r="A79" s="236">
        <v>74</v>
      </c>
      <c r="B79" s="14" t="s">
        <v>71</v>
      </c>
      <c r="C79" s="2">
        <v>11</v>
      </c>
      <c r="D79" s="238">
        <v>28.04</v>
      </c>
      <c r="E79" s="238">
        <v>27.5</v>
      </c>
      <c r="F79" s="77">
        <f t="shared" si="2"/>
        <v>-0.53999999999999915</v>
      </c>
    </row>
    <row r="80" spans="1:6" ht="24">
      <c r="A80" s="236">
        <v>75</v>
      </c>
      <c r="B80" s="14" t="s">
        <v>53</v>
      </c>
      <c r="C80" s="2">
        <v>5</v>
      </c>
      <c r="D80" s="238">
        <v>28.96</v>
      </c>
      <c r="E80" s="238">
        <v>27</v>
      </c>
      <c r="F80" s="77">
        <f t="shared" si="2"/>
        <v>-1.9600000000000009</v>
      </c>
    </row>
    <row r="81" spans="1:6" ht="24">
      <c r="A81" s="236">
        <v>76</v>
      </c>
      <c r="B81" s="14" t="s">
        <v>30</v>
      </c>
      <c r="C81" s="2">
        <v>14</v>
      </c>
      <c r="D81" s="238">
        <v>27.13</v>
      </c>
      <c r="E81" s="238">
        <v>26.43</v>
      </c>
      <c r="F81" s="77">
        <f t="shared" si="2"/>
        <v>-0.69999999999999929</v>
      </c>
    </row>
    <row r="82" spans="1:6" ht="24">
      <c r="A82" s="236">
        <v>77</v>
      </c>
      <c r="B82" s="14" t="s">
        <v>80</v>
      </c>
      <c r="C82" s="2">
        <v>2</v>
      </c>
      <c r="D82" s="238">
        <v>27.92</v>
      </c>
      <c r="E82" s="238">
        <v>26.25</v>
      </c>
      <c r="F82" s="77">
        <f t="shared" si="2"/>
        <v>-1.6700000000000017</v>
      </c>
    </row>
    <row r="83" spans="1:6" ht="24">
      <c r="A83" s="236">
        <v>78</v>
      </c>
      <c r="B83" s="14" t="s">
        <v>27</v>
      </c>
      <c r="C83" s="2">
        <v>31</v>
      </c>
      <c r="D83" s="238">
        <v>23.46</v>
      </c>
      <c r="E83" s="238">
        <v>26.21</v>
      </c>
      <c r="F83" s="77">
        <f t="shared" si="2"/>
        <v>2.75</v>
      </c>
    </row>
    <row r="84" spans="1:6" ht="24">
      <c r="A84" s="236">
        <v>79</v>
      </c>
      <c r="B84" s="14" t="s">
        <v>115</v>
      </c>
      <c r="C84" s="2">
        <v>8</v>
      </c>
      <c r="D84" s="238">
        <v>26.67</v>
      </c>
      <c r="E84" s="238">
        <v>25.94</v>
      </c>
      <c r="F84" s="77">
        <f t="shared" si="2"/>
        <v>-0.73000000000000043</v>
      </c>
    </row>
    <row r="85" spans="1:6" ht="24">
      <c r="A85" s="236">
        <v>80</v>
      </c>
      <c r="B85" s="14" t="s">
        <v>65</v>
      </c>
      <c r="C85" s="2">
        <v>6</v>
      </c>
      <c r="D85" s="238">
        <v>20</v>
      </c>
      <c r="E85" s="238">
        <v>25.42</v>
      </c>
      <c r="F85" s="77">
        <f t="shared" si="2"/>
        <v>5.4200000000000017</v>
      </c>
    </row>
    <row r="86" spans="1:6" ht="24">
      <c r="A86" s="236">
        <v>81</v>
      </c>
      <c r="B86" s="14" t="s">
        <v>57</v>
      </c>
      <c r="C86" s="2">
        <v>5</v>
      </c>
      <c r="D86" s="238">
        <v>31.39</v>
      </c>
      <c r="E86" s="238">
        <v>25</v>
      </c>
      <c r="F86" s="77">
        <f t="shared" si="2"/>
        <v>-6.3900000000000006</v>
      </c>
    </row>
    <row r="87" spans="1:6" ht="24">
      <c r="A87" s="236">
        <v>82</v>
      </c>
      <c r="B87" s="14" t="s">
        <v>96</v>
      </c>
      <c r="C87" s="2">
        <v>2</v>
      </c>
      <c r="D87" s="238">
        <v>20</v>
      </c>
      <c r="E87" s="238">
        <v>25</v>
      </c>
      <c r="F87" s="77">
        <f t="shared" si="2"/>
        <v>5</v>
      </c>
    </row>
    <row r="88" spans="1:6" ht="24">
      <c r="A88" s="236">
        <v>83</v>
      </c>
      <c r="B88" s="14" t="s">
        <v>79</v>
      </c>
      <c r="C88" s="2">
        <v>4</v>
      </c>
      <c r="D88" s="238">
        <v>27.5</v>
      </c>
      <c r="E88" s="238">
        <v>24.38</v>
      </c>
      <c r="F88" s="77">
        <f t="shared" si="2"/>
        <v>-3.120000000000001</v>
      </c>
    </row>
    <row r="89" spans="1:6" ht="24">
      <c r="A89" s="236">
        <v>84</v>
      </c>
      <c r="B89" s="14" t="s">
        <v>188</v>
      </c>
      <c r="C89" s="2">
        <v>5</v>
      </c>
      <c r="D89" s="238">
        <v>33</v>
      </c>
      <c r="E89" s="238">
        <v>22</v>
      </c>
      <c r="F89" s="77">
        <f t="shared" si="2"/>
        <v>-11</v>
      </c>
    </row>
    <row r="90" spans="1:6" ht="24">
      <c r="A90" s="236">
        <v>85</v>
      </c>
      <c r="B90" s="14" t="s">
        <v>58</v>
      </c>
      <c r="C90" s="2">
        <v>3</v>
      </c>
      <c r="D90" s="238">
        <v>33</v>
      </c>
      <c r="E90" s="238">
        <v>21.67</v>
      </c>
      <c r="F90" s="77">
        <f t="shared" si="2"/>
        <v>-11.329999999999998</v>
      </c>
    </row>
    <row r="91" spans="1:6" ht="24">
      <c r="A91" s="236">
        <v>86</v>
      </c>
      <c r="B91" s="14" t="s">
        <v>15</v>
      </c>
      <c r="C91" s="2">
        <v>7</v>
      </c>
      <c r="D91" s="238">
        <v>23.08</v>
      </c>
      <c r="E91" s="238">
        <v>20.71</v>
      </c>
      <c r="F91" s="77">
        <f t="shared" si="2"/>
        <v>-2.3699999999999974</v>
      </c>
    </row>
    <row r="92" spans="1:6" ht="24">
      <c r="A92" s="76"/>
    </row>
    <row r="93" spans="1:6" ht="24">
      <c r="A93" s="76"/>
      <c r="B93" s="74"/>
      <c r="C93" s="78"/>
      <c r="D93" s="79"/>
      <c r="E93" s="80"/>
      <c r="F93" s="80"/>
    </row>
    <row r="94" spans="1:6" ht="24">
      <c r="A94" s="76"/>
      <c r="B94" s="74"/>
      <c r="C94" s="78"/>
      <c r="D94" s="79"/>
      <c r="E94" s="80"/>
      <c r="F94" s="80"/>
    </row>
    <row r="95" spans="1:6" ht="24">
      <c r="A95" s="76"/>
      <c r="B95" s="74"/>
      <c r="C95" s="78"/>
      <c r="D95" s="79"/>
      <c r="E95" s="80"/>
      <c r="F95" s="80"/>
    </row>
    <row r="96" spans="1:6" ht="24">
      <c r="A96" s="76"/>
      <c r="B96" s="74"/>
      <c r="C96" s="78"/>
      <c r="D96" s="79"/>
      <c r="E96" s="80"/>
      <c r="F96" s="80"/>
    </row>
    <row r="97" spans="1:6" ht="24">
      <c r="A97" s="76"/>
      <c r="B97" s="74"/>
      <c r="C97" s="78"/>
      <c r="D97" s="79"/>
      <c r="E97" s="80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211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128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16</v>
      </c>
      <c r="C103" s="237">
        <v>5</v>
      </c>
      <c r="D103" s="238">
        <v>31.41</v>
      </c>
      <c r="E103" s="238">
        <v>52.5</v>
      </c>
      <c r="F103" s="77">
        <f t="shared" ref="F103:F134" si="3">E103-D103</f>
        <v>21.09</v>
      </c>
    </row>
    <row r="104" spans="1:6" ht="24">
      <c r="A104" s="236">
        <v>2</v>
      </c>
      <c r="B104" s="14" t="s">
        <v>94</v>
      </c>
      <c r="C104" s="2">
        <v>6</v>
      </c>
      <c r="D104" s="238">
        <v>28</v>
      </c>
      <c r="E104" s="238">
        <v>47.5</v>
      </c>
      <c r="F104" s="77">
        <f t="shared" si="3"/>
        <v>19.5</v>
      </c>
    </row>
    <row r="105" spans="1:6" ht="24">
      <c r="A105" s="236">
        <v>3</v>
      </c>
      <c r="B105" s="14" t="s">
        <v>112</v>
      </c>
      <c r="C105" s="2">
        <v>19</v>
      </c>
      <c r="D105" s="238">
        <v>30.33</v>
      </c>
      <c r="E105" s="238">
        <v>45.26</v>
      </c>
      <c r="F105" s="77">
        <f t="shared" si="3"/>
        <v>14.93</v>
      </c>
    </row>
    <row r="106" spans="1:6" ht="24">
      <c r="A106" s="236">
        <v>4</v>
      </c>
      <c r="B106" s="14" t="s">
        <v>84</v>
      </c>
      <c r="C106" s="2">
        <v>3</v>
      </c>
      <c r="D106" s="238">
        <v>30.83</v>
      </c>
      <c r="E106" s="238">
        <v>44.17</v>
      </c>
      <c r="F106" s="77">
        <f t="shared" si="3"/>
        <v>13.340000000000003</v>
      </c>
    </row>
    <row r="107" spans="1:6" ht="24">
      <c r="A107" s="236">
        <v>5</v>
      </c>
      <c r="B107" s="14" t="s">
        <v>51</v>
      </c>
      <c r="C107" s="2">
        <v>8</v>
      </c>
      <c r="D107" s="238">
        <v>28.61</v>
      </c>
      <c r="E107" s="238">
        <v>40.94</v>
      </c>
      <c r="F107" s="77">
        <f t="shared" si="3"/>
        <v>12.329999999999998</v>
      </c>
    </row>
    <row r="108" spans="1:6" ht="24">
      <c r="A108" s="236">
        <v>6</v>
      </c>
      <c r="B108" s="14" t="s">
        <v>82</v>
      </c>
      <c r="C108" s="2">
        <v>14</v>
      </c>
      <c r="D108" s="238">
        <v>26.79</v>
      </c>
      <c r="E108" s="238">
        <v>38.75</v>
      </c>
      <c r="F108" s="77">
        <f t="shared" si="3"/>
        <v>11.96</v>
      </c>
    </row>
    <row r="109" spans="1:6" ht="24">
      <c r="A109" s="236">
        <v>7</v>
      </c>
      <c r="B109" s="14" t="s">
        <v>32</v>
      </c>
      <c r="C109" s="2">
        <v>4</v>
      </c>
      <c r="D109" s="238">
        <v>29.11</v>
      </c>
      <c r="E109" s="238">
        <v>40.630000000000003</v>
      </c>
      <c r="F109" s="77">
        <f t="shared" si="3"/>
        <v>11.520000000000003</v>
      </c>
    </row>
    <row r="110" spans="1:6" ht="24">
      <c r="A110" s="236">
        <v>8</v>
      </c>
      <c r="B110" s="14" t="s">
        <v>102</v>
      </c>
      <c r="C110" s="2">
        <v>15</v>
      </c>
      <c r="D110" s="238">
        <v>35</v>
      </c>
      <c r="E110" s="238">
        <v>46.5</v>
      </c>
      <c r="F110" s="77">
        <f t="shared" si="3"/>
        <v>11.5</v>
      </c>
    </row>
    <row r="111" spans="1:6" ht="24">
      <c r="A111" s="236">
        <v>9</v>
      </c>
      <c r="B111" s="14" t="s">
        <v>61</v>
      </c>
      <c r="C111" s="2">
        <v>11</v>
      </c>
      <c r="D111" s="238">
        <v>34.72</v>
      </c>
      <c r="E111" s="238">
        <v>46.14</v>
      </c>
      <c r="F111" s="77">
        <f t="shared" si="3"/>
        <v>11.420000000000002</v>
      </c>
    </row>
    <row r="112" spans="1:6" ht="24">
      <c r="A112" s="236">
        <v>10</v>
      </c>
      <c r="B112" s="14" t="s">
        <v>47</v>
      </c>
      <c r="C112" s="2">
        <v>22</v>
      </c>
      <c r="D112" s="238">
        <v>31.08</v>
      </c>
      <c r="E112" s="238">
        <v>41.82</v>
      </c>
      <c r="F112" s="77">
        <f t="shared" si="3"/>
        <v>10.740000000000002</v>
      </c>
    </row>
    <row r="113" spans="1:6" ht="24">
      <c r="A113" s="236">
        <v>11</v>
      </c>
      <c r="B113" s="14" t="s">
        <v>114</v>
      </c>
      <c r="C113" s="2">
        <v>11</v>
      </c>
      <c r="D113" s="238">
        <v>30.63</v>
      </c>
      <c r="E113" s="238">
        <v>41.14</v>
      </c>
      <c r="F113" s="77">
        <f t="shared" si="3"/>
        <v>10.510000000000002</v>
      </c>
    </row>
    <row r="114" spans="1:6" ht="24">
      <c r="A114" s="236">
        <v>12</v>
      </c>
      <c r="B114" s="14" t="s">
        <v>20</v>
      </c>
      <c r="C114" s="2">
        <v>22</v>
      </c>
      <c r="D114" s="238">
        <v>33.590000000000003</v>
      </c>
      <c r="E114" s="238">
        <v>43.18</v>
      </c>
      <c r="F114" s="77">
        <f t="shared" si="3"/>
        <v>9.5899999999999963</v>
      </c>
    </row>
    <row r="115" spans="1:6" ht="24">
      <c r="A115" s="236">
        <v>13</v>
      </c>
      <c r="B115" s="14" t="s">
        <v>63</v>
      </c>
      <c r="C115" s="2">
        <v>10</v>
      </c>
      <c r="D115" s="238">
        <v>34.69</v>
      </c>
      <c r="E115" s="238">
        <v>44.25</v>
      </c>
      <c r="F115" s="77">
        <f t="shared" si="3"/>
        <v>9.5600000000000023</v>
      </c>
    </row>
    <row r="116" spans="1:6" ht="24">
      <c r="A116" s="236">
        <v>14</v>
      </c>
      <c r="B116" s="14" t="s">
        <v>138</v>
      </c>
      <c r="C116" s="2">
        <v>9</v>
      </c>
      <c r="D116" s="239">
        <v>36.375</v>
      </c>
      <c r="E116" s="238">
        <v>45.833333333333336</v>
      </c>
      <c r="F116" s="77">
        <f t="shared" si="3"/>
        <v>9.4583333333333357</v>
      </c>
    </row>
    <row r="117" spans="1:6" ht="24">
      <c r="A117" s="236">
        <v>15</v>
      </c>
      <c r="B117" s="14" t="s">
        <v>104</v>
      </c>
      <c r="C117" s="2">
        <v>7</v>
      </c>
      <c r="D117" s="238">
        <v>28.44</v>
      </c>
      <c r="E117" s="238">
        <v>37.86</v>
      </c>
      <c r="F117" s="77">
        <f t="shared" si="3"/>
        <v>9.4199999999999982</v>
      </c>
    </row>
    <row r="118" spans="1:6" ht="24">
      <c r="A118" s="236">
        <v>16</v>
      </c>
      <c r="B118" s="14" t="s">
        <v>91</v>
      </c>
      <c r="C118" s="2">
        <v>2</v>
      </c>
      <c r="D118" s="238">
        <v>26.88</v>
      </c>
      <c r="E118" s="238">
        <v>36.25</v>
      </c>
      <c r="F118" s="77">
        <f t="shared" si="3"/>
        <v>9.370000000000001</v>
      </c>
    </row>
    <row r="119" spans="1:6" ht="24">
      <c r="A119" s="236">
        <v>17</v>
      </c>
      <c r="B119" s="14" t="s">
        <v>137</v>
      </c>
      <c r="C119" s="2">
        <v>4</v>
      </c>
      <c r="D119" s="239">
        <v>27.5</v>
      </c>
      <c r="E119" s="238">
        <v>36.25</v>
      </c>
      <c r="F119" s="77">
        <f t="shared" si="3"/>
        <v>8.75</v>
      </c>
    </row>
    <row r="120" spans="1:6" ht="24">
      <c r="A120" s="236">
        <v>18</v>
      </c>
      <c r="B120" s="14" t="s">
        <v>93</v>
      </c>
      <c r="C120" s="2">
        <v>8</v>
      </c>
      <c r="D120" s="238">
        <v>30.25</v>
      </c>
      <c r="E120" s="238">
        <v>38.75</v>
      </c>
      <c r="F120" s="77">
        <f t="shared" si="3"/>
        <v>8.5</v>
      </c>
    </row>
    <row r="121" spans="1:6" ht="24">
      <c r="A121" s="236">
        <v>19</v>
      </c>
      <c r="B121" s="14" t="s">
        <v>75</v>
      </c>
      <c r="C121" s="2">
        <v>3</v>
      </c>
      <c r="D121" s="238">
        <v>35.94</v>
      </c>
      <c r="E121" s="238">
        <v>44.17</v>
      </c>
      <c r="F121" s="77">
        <f t="shared" si="3"/>
        <v>8.230000000000004</v>
      </c>
    </row>
    <row r="122" spans="1:6" ht="24">
      <c r="A122" s="236">
        <v>20</v>
      </c>
      <c r="B122" s="14" t="s">
        <v>60</v>
      </c>
      <c r="C122" s="2">
        <v>10</v>
      </c>
      <c r="D122" s="238">
        <v>34.17</v>
      </c>
      <c r="E122" s="238">
        <v>42.25</v>
      </c>
      <c r="F122" s="77">
        <f t="shared" si="3"/>
        <v>8.0799999999999983</v>
      </c>
    </row>
    <row r="123" spans="1:6" ht="24">
      <c r="A123" s="236">
        <v>21</v>
      </c>
      <c r="B123" s="14" t="s">
        <v>107</v>
      </c>
      <c r="C123" s="2">
        <v>10</v>
      </c>
      <c r="D123" s="238">
        <v>25.21</v>
      </c>
      <c r="E123" s="238">
        <v>33.25</v>
      </c>
      <c r="F123" s="77">
        <f t="shared" si="3"/>
        <v>8.0399999999999991</v>
      </c>
    </row>
    <row r="124" spans="1:6" ht="24">
      <c r="A124" s="236">
        <v>22</v>
      </c>
      <c r="B124" s="14" t="s">
        <v>141</v>
      </c>
      <c r="C124" s="2">
        <v>20</v>
      </c>
      <c r="D124" s="239">
        <v>24.045000000000002</v>
      </c>
      <c r="E124" s="238">
        <v>31.999500000000001</v>
      </c>
      <c r="F124" s="77">
        <f t="shared" si="3"/>
        <v>7.9544999999999995</v>
      </c>
    </row>
    <row r="125" spans="1:6" ht="24">
      <c r="A125" s="236">
        <v>23</v>
      </c>
      <c r="B125" s="14" t="s">
        <v>88</v>
      </c>
      <c r="C125" s="2">
        <v>4</v>
      </c>
      <c r="D125" s="238">
        <v>27.08</v>
      </c>
      <c r="E125" s="238">
        <v>35</v>
      </c>
      <c r="F125" s="77">
        <f t="shared" si="3"/>
        <v>7.9200000000000017</v>
      </c>
    </row>
    <row r="126" spans="1:6" ht="24">
      <c r="A126" s="236">
        <v>24</v>
      </c>
      <c r="B126" s="14" t="s">
        <v>119</v>
      </c>
      <c r="C126" s="2">
        <v>16</v>
      </c>
      <c r="D126" s="238">
        <v>29.26</v>
      </c>
      <c r="E126" s="238">
        <v>36.880000000000003</v>
      </c>
      <c r="F126" s="77">
        <f t="shared" si="3"/>
        <v>7.620000000000001</v>
      </c>
    </row>
    <row r="127" spans="1:6" ht="24">
      <c r="A127" s="236">
        <v>25</v>
      </c>
      <c r="B127" s="14" t="s">
        <v>66</v>
      </c>
      <c r="C127" s="2">
        <v>8</v>
      </c>
      <c r="D127" s="238">
        <v>42.5</v>
      </c>
      <c r="E127" s="238">
        <v>50</v>
      </c>
      <c r="F127" s="77">
        <f t="shared" si="3"/>
        <v>7.5</v>
      </c>
    </row>
    <row r="128" spans="1:6" ht="24">
      <c r="A128" s="236">
        <v>26</v>
      </c>
      <c r="B128" s="14" t="s">
        <v>135</v>
      </c>
      <c r="C128" s="2">
        <v>17</v>
      </c>
      <c r="D128" s="239">
        <v>28.913333333333338</v>
      </c>
      <c r="E128" s="238">
        <v>36.032941176470587</v>
      </c>
      <c r="F128" s="77">
        <f t="shared" si="3"/>
        <v>7.1196078431372491</v>
      </c>
    </row>
    <row r="129" spans="1:6" ht="24">
      <c r="A129" s="236">
        <v>27</v>
      </c>
      <c r="B129" s="14" t="s">
        <v>77</v>
      </c>
      <c r="C129" s="2">
        <v>6</v>
      </c>
      <c r="D129" s="238">
        <v>30.42</v>
      </c>
      <c r="E129" s="238">
        <v>37.5</v>
      </c>
      <c r="F129" s="77">
        <f t="shared" si="3"/>
        <v>7.0799999999999983</v>
      </c>
    </row>
    <row r="130" spans="1:6" ht="24">
      <c r="A130" s="236">
        <v>28</v>
      </c>
      <c r="B130" s="14" t="s">
        <v>109</v>
      </c>
      <c r="C130" s="2">
        <v>8</v>
      </c>
      <c r="D130" s="238">
        <v>23</v>
      </c>
      <c r="E130" s="238">
        <v>30</v>
      </c>
      <c r="F130" s="77">
        <f t="shared" si="3"/>
        <v>7</v>
      </c>
    </row>
    <row r="131" spans="1:6" ht="24">
      <c r="A131" s="236">
        <v>29</v>
      </c>
      <c r="B131" s="14" t="s">
        <v>117</v>
      </c>
      <c r="C131" s="2">
        <v>27</v>
      </c>
      <c r="D131" s="238">
        <v>42.24</v>
      </c>
      <c r="E131" s="238">
        <v>49.19</v>
      </c>
      <c r="F131" s="77">
        <f t="shared" si="3"/>
        <v>6.9499999999999957</v>
      </c>
    </row>
    <row r="132" spans="1:6" ht="24">
      <c r="A132" s="236">
        <v>30</v>
      </c>
      <c r="B132" s="14" t="s">
        <v>37</v>
      </c>
      <c r="C132" s="2">
        <v>3</v>
      </c>
      <c r="D132" s="238">
        <v>26.54</v>
      </c>
      <c r="E132" s="238">
        <v>33.33</v>
      </c>
      <c r="F132" s="77">
        <f t="shared" si="3"/>
        <v>6.7899999999999991</v>
      </c>
    </row>
    <row r="133" spans="1:6" ht="24">
      <c r="A133" s="236">
        <v>31</v>
      </c>
      <c r="B133" s="16" t="s">
        <v>55</v>
      </c>
      <c r="C133" s="240">
        <v>8</v>
      </c>
      <c r="D133" s="241">
        <v>26.88</v>
      </c>
      <c r="E133" s="238">
        <v>33.44</v>
      </c>
      <c r="F133" s="77">
        <f t="shared" si="3"/>
        <v>6.5599999999999987</v>
      </c>
    </row>
    <row r="134" spans="1:6" ht="24">
      <c r="A134" s="236">
        <v>32</v>
      </c>
      <c r="B134" s="14" t="s">
        <v>25</v>
      </c>
      <c r="C134" s="2">
        <v>13</v>
      </c>
      <c r="D134" s="238">
        <v>28.65</v>
      </c>
      <c r="E134" s="238">
        <v>34.229999999999997</v>
      </c>
      <c r="F134" s="77">
        <f t="shared" si="3"/>
        <v>5.5799999999999983</v>
      </c>
    </row>
    <row r="135" spans="1:6" ht="24">
      <c r="A135" s="236">
        <v>33</v>
      </c>
      <c r="B135" s="14" t="s">
        <v>65</v>
      </c>
      <c r="C135" s="2">
        <v>6</v>
      </c>
      <c r="D135" s="238">
        <v>20</v>
      </c>
      <c r="E135" s="238">
        <v>25.42</v>
      </c>
      <c r="F135" s="77">
        <f t="shared" ref="F135:F154" si="4">E135-D135</f>
        <v>5.4200000000000017</v>
      </c>
    </row>
    <row r="136" spans="1:6" ht="24">
      <c r="A136" s="236">
        <v>34</v>
      </c>
      <c r="B136" s="14" t="s">
        <v>95</v>
      </c>
      <c r="C136" s="2">
        <v>9</v>
      </c>
      <c r="D136" s="238">
        <v>35.83</v>
      </c>
      <c r="E136" s="238">
        <v>40.83</v>
      </c>
      <c r="F136" s="77">
        <f t="shared" si="4"/>
        <v>5</v>
      </c>
    </row>
    <row r="137" spans="1:6" ht="24">
      <c r="A137" s="236">
        <v>35</v>
      </c>
      <c r="B137" s="14" t="s">
        <v>96</v>
      </c>
      <c r="C137" s="2">
        <v>2</v>
      </c>
      <c r="D137" s="238">
        <v>20</v>
      </c>
      <c r="E137" s="238">
        <v>25</v>
      </c>
      <c r="F137" s="77">
        <f t="shared" si="4"/>
        <v>5</v>
      </c>
    </row>
    <row r="138" spans="1:6" ht="24">
      <c r="A138" s="236">
        <v>36</v>
      </c>
      <c r="B138" s="14" t="s">
        <v>18</v>
      </c>
      <c r="C138" s="2">
        <v>13</v>
      </c>
      <c r="D138" s="238">
        <v>36.46</v>
      </c>
      <c r="E138" s="238">
        <v>41.35</v>
      </c>
      <c r="F138" s="77">
        <f t="shared" si="4"/>
        <v>4.8900000000000006</v>
      </c>
    </row>
    <row r="139" spans="1:6" ht="24">
      <c r="A139" s="236">
        <v>37</v>
      </c>
      <c r="B139" s="14" t="s">
        <v>48</v>
      </c>
      <c r="C139" s="2">
        <v>6</v>
      </c>
      <c r="D139" s="238">
        <v>32.31</v>
      </c>
      <c r="E139" s="238">
        <v>37.08</v>
      </c>
      <c r="F139" s="77">
        <f t="shared" si="4"/>
        <v>4.769999999999996</v>
      </c>
    </row>
    <row r="140" spans="1:6" ht="24">
      <c r="A140" s="236">
        <v>38</v>
      </c>
      <c r="B140" s="14" t="s">
        <v>108</v>
      </c>
      <c r="C140" s="2">
        <v>17</v>
      </c>
      <c r="D140" s="238">
        <v>46.46</v>
      </c>
      <c r="E140" s="238">
        <v>50.88</v>
      </c>
      <c r="F140" s="77">
        <f t="shared" si="4"/>
        <v>4.4200000000000017</v>
      </c>
    </row>
    <row r="141" spans="1:6" ht="24">
      <c r="A141" s="236">
        <v>39</v>
      </c>
      <c r="B141" s="14" t="s">
        <v>111</v>
      </c>
      <c r="C141" s="2">
        <v>20</v>
      </c>
      <c r="D141" s="238">
        <v>31.07</v>
      </c>
      <c r="E141" s="238">
        <v>35.25</v>
      </c>
      <c r="F141" s="77">
        <f t="shared" si="4"/>
        <v>4.18</v>
      </c>
    </row>
    <row r="142" spans="1:6" ht="24">
      <c r="A142" s="236">
        <v>40</v>
      </c>
      <c r="B142" s="14" t="s">
        <v>87</v>
      </c>
      <c r="C142" s="2">
        <v>16</v>
      </c>
      <c r="D142" s="238">
        <v>33.130000000000003</v>
      </c>
      <c r="E142" s="238">
        <v>37.19</v>
      </c>
      <c r="F142" s="77">
        <f t="shared" si="4"/>
        <v>4.0599999999999952</v>
      </c>
    </row>
    <row r="143" spans="1:6" ht="24">
      <c r="A143" s="236">
        <v>41</v>
      </c>
      <c r="B143" s="14" t="s">
        <v>23</v>
      </c>
      <c r="C143" s="2">
        <v>5</v>
      </c>
      <c r="D143" s="238">
        <v>27.27</v>
      </c>
      <c r="E143" s="238">
        <v>31</v>
      </c>
      <c r="F143" s="77">
        <f t="shared" si="4"/>
        <v>3.7300000000000004</v>
      </c>
    </row>
    <row r="144" spans="1:6" ht="24">
      <c r="A144" s="236">
        <v>42</v>
      </c>
      <c r="B144" s="14" t="s">
        <v>136</v>
      </c>
      <c r="C144" s="2">
        <v>7</v>
      </c>
      <c r="D144" s="239">
        <v>27.189999999999998</v>
      </c>
      <c r="E144" s="238">
        <v>30.717142857142857</v>
      </c>
      <c r="F144" s="77">
        <f t="shared" si="4"/>
        <v>3.5271428571428594</v>
      </c>
    </row>
    <row r="145" spans="1:6" ht="24">
      <c r="A145" s="236">
        <v>43</v>
      </c>
      <c r="B145" s="14" t="s">
        <v>62</v>
      </c>
      <c r="C145" s="2">
        <v>12</v>
      </c>
      <c r="D145" s="238">
        <v>29</v>
      </c>
      <c r="E145" s="238">
        <v>32.29</v>
      </c>
      <c r="F145" s="77">
        <f t="shared" si="4"/>
        <v>3.2899999999999991</v>
      </c>
    </row>
    <row r="146" spans="1:6" ht="24">
      <c r="A146" s="236">
        <v>44</v>
      </c>
      <c r="B146" s="14" t="s">
        <v>34</v>
      </c>
      <c r="C146" s="2">
        <v>1</v>
      </c>
      <c r="D146" s="238">
        <v>36.75</v>
      </c>
      <c r="E146" s="238">
        <v>40</v>
      </c>
      <c r="F146" s="77">
        <f t="shared" si="4"/>
        <v>3.25</v>
      </c>
    </row>
    <row r="147" spans="1:6" ht="24">
      <c r="A147" s="236">
        <v>45</v>
      </c>
      <c r="B147" s="14" t="s">
        <v>27</v>
      </c>
      <c r="C147" s="2">
        <v>31</v>
      </c>
      <c r="D147" s="238">
        <v>23.46</v>
      </c>
      <c r="E147" s="238">
        <v>26.21</v>
      </c>
      <c r="F147" s="77">
        <f t="shared" si="4"/>
        <v>2.75</v>
      </c>
    </row>
    <row r="148" spans="1:6" ht="24">
      <c r="A148" s="236">
        <v>46</v>
      </c>
      <c r="B148" s="14" t="s">
        <v>142</v>
      </c>
      <c r="C148" s="2">
        <v>19</v>
      </c>
      <c r="D148" s="239">
        <v>45.973333333333336</v>
      </c>
      <c r="E148" s="238">
        <v>48.55263157894737</v>
      </c>
      <c r="F148" s="77">
        <f t="shared" si="4"/>
        <v>2.5792982456140336</v>
      </c>
    </row>
    <row r="149" spans="1:6" ht="24">
      <c r="A149" s="236">
        <v>47</v>
      </c>
      <c r="B149" s="14" t="s">
        <v>39</v>
      </c>
      <c r="C149" s="2">
        <v>6</v>
      </c>
      <c r="D149" s="238">
        <v>34</v>
      </c>
      <c r="E149" s="238">
        <v>36.25</v>
      </c>
      <c r="F149" s="77">
        <f t="shared" si="4"/>
        <v>2.25</v>
      </c>
    </row>
    <row r="150" spans="1:6" ht="24">
      <c r="A150" s="236">
        <v>48</v>
      </c>
      <c r="B150" s="14" t="s">
        <v>120</v>
      </c>
      <c r="C150" s="2">
        <v>15</v>
      </c>
      <c r="D150" s="238">
        <v>29.5</v>
      </c>
      <c r="E150" s="238">
        <v>31.5</v>
      </c>
      <c r="F150" s="77">
        <f t="shared" si="4"/>
        <v>2</v>
      </c>
    </row>
    <row r="151" spans="1:6" ht="24">
      <c r="A151" s="236">
        <v>49</v>
      </c>
      <c r="B151" s="14" t="s">
        <v>17</v>
      </c>
      <c r="C151" s="2">
        <v>12</v>
      </c>
      <c r="D151" s="238">
        <v>29.62</v>
      </c>
      <c r="E151" s="238">
        <v>31.25</v>
      </c>
      <c r="F151" s="77">
        <f t="shared" si="4"/>
        <v>1.629999999999999</v>
      </c>
    </row>
    <row r="152" spans="1:6" ht="24">
      <c r="A152" s="236">
        <v>50</v>
      </c>
      <c r="B152" s="14" t="s">
        <v>33</v>
      </c>
      <c r="C152" s="2">
        <v>2</v>
      </c>
      <c r="D152" s="238">
        <v>31.25</v>
      </c>
      <c r="E152" s="238">
        <v>32.5</v>
      </c>
      <c r="F152" s="77">
        <f t="shared" si="4"/>
        <v>1.25</v>
      </c>
    </row>
    <row r="153" spans="1:6" ht="24">
      <c r="A153" s="236">
        <v>51</v>
      </c>
      <c r="B153" s="14" t="s">
        <v>139</v>
      </c>
      <c r="C153" s="2">
        <v>20</v>
      </c>
      <c r="D153" s="239">
        <v>30.716666666666665</v>
      </c>
      <c r="E153" s="238">
        <v>31.88</v>
      </c>
      <c r="F153" s="77">
        <f t="shared" si="4"/>
        <v>1.163333333333334</v>
      </c>
    </row>
    <row r="154" spans="1:6" ht="24">
      <c r="A154" s="236">
        <v>52</v>
      </c>
      <c r="B154" s="14" t="s">
        <v>69</v>
      </c>
      <c r="C154" s="2">
        <v>16</v>
      </c>
      <c r="D154" s="238">
        <v>26.79</v>
      </c>
      <c r="E154" s="238">
        <v>27.81</v>
      </c>
      <c r="F154" s="77">
        <f t="shared" si="4"/>
        <v>1.0199999999999996</v>
      </c>
    </row>
    <row r="155" spans="1:6" ht="24">
      <c r="A155" s="236">
        <v>53</v>
      </c>
      <c r="B155" s="14" t="s">
        <v>24</v>
      </c>
      <c r="C155" s="2">
        <v>28</v>
      </c>
      <c r="D155" s="238">
        <v>29.74</v>
      </c>
      <c r="E155" s="238">
        <v>33.75</v>
      </c>
      <c r="F155" s="77">
        <v>0.86999999999999744</v>
      </c>
    </row>
    <row r="156" spans="1:6" ht="24">
      <c r="A156" s="236">
        <v>54</v>
      </c>
      <c r="B156" s="14" t="s">
        <v>105</v>
      </c>
      <c r="C156" s="2">
        <v>4</v>
      </c>
      <c r="D156" s="238">
        <v>27.29</v>
      </c>
      <c r="E156" s="238">
        <v>28.13</v>
      </c>
      <c r="F156" s="77">
        <f t="shared" ref="F156:F188" si="5">E156-D156</f>
        <v>0.83999999999999986</v>
      </c>
    </row>
    <row r="157" spans="1:6" ht="24">
      <c r="A157" s="236">
        <v>55</v>
      </c>
      <c r="B157" s="14" t="s">
        <v>73</v>
      </c>
      <c r="C157" s="2">
        <v>5</v>
      </c>
      <c r="D157" s="238">
        <v>34.380000000000003</v>
      </c>
      <c r="E157" s="238">
        <v>35</v>
      </c>
      <c r="F157" s="77">
        <f t="shared" si="5"/>
        <v>0.61999999999999744</v>
      </c>
    </row>
    <row r="158" spans="1:6" ht="24">
      <c r="A158" s="236">
        <v>56</v>
      </c>
      <c r="B158" s="14" t="s">
        <v>85</v>
      </c>
      <c r="C158" s="2">
        <v>10</v>
      </c>
      <c r="D158" s="238">
        <v>31.67</v>
      </c>
      <c r="E158" s="238">
        <v>31.75</v>
      </c>
      <c r="F158" s="77">
        <f t="shared" si="5"/>
        <v>7.9999999999998295E-2</v>
      </c>
    </row>
    <row r="159" spans="1:6" ht="24">
      <c r="A159" s="236">
        <v>57</v>
      </c>
      <c r="B159" s="14" t="s">
        <v>50</v>
      </c>
      <c r="C159" s="2">
        <v>10</v>
      </c>
      <c r="D159" s="238">
        <v>31.94</v>
      </c>
      <c r="E159" s="238">
        <v>32</v>
      </c>
      <c r="F159" s="77">
        <f t="shared" si="5"/>
        <v>5.9999999999998721E-2</v>
      </c>
    </row>
    <row r="160" spans="1:6" ht="24">
      <c r="A160" s="236">
        <v>58</v>
      </c>
      <c r="B160" s="14" t="s">
        <v>31</v>
      </c>
      <c r="C160" s="2">
        <v>15</v>
      </c>
      <c r="D160" s="238">
        <v>33.409999999999997</v>
      </c>
      <c r="E160" s="238">
        <v>33.33</v>
      </c>
      <c r="F160" s="77">
        <f t="shared" si="5"/>
        <v>-7.9999999999998295E-2</v>
      </c>
    </row>
    <row r="161" spans="1:6" ht="24">
      <c r="A161" s="236">
        <v>59</v>
      </c>
      <c r="B161" s="14" t="s">
        <v>86</v>
      </c>
      <c r="C161" s="2">
        <v>12</v>
      </c>
      <c r="D161" s="238">
        <v>54.38</v>
      </c>
      <c r="E161" s="238">
        <v>54.164999999999999</v>
      </c>
      <c r="F161" s="77">
        <f t="shared" si="5"/>
        <v>-0.21500000000000341</v>
      </c>
    </row>
    <row r="162" spans="1:6" ht="24">
      <c r="A162" s="236">
        <v>60</v>
      </c>
      <c r="B162" s="14" t="s">
        <v>140</v>
      </c>
      <c r="C162" s="2">
        <v>25</v>
      </c>
      <c r="D162" s="239">
        <v>30.156666666666666</v>
      </c>
      <c r="E162" s="238">
        <v>29.701999999999998</v>
      </c>
      <c r="F162" s="77">
        <f t="shared" si="5"/>
        <v>-0.45466666666666811</v>
      </c>
    </row>
    <row r="163" spans="1:6" ht="24">
      <c r="A163" s="236">
        <v>61</v>
      </c>
      <c r="B163" s="14" t="s">
        <v>22</v>
      </c>
      <c r="C163" s="2">
        <v>5</v>
      </c>
      <c r="D163" s="238">
        <v>33</v>
      </c>
      <c r="E163" s="238">
        <v>32.5</v>
      </c>
      <c r="F163" s="77">
        <f t="shared" si="5"/>
        <v>-0.5</v>
      </c>
    </row>
    <row r="164" spans="1:6" ht="24">
      <c r="A164" s="236">
        <v>62</v>
      </c>
      <c r="B164" s="14" t="s">
        <v>71</v>
      </c>
      <c r="C164" s="2">
        <v>11</v>
      </c>
      <c r="D164" s="238">
        <v>28.04</v>
      </c>
      <c r="E164" s="238">
        <v>27.5</v>
      </c>
      <c r="F164" s="77">
        <f t="shared" si="5"/>
        <v>-0.53999999999999915</v>
      </c>
    </row>
    <row r="165" spans="1:6" ht="24">
      <c r="A165" s="236">
        <v>63</v>
      </c>
      <c r="B165" s="14" t="s">
        <v>56</v>
      </c>
      <c r="C165" s="2">
        <v>14</v>
      </c>
      <c r="D165" s="238">
        <v>29.38</v>
      </c>
      <c r="E165" s="238">
        <v>28.75</v>
      </c>
      <c r="F165" s="77">
        <f t="shared" si="5"/>
        <v>-0.62999999999999901</v>
      </c>
    </row>
    <row r="166" spans="1:6" ht="24">
      <c r="A166" s="236">
        <v>64</v>
      </c>
      <c r="B166" s="14" t="s">
        <v>30</v>
      </c>
      <c r="C166" s="2">
        <v>14</v>
      </c>
      <c r="D166" s="238">
        <v>27.13</v>
      </c>
      <c r="E166" s="238">
        <v>26.43</v>
      </c>
      <c r="F166" s="77">
        <f t="shared" si="5"/>
        <v>-0.69999999999999929</v>
      </c>
    </row>
    <row r="167" spans="1:6" ht="24">
      <c r="A167" s="236">
        <v>65</v>
      </c>
      <c r="B167" s="14" t="s">
        <v>115</v>
      </c>
      <c r="C167" s="2">
        <v>8</v>
      </c>
      <c r="D167" s="238">
        <v>26.67</v>
      </c>
      <c r="E167" s="238">
        <v>25.94</v>
      </c>
      <c r="F167" s="77">
        <f t="shared" si="5"/>
        <v>-0.73000000000000043</v>
      </c>
    </row>
    <row r="168" spans="1:6" ht="24">
      <c r="A168" s="236">
        <v>66</v>
      </c>
      <c r="B168" s="14" t="s">
        <v>64</v>
      </c>
      <c r="C168" s="2">
        <v>12</v>
      </c>
      <c r="D168" s="238">
        <v>33.880000000000003</v>
      </c>
      <c r="E168" s="238">
        <v>32.29</v>
      </c>
      <c r="F168" s="77">
        <f t="shared" si="5"/>
        <v>-1.5900000000000034</v>
      </c>
    </row>
    <row r="169" spans="1:6" ht="24">
      <c r="A169" s="236">
        <v>67</v>
      </c>
      <c r="B169" s="14" t="s">
        <v>80</v>
      </c>
      <c r="C169" s="2">
        <v>2</v>
      </c>
      <c r="D169" s="238">
        <v>27.92</v>
      </c>
      <c r="E169" s="238">
        <v>26.25</v>
      </c>
      <c r="F169" s="77">
        <f t="shared" si="5"/>
        <v>-1.6700000000000017</v>
      </c>
    </row>
    <row r="170" spans="1:6" ht="24">
      <c r="A170" s="236">
        <v>68</v>
      </c>
      <c r="B170" s="14" t="s">
        <v>53</v>
      </c>
      <c r="C170" s="2">
        <v>5</v>
      </c>
      <c r="D170" s="238">
        <v>28.96</v>
      </c>
      <c r="E170" s="238">
        <v>27</v>
      </c>
      <c r="F170" s="77">
        <f t="shared" si="5"/>
        <v>-1.9600000000000009</v>
      </c>
    </row>
    <row r="171" spans="1:6" ht="24">
      <c r="A171" s="236">
        <v>69</v>
      </c>
      <c r="B171" s="14" t="s">
        <v>74</v>
      </c>
      <c r="C171" s="2">
        <v>15</v>
      </c>
      <c r="D171" s="238">
        <v>32.79</v>
      </c>
      <c r="E171" s="238">
        <v>30.83</v>
      </c>
      <c r="F171" s="77">
        <f t="shared" si="5"/>
        <v>-1.9600000000000009</v>
      </c>
    </row>
    <row r="172" spans="1:6" ht="24">
      <c r="A172" s="236">
        <v>70</v>
      </c>
      <c r="B172" s="14" t="s">
        <v>83</v>
      </c>
      <c r="C172" s="2">
        <v>11</v>
      </c>
      <c r="D172" s="238">
        <v>32.29</v>
      </c>
      <c r="E172" s="238">
        <v>30</v>
      </c>
      <c r="F172" s="77">
        <f t="shared" si="5"/>
        <v>-2.2899999999999991</v>
      </c>
    </row>
    <row r="173" spans="1:6" ht="24">
      <c r="A173" s="236">
        <v>71</v>
      </c>
      <c r="B173" s="14" t="s">
        <v>15</v>
      </c>
      <c r="C173" s="2">
        <v>7</v>
      </c>
      <c r="D173" s="238">
        <v>23.08</v>
      </c>
      <c r="E173" s="238">
        <v>20.71</v>
      </c>
      <c r="F173" s="77">
        <f t="shared" si="5"/>
        <v>-2.3699999999999974</v>
      </c>
    </row>
    <row r="174" spans="1:6" ht="24">
      <c r="A174" s="236">
        <v>72</v>
      </c>
      <c r="B174" s="14" t="s">
        <v>38</v>
      </c>
      <c r="C174" s="2">
        <v>25</v>
      </c>
      <c r="D174" s="238">
        <v>34.44</v>
      </c>
      <c r="E174" s="238">
        <v>31.5</v>
      </c>
      <c r="F174" s="77">
        <f t="shared" si="5"/>
        <v>-2.9399999999999977</v>
      </c>
    </row>
    <row r="175" spans="1:6" ht="24">
      <c r="A175" s="236">
        <v>73</v>
      </c>
      <c r="B175" s="14" t="s">
        <v>79</v>
      </c>
      <c r="C175" s="2">
        <v>4</v>
      </c>
      <c r="D175" s="238">
        <v>27.5</v>
      </c>
      <c r="E175" s="238">
        <v>24.38</v>
      </c>
      <c r="F175" s="77">
        <f t="shared" si="5"/>
        <v>-3.120000000000001</v>
      </c>
    </row>
    <row r="176" spans="1:6" ht="24">
      <c r="A176" s="236">
        <v>74</v>
      </c>
      <c r="B176" s="14" t="s">
        <v>187</v>
      </c>
      <c r="C176" s="2">
        <v>37</v>
      </c>
      <c r="D176" s="239">
        <v>36.47</v>
      </c>
      <c r="E176" s="238">
        <v>32.976486486486486</v>
      </c>
      <c r="F176" s="77">
        <f t="shared" si="5"/>
        <v>-3.4935135135135127</v>
      </c>
    </row>
    <row r="177" spans="1:6" ht="24">
      <c r="A177" s="236">
        <v>75</v>
      </c>
      <c r="B177" s="14" t="s">
        <v>52</v>
      </c>
      <c r="C177" s="2">
        <v>4</v>
      </c>
      <c r="D177" s="238">
        <v>38</v>
      </c>
      <c r="E177" s="238">
        <v>34.380000000000003</v>
      </c>
      <c r="F177" s="77">
        <f t="shared" si="5"/>
        <v>-3.6199999999999974</v>
      </c>
    </row>
    <row r="178" spans="1:6" ht="24">
      <c r="A178" s="236">
        <v>76</v>
      </c>
      <c r="B178" s="14" t="s">
        <v>70</v>
      </c>
      <c r="C178" s="2">
        <v>4</v>
      </c>
      <c r="D178" s="238">
        <v>36.25</v>
      </c>
      <c r="E178" s="238">
        <v>31.25</v>
      </c>
      <c r="F178" s="77">
        <f t="shared" si="5"/>
        <v>-5</v>
      </c>
    </row>
    <row r="179" spans="1:6" ht="24">
      <c r="A179" s="236">
        <v>77</v>
      </c>
      <c r="B179" s="14" t="s">
        <v>116</v>
      </c>
      <c r="C179" s="2">
        <v>13</v>
      </c>
      <c r="D179" s="238">
        <v>37.5</v>
      </c>
      <c r="E179" s="238">
        <v>32.307692307692307</v>
      </c>
      <c r="F179" s="77">
        <f t="shared" si="5"/>
        <v>-5.1923076923076934</v>
      </c>
    </row>
    <row r="180" spans="1:6" ht="24">
      <c r="A180" s="236">
        <v>78</v>
      </c>
      <c r="B180" s="14" t="s">
        <v>89</v>
      </c>
      <c r="C180" s="2">
        <v>11</v>
      </c>
      <c r="D180" s="239">
        <v>34.644999999999996</v>
      </c>
      <c r="E180" s="238">
        <v>29.32</v>
      </c>
      <c r="F180" s="77">
        <f t="shared" si="5"/>
        <v>-5.3249999999999957</v>
      </c>
    </row>
    <row r="181" spans="1:6" ht="24">
      <c r="A181" s="236">
        <v>79</v>
      </c>
      <c r="B181" s="14" t="s">
        <v>76</v>
      </c>
      <c r="C181" s="2">
        <v>6</v>
      </c>
      <c r="D181" s="238">
        <v>47.86</v>
      </c>
      <c r="E181" s="238">
        <v>42.5</v>
      </c>
      <c r="F181" s="77">
        <f t="shared" si="5"/>
        <v>-5.3599999999999994</v>
      </c>
    </row>
    <row r="182" spans="1:6" ht="24">
      <c r="A182" s="236">
        <v>80</v>
      </c>
      <c r="B182" s="14" t="s">
        <v>57</v>
      </c>
      <c r="C182" s="2">
        <v>5</v>
      </c>
      <c r="D182" s="238">
        <v>31.39</v>
      </c>
      <c r="E182" s="238">
        <v>25</v>
      </c>
      <c r="F182" s="77">
        <f t="shared" si="5"/>
        <v>-6.3900000000000006</v>
      </c>
    </row>
    <row r="183" spans="1:6" ht="24">
      <c r="A183" s="236">
        <v>81</v>
      </c>
      <c r="B183" s="14" t="s">
        <v>113</v>
      </c>
      <c r="C183" s="2">
        <v>14</v>
      </c>
      <c r="D183" s="238">
        <v>36.25</v>
      </c>
      <c r="E183" s="238">
        <v>29.64</v>
      </c>
      <c r="F183" s="77">
        <f t="shared" si="5"/>
        <v>-6.6099999999999994</v>
      </c>
    </row>
    <row r="184" spans="1:6" ht="24">
      <c r="A184" s="236">
        <v>82</v>
      </c>
      <c r="B184" s="14" t="s">
        <v>72</v>
      </c>
      <c r="C184" s="2">
        <v>10</v>
      </c>
      <c r="D184" s="238">
        <v>49.44</v>
      </c>
      <c r="E184" s="238">
        <v>40</v>
      </c>
      <c r="F184" s="77">
        <f t="shared" si="5"/>
        <v>-9.4399999999999977</v>
      </c>
    </row>
    <row r="185" spans="1:6" ht="24">
      <c r="A185" s="236">
        <v>83</v>
      </c>
      <c r="B185" s="14" t="s">
        <v>101</v>
      </c>
      <c r="C185" s="2">
        <v>15</v>
      </c>
      <c r="D185" s="238">
        <v>62.08</v>
      </c>
      <c r="E185" s="238">
        <v>51.33</v>
      </c>
      <c r="F185" s="77">
        <f t="shared" si="5"/>
        <v>-10.75</v>
      </c>
    </row>
    <row r="186" spans="1:6" ht="24">
      <c r="A186" s="236">
        <v>84</v>
      </c>
      <c r="B186" s="14" t="s">
        <v>28</v>
      </c>
      <c r="C186" s="2">
        <v>3</v>
      </c>
      <c r="D186" s="238">
        <v>42.5</v>
      </c>
      <c r="E186" s="238">
        <v>31.67</v>
      </c>
      <c r="F186" s="77">
        <f t="shared" si="5"/>
        <v>-10.829999999999998</v>
      </c>
    </row>
    <row r="187" spans="1:6" ht="24">
      <c r="A187" s="236">
        <v>85</v>
      </c>
      <c r="B187" s="14" t="s">
        <v>188</v>
      </c>
      <c r="C187" s="2">
        <v>5</v>
      </c>
      <c r="D187" s="238">
        <v>33</v>
      </c>
      <c r="E187" s="238">
        <v>22</v>
      </c>
      <c r="F187" s="77">
        <f t="shared" si="5"/>
        <v>-11</v>
      </c>
    </row>
    <row r="188" spans="1:6" ht="24">
      <c r="A188" s="236">
        <v>86</v>
      </c>
      <c r="B188" s="14" t="s">
        <v>58</v>
      </c>
      <c r="C188" s="2">
        <v>3</v>
      </c>
      <c r="D188" s="238">
        <v>33</v>
      </c>
      <c r="E188" s="238">
        <v>21.67</v>
      </c>
      <c r="F188" s="77">
        <f t="shared" si="5"/>
        <v>-11.329999999999998</v>
      </c>
    </row>
  </sheetData>
  <sortState ref="B103:F188">
    <sortCondition descending="1" ref="F103:F188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1:F1"/>
    <mergeCell ref="A2:F2"/>
    <mergeCell ref="A4:A5"/>
    <mergeCell ref="B4:B5"/>
    <mergeCell ref="C4:C5"/>
    <mergeCell ref="D4:F4"/>
    <mergeCell ref="A3:F3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J106" sqref="J106"/>
    </sheetView>
  </sheetViews>
  <sheetFormatPr defaultRowHeight="19.5"/>
  <cols>
    <col min="1" max="1" width="11.875" style="88" customWidth="1"/>
    <col min="2" max="2" width="26.25" style="89" customWidth="1"/>
    <col min="3" max="3" width="10.625" style="88" customWidth="1"/>
    <col min="4" max="6" width="10.625" style="90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213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9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94</v>
      </c>
      <c r="C6" s="237">
        <v>6</v>
      </c>
      <c r="D6" s="262">
        <v>52</v>
      </c>
      <c r="E6" s="238">
        <v>63.33</v>
      </c>
      <c r="F6" s="77">
        <f t="shared" ref="F6:F37" si="0">E6-D6</f>
        <v>11.329999999999998</v>
      </c>
    </row>
    <row r="7" spans="1:6" ht="24">
      <c r="A7" s="236">
        <v>2</v>
      </c>
      <c r="B7" s="14" t="s">
        <v>93</v>
      </c>
      <c r="C7" s="2">
        <v>8</v>
      </c>
      <c r="D7" s="262">
        <v>48</v>
      </c>
      <c r="E7" s="238">
        <v>60.63</v>
      </c>
      <c r="F7" s="77">
        <f t="shared" si="0"/>
        <v>12.630000000000003</v>
      </c>
    </row>
    <row r="8" spans="1:6" ht="24">
      <c r="A8" s="236">
        <v>3</v>
      </c>
      <c r="B8" s="14" t="s">
        <v>60</v>
      </c>
      <c r="C8" s="2">
        <v>10</v>
      </c>
      <c r="D8" s="262">
        <v>63.33</v>
      </c>
      <c r="E8" s="238">
        <v>59.5</v>
      </c>
      <c r="F8" s="77">
        <f t="shared" si="0"/>
        <v>-3.8299999999999983</v>
      </c>
    </row>
    <row r="9" spans="1:6" ht="24">
      <c r="A9" s="236">
        <v>4</v>
      </c>
      <c r="B9" s="14" t="s">
        <v>84</v>
      </c>
      <c r="C9" s="2">
        <v>3</v>
      </c>
      <c r="D9" s="262">
        <v>40.83</v>
      </c>
      <c r="E9" s="238">
        <v>58.33</v>
      </c>
      <c r="F9" s="77">
        <f t="shared" si="0"/>
        <v>17.5</v>
      </c>
    </row>
    <row r="10" spans="1:6" ht="24">
      <c r="A10" s="236">
        <v>5</v>
      </c>
      <c r="B10" s="14" t="s">
        <v>117</v>
      </c>
      <c r="C10" s="2">
        <v>27</v>
      </c>
      <c r="D10" s="262">
        <v>65.81</v>
      </c>
      <c r="E10" s="238">
        <v>56.56</v>
      </c>
      <c r="F10" s="77">
        <f t="shared" si="0"/>
        <v>-9.25</v>
      </c>
    </row>
    <row r="11" spans="1:6" ht="24">
      <c r="A11" s="236">
        <v>6</v>
      </c>
      <c r="B11" s="14" t="s">
        <v>31</v>
      </c>
      <c r="C11" s="2">
        <v>15</v>
      </c>
      <c r="D11" s="262">
        <v>62.95</v>
      </c>
      <c r="E11" s="238">
        <v>56.33</v>
      </c>
      <c r="F11" s="77">
        <f t="shared" si="0"/>
        <v>-6.6200000000000045</v>
      </c>
    </row>
    <row r="12" spans="1:6" ht="24">
      <c r="A12" s="236">
        <v>7</v>
      </c>
      <c r="B12" s="14" t="s">
        <v>108</v>
      </c>
      <c r="C12" s="2">
        <v>17</v>
      </c>
      <c r="D12" s="262">
        <v>55.42</v>
      </c>
      <c r="E12" s="238">
        <v>54.41</v>
      </c>
      <c r="F12" s="77">
        <f t="shared" si="0"/>
        <v>-1.0100000000000051</v>
      </c>
    </row>
    <row r="13" spans="1:6" ht="24">
      <c r="A13" s="236">
        <v>8</v>
      </c>
      <c r="B13" s="14" t="s">
        <v>17</v>
      </c>
      <c r="C13" s="2">
        <v>12</v>
      </c>
      <c r="D13" s="262">
        <v>40.380000000000003</v>
      </c>
      <c r="E13" s="238">
        <v>53.33</v>
      </c>
      <c r="F13" s="77">
        <f t="shared" si="0"/>
        <v>12.949999999999996</v>
      </c>
    </row>
    <row r="14" spans="1:6" ht="24">
      <c r="A14" s="236">
        <v>9</v>
      </c>
      <c r="B14" s="14" t="s">
        <v>37</v>
      </c>
      <c r="C14" s="2">
        <v>3</v>
      </c>
      <c r="D14" s="262">
        <v>37.31</v>
      </c>
      <c r="E14" s="238">
        <v>53.33</v>
      </c>
      <c r="F14" s="77">
        <f t="shared" si="0"/>
        <v>16.019999999999996</v>
      </c>
    </row>
    <row r="15" spans="1:6" ht="24">
      <c r="A15" s="236">
        <v>10</v>
      </c>
      <c r="B15" s="14" t="s">
        <v>16</v>
      </c>
      <c r="C15" s="2">
        <v>5</v>
      </c>
      <c r="D15" s="262">
        <v>40</v>
      </c>
      <c r="E15" s="238">
        <v>51</v>
      </c>
      <c r="F15" s="77">
        <f t="shared" si="0"/>
        <v>11</v>
      </c>
    </row>
    <row r="16" spans="1:6" ht="24">
      <c r="A16" s="236">
        <v>11</v>
      </c>
      <c r="B16" s="14" t="s">
        <v>112</v>
      </c>
      <c r="C16" s="2">
        <v>19</v>
      </c>
      <c r="D16" s="262">
        <v>40</v>
      </c>
      <c r="E16" s="238">
        <v>49.74</v>
      </c>
      <c r="F16" s="77">
        <f t="shared" si="0"/>
        <v>9.740000000000002</v>
      </c>
    </row>
    <row r="17" spans="1:6" ht="24">
      <c r="A17" s="236">
        <v>12</v>
      </c>
      <c r="B17" s="14" t="s">
        <v>138</v>
      </c>
      <c r="C17" s="2">
        <v>9</v>
      </c>
      <c r="D17" s="263">
        <v>51.594999999999999</v>
      </c>
      <c r="E17" s="238">
        <v>49.443333333333335</v>
      </c>
      <c r="F17" s="77">
        <f t="shared" si="0"/>
        <v>-2.1516666666666637</v>
      </c>
    </row>
    <row r="18" spans="1:6" ht="24">
      <c r="A18" s="236">
        <v>13</v>
      </c>
      <c r="B18" s="14" t="s">
        <v>114</v>
      </c>
      <c r="C18" s="2">
        <v>11</v>
      </c>
      <c r="D18" s="262">
        <v>40</v>
      </c>
      <c r="E18" s="238">
        <v>47.73</v>
      </c>
      <c r="F18" s="77">
        <f t="shared" si="0"/>
        <v>7.7299999999999969</v>
      </c>
    </row>
    <row r="19" spans="1:6" ht="24">
      <c r="A19" s="236">
        <v>14</v>
      </c>
      <c r="B19" s="14" t="s">
        <v>63</v>
      </c>
      <c r="C19" s="2">
        <v>10</v>
      </c>
      <c r="D19" s="262">
        <v>43.75</v>
      </c>
      <c r="E19" s="238">
        <v>47.5</v>
      </c>
      <c r="F19" s="77">
        <f t="shared" si="0"/>
        <v>3.75</v>
      </c>
    </row>
    <row r="20" spans="1:6" ht="24">
      <c r="A20" s="236">
        <v>15</v>
      </c>
      <c r="B20" s="14" t="s">
        <v>66</v>
      </c>
      <c r="C20" s="2">
        <v>8</v>
      </c>
      <c r="D20" s="262">
        <v>67.5</v>
      </c>
      <c r="E20" s="238">
        <v>46.88</v>
      </c>
      <c r="F20" s="77">
        <f t="shared" si="0"/>
        <v>-20.619999999999997</v>
      </c>
    </row>
    <row r="21" spans="1:6" ht="24">
      <c r="A21" s="236">
        <v>16</v>
      </c>
      <c r="B21" s="14" t="s">
        <v>18</v>
      </c>
      <c r="C21" s="2">
        <v>13</v>
      </c>
      <c r="D21" s="262">
        <v>42.92</v>
      </c>
      <c r="E21" s="238">
        <v>46.54</v>
      </c>
      <c r="F21" s="77">
        <f t="shared" si="0"/>
        <v>3.6199999999999974</v>
      </c>
    </row>
    <row r="22" spans="1:6" ht="24">
      <c r="A22" s="236">
        <v>17</v>
      </c>
      <c r="B22" s="14" t="s">
        <v>56</v>
      </c>
      <c r="C22" s="2">
        <v>14</v>
      </c>
      <c r="D22" s="262">
        <v>45.63</v>
      </c>
      <c r="E22" s="238">
        <v>45.71</v>
      </c>
      <c r="F22" s="77">
        <f t="shared" si="0"/>
        <v>7.9999999999998295E-2</v>
      </c>
    </row>
    <row r="23" spans="1:6" ht="24">
      <c r="A23" s="236">
        <v>18</v>
      </c>
      <c r="B23" s="14" t="s">
        <v>85</v>
      </c>
      <c r="C23" s="2">
        <v>10</v>
      </c>
      <c r="D23" s="262">
        <v>38.57</v>
      </c>
      <c r="E23" s="238">
        <v>45.5</v>
      </c>
      <c r="F23" s="77">
        <f t="shared" si="0"/>
        <v>6.93</v>
      </c>
    </row>
    <row r="24" spans="1:6" ht="24">
      <c r="A24" s="236">
        <v>19</v>
      </c>
      <c r="B24" s="14" t="s">
        <v>33</v>
      </c>
      <c r="C24" s="2">
        <v>2</v>
      </c>
      <c r="D24" s="262">
        <v>43.75</v>
      </c>
      <c r="E24" s="238">
        <v>45</v>
      </c>
      <c r="F24" s="77">
        <f t="shared" si="0"/>
        <v>1.25</v>
      </c>
    </row>
    <row r="25" spans="1:6" ht="24">
      <c r="A25" s="236">
        <v>20</v>
      </c>
      <c r="B25" s="14" t="s">
        <v>137</v>
      </c>
      <c r="C25" s="2">
        <v>4</v>
      </c>
      <c r="D25" s="263">
        <v>55.625</v>
      </c>
      <c r="E25" s="238">
        <v>45</v>
      </c>
      <c r="F25" s="77">
        <f t="shared" si="0"/>
        <v>-10.625</v>
      </c>
    </row>
    <row r="26" spans="1:6" ht="24">
      <c r="A26" s="236">
        <v>21</v>
      </c>
      <c r="B26" s="14" t="s">
        <v>70</v>
      </c>
      <c r="C26" s="2">
        <v>4</v>
      </c>
      <c r="D26" s="262">
        <v>54.17</v>
      </c>
      <c r="E26" s="238">
        <v>45</v>
      </c>
      <c r="F26" s="77">
        <f t="shared" si="0"/>
        <v>-9.1700000000000017</v>
      </c>
    </row>
    <row r="27" spans="1:6" ht="24">
      <c r="A27" s="236">
        <v>22</v>
      </c>
      <c r="B27" s="14" t="s">
        <v>87</v>
      </c>
      <c r="C27" s="2">
        <v>16</v>
      </c>
      <c r="D27" s="262">
        <v>59.38</v>
      </c>
      <c r="E27" s="238">
        <v>44.69</v>
      </c>
      <c r="F27" s="77">
        <f t="shared" si="0"/>
        <v>-14.690000000000005</v>
      </c>
    </row>
    <row r="28" spans="1:6" ht="24">
      <c r="A28" s="236">
        <v>23</v>
      </c>
      <c r="B28" s="14" t="s">
        <v>38</v>
      </c>
      <c r="C28" s="2">
        <v>25</v>
      </c>
      <c r="D28" s="262">
        <v>59.72</v>
      </c>
      <c r="E28" s="238">
        <v>44.6</v>
      </c>
      <c r="F28" s="77">
        <f t="shared" si="0"/>
        <v>-15.119999999999997</v>
      </c>
    </row>
    <row r="29" spans="1:6" ht="24">
      <c r="A29" s="236">
        <v>24</v>
      </c>
      <c r="B29" s="14" t="s">
        <v>76</v>
      </c>
      <c r="C29" s="2">
        <v>6</v>
      </c>
      <c r="D29" s="262">
        <v>57.86</v>
      </c>
      <c r="E29" s="238">
        <v>44.17</v>
      </c>
      <c r="F29" s="77">
        <f t="shared" si="0"/>
        <v>-13.689999999999998</v>
      </c>
    </row>
    <row r="30" spans="1:6" ht="24">
      <c r="A30" s="236">
        <v>25</v>
      </c>
      <c r="B30" s="14" t="s">
        <v>119</v>
      </c>
      <c r="C30" s="2">
        <v>16</v>
      </c>
      <c r="D30" s="262">
        <v>45</v>
      </c>
      <c r="E30" s="238">
        <v>44.06</v>
      </c>
      <c r="F30" s="77">
        <f t="shared" si="0"/>
        <v>-0.93999999999999773</v>
      </c>
    </row>
    <row r="31" spans="1:6" ht="24">
      <c r="A31" s="236">
        <v>26</v>
      </c>
      <c r="B31" s="14" t="s">
        <v>32</v>
      </c>
      <c r="C31" s="2">
        <v>4</v>
      </c>
      <c r="D31" s="262">
        <v>40.71</v>
      </c>
      <c r="E31" s="238">
        <v>43.75</v>
      </c>
      <c r="F31" s="77">
        <f t="shared" si="0"/>
        <v>3.0399999999999991</v>
      </c>
    </row>
    <row r="32" spans="1:6" ht="24">
      <c r="A32" s="236">
        <v>27</v>
      </c>
      <c r="B32" s="14" t="s">
        <v>52</v>
      </c>
      <c r="C32" s="2">
        <v>4</v>
      </c>
      <c r="D32" s="262">
        <v>38</v>
      </c>
      <c r="E32" s="238">
        <v>43.75</v>
      </c>
      <c r="F32" s="77">
        <f t="shared" si="0"/>
        <v>5.75</v>
      </c>
    </row>
    <row r="33" spans="1:6" ht="24">
      <c r="A33" s="236">
        <v>28</v>
      </c>
      <c r="B33" s="14" t="s">
        <v>140</v>
      </c>
      <c r="C33" s="2">
        <v>25</v>
      </c>
      <c r="D33" s="263">
        <v>48.52</v>
      </c>
      <c r="E33" s="238">
        <v>43.597999999999992</v>
      </c>
      <c r="F33" s="77">
        <f t="shared" si="0"/>
        <v>-4.9220000000000113</v>
      </c>
    </row>
    <row r="34" spans="1:6" ht="24">
      <c r="A34" s="236">
        <v>29</v>
      </c>
      <c r="B34" s="14" t="s">
        <v>39</v>
      </c>
      <c r="C34" s="2">
        <v>6</v>
      </c>
      <c r="D34" s="262">
        <v>38</v>
      </c>
      <c r="E34" s="238">
        <v>43.33</v>
      </c>
      <c r="F34" s="77">
        <f t="shared" si="0"/>
        <v>5.3299999999999983</v>
      </c>
    </row>
    <row r="35" spans="1:6" ht="24">
      <c r="A35" s="236">
        <v>30</v>
      </c>
      <c r="B35" s="14" t="s">
        <v>101</v>
      </c>
      <c r="C35" s="2">
        <v>15</v>
      </c>
      <c r="D35" s="262">
        <v>60</v>
      </c>
      <c r="E35" s="238">
        <v>42.67</v>
      </c>
      <c r="F35" s="77">
        <f t="shared" si="0"/>
        <v>-17.329999999999998</v>
      </c>
    </row>
    <row r="36" spans="1:6" ht="24">
      <c r="A36" s="236">
        <v>31</v>
      </c>
      <c r="B36" s="14" t="s">
        <v>139</v>
      </c>
      <c r="C36" s="2">
        <v>20</v>
      </c>
      <c r="D36" s="263">
        <v>44.151666666666664</v>
      </c>
      <c r="E36" s="238">
        <v>42.5</v>
      </c>
      <c r="F36" s="77">
        <f t="shared" si="0"/>
        <v>-1.6516666666666637</v>
      </c>
    </row>
    <row r="37" spans="1:6" ht="24">
      <c r="A37" s="236">
        <v>32</v>
      </c>
      <c r="B37" s="14" t="s">
        <v>72</v>
      </c>
      <c r="C37" s="2">
        <v>10</v>
      </c>
      <c r="D37" s="262">
        <v>63.89</v>
      </c>
      <c r="E37" s="238">
        <v>42.5</v>
      </c>
      <c r="F37" s="77">
        <f t="shared" si="0"/>
        <v>-21.39</v>
      </c>
    </row>
    <row r="38" spans="1:6" ht="24">
      <c r="A38" s="236">
        <v>33</v>
      </c>
      <c r="B38" s="14" t="s">
        <v>104</v>
      </c>
      <c r="C38" s="2">
        <v>7</v>
      </c>
      <c r="D38" s="262">
        <v>40.630000000000003</v>
      </c>
      <c r="E38" s="238">
        <v>42.14</v>
      </c>
      <c r="F38" s="77">
        <f t="shared" ref="F38:F69" si="1">E38-D38</f>
        <v>1.509999999999998</v>
      </c>
    </row>
    <row r="39" spans="1:6" ht="24">
      <c r="A39" s="236">
        <v>34</v>
      </c>
      <c r="B39" s="14" t="s">
        <v>74</v>
      </c>
      <c r="C39" s="2">
        <v>15</v>
      </c>
      <c r="D39" s="262">
        <v>52.94</v>
      </c>
      <c r="E39" s="238">
        <v>42</v>
      </c>
      <c r="F39" s="77">
        <f t="shared" si="1"/>
        <v>-10.939999999999998</v>
      </c>
    </row>
    <row r="40" spans="1:6" ht="24">
      <c r="A40" s="236">
        <v>35</v>
      </c>
      <c r="B40" s="14" t="s">
        <v>48</v>
      </c>
      <c r="C40" s="2">
        <v>6</v>
      </c>
      <c r="D40" s="262">
        <v>48.46</v>
      </c>
      <c r="E40" s="238">
        <v>41.67</v>
      </c>
      <c r="F40" s="77">
        <f t="shared" si="1"/>
        <v>-6.7899999999999991</v>
      </c>
    </row>
    <row r="41" spans="1:6" ht="24">
      <c r="A41" s="236">
        <v>36</v>
      </c>
      <c r="B41" s="14" t="s">
        <v>47</v>
      </c>
      <c r="C41" s="2">
        <v>22</v>
      </c>
      <c r="D41" s="262">
        <v>43.33</v>
      </c>
      <c r="E41" s="238">
        <v>41.36</v>
      </c>
      <c r="F41" s="77">
        <f t="shared" si="1"/>
        <v>-1.9699999999999989</v>
      </c>
    </row>
    <row r="42" spans="1:6" ht="24">
      <c r="A42" s="236">
        <v>37</v>
      </c>
      <c r="B42" s="14" t="s">
        <v>79</v>
      </c>
      <c r="C42" s="2">
        <v>4</v>
      </c>
      <c r="D42" s="262">
        <v>51.25</v>
      </c>
      <c r="E42" s="238">
        <v>41.25</v>
      </c>
      <c r="F42" s="77">
        <f t="shared" si="1"/>
        <v>-10</v>
      </c>
    </row>
    <row r="43" spans="1:6" ht="24">
      <c r="A43" s="236">
        <v>38</v>
      </c>
      <c r="B43" s="14" t="s">
        <v>188</v>
      </c>
      <c r="C43" s="2">
        <v>5</v>
      </c>
      <c r="D43" s="262">
        <v>42.5</v>
      </c>
      <c r="E43" s="238">
        <v>41</v>
      </c>
      <c r="F43" s="77">
        <f t="shared" si="1"/>
        <v>-1.5</v>
      </c>
    </row>
    <row r="44" spans="1:6" ht="24">
      <c r="A44" s="236">
        <v>39</v>
      </c>
      <c r="B44" s="14" t="s">
        <v>23</v>
      </c>
      <c r="C44" s="2">
        <v>5</v>
      </c>
      <c r="D44" s="262">
        <v>41.36</v>
      </c>
      <c r="E44" s="238">
        <v>41</v>
      </c>
      <c r="F44" s="77">
        <f t="shared" si="1"/>
        <v>-0.35999999999999943</v>
      </c>
    </row>
    <row r="45" spans="1:6" ht="24">
      <c r="A45" s="236">
        <v>40</v>
      </c>
      <c r="B45" s="14" t="s">
        <v>111</v>
      </c>
      <c r="C45" s="2">
        <v>20</v>
      </c>
      <c r="D45" s="262">
        <v>40</v>
      </c>
      <c r="E45" s="238">
        <v>40.5</v>
      </c>
      <c r="F45" s="77">
        <f t="shared" si="1"/>
        <v>0.5</v>
      </c>
    </row>
    <row r="46" spans="1:6" s="17" customFormat="1" ht="24.6" customHeight="1">
      <c r="A46" s="236">
        <v>41</v>
      </c>
      <c r="B46" s="14" t="s">
        <v>28</v>
      </c>
      <c r="C46" s="2">
        <v>3</v>
      </c>
      <c r="D46" s="262">
        <v>55.83</v>
      </c>
      <c r="E46" s="238">
        <v>40</v>
      </c>
      <c r="F46" s="77">
        <f t="shared" si="1"/>
        <v>-15.829999999999998</v>
      </c>
    </row>
    <row r="47" spans="1:6" ht="24">
      <c r="A47" s="236">
        <v>42</v>
      </c>
      <c r="B47" s="14" t="s">
        <v>34</v>
      </c>
      <c r="C47" s="2">
        <v>1</v>
      </c>
      <c r="D47" s="262">
        <v>45.5</v>
      </c>
      <c r="E47" s="238">
        <v>40</v>
      </c>
      <c r="F47" s="77">
        <f t="shared" si="1"/>
        <v>-5.5</v>
      </c>
    </row>
    <row r="48" spans="1:6" ht="24">
      <c r="A48" s="236">
        <v>43</v>
      </c>
      <c r="B48" s="14" t="s">
        <v>91</v>
      </c>
      <c r="C48" s="2">
        <v>2</v>
      </c>
      <c r="D48" s="262">
        <v>35</v>
      </c>
      <c r="E48" s="238">
        <v>40</v>
      </c>
      <c r="F48" s="77">
        <f t="shared" si="1"/>
        <v>5</v>
      </c>
    </row>
    <row r="49" spans="1:6" ht="24">
      <c r="A49" s="236">
        <v>44</v>
      </c>
      <c r="B49" s="14" t="s">
        <v>95</v>
      </c>
      <c r="C49" s="2">
        <v>9</v>
      </c>
      <c r="D49" s="262">
        <v>50.42</v>
      </c>
      <c r="E49" s="238">
        <v>40</v>
      </c>
      <c r="F49" s="77">
        <f t="shared" si="1"/>
        <v>-10.420000000000002</v>
      </c>
    </row>
    <row r="50" spans="1:6" ht="24">
      <c r="A50" s="236">
        <v>45</v>
      </c>
      <c r="B50" s="14" t="s">
        <v>105</v>
      </c>
      <c r="C50" s="2">
        <v>4</v>
      </c>
      <c r="D50" s="262">
        <v>27.08</v>
      </c>
      <c r="E50" s="238">
        <v>40</v>
      </c>
      <c r="F50" s="77">
        <f t="shared" si="1"/>
        <v>12.920000000000002</v>
      </c>
    </row>
    <row r="51" spans="1:6" ht="24">
      <c r="A51" s="236">
        <v>46</v>
      </c>
      <c r="B51" s="14" t="s">
        <v>61</v>
      </c>
      <c r="C51" s="2">
        <v>11</v>
      </c>
      <c r="D51" s="262">
        <v>42.78</v>
      </c>
      <c r="E51" s="238">
        <v>39.549999999999997</v>
      </c>
      <c r="F51" s="77">
        <f t="shared" si="1"/>
        <v>-3.230000000000004</v>
      </c>
    </row>
    <row r="52" spans="1:6" ht="24">
      <c r="A52" s="236">
        <v>47</v>
      </c>
      <c r="B52" s="14" t="s">
        <v>88</v>
      </c>
      <c r="C52" s="2">
        <v>4</v>
      </c>
      <c r="D52" s="262">
        <v>43.33</v>
      </c>
      <c r="E52" s="238">
        <v>38.75</v>
      </c>
      <c r="F52" s="77">
        <f t="shared" si="1"/>
        <v>-4.5799999999999983</v>
      </c>
    </row>
    <row r="53" spans="1:6" ht="24">
      <c r="A53" s="236">
        <v>48</v>
      </c>
      <c r="B53" s="14" t="s">
        <v>77</v>
      </c>
      <c r="C53" s="2">
        <v>6</v>
      </c>
      <c r="D53" s="262">
        <v>37.5</v>
      </c>
      <c r="E53" s="238">
        <v>38.33</v>
      </c>
      <c r="F53" s="77">
        <f t="shared" si="1"/>
        <v>0.82999999999999829</v>
      </c>
    </row>
    <row r="54" spans="1:6" ht="24">
      <c r="A54" s="236">
        <v>49</v>
      </c>
      <c r="B54" s="14" t="s">
        <v>120</v>
      </c>
      <c r="C54" s="2">
        <v>15</v>
      </c>
      <c r="D54" s="262">
        <v>40</v>
      </c>
      <c r="E54" s="238">
        <v>38.33</v>
      </c>
      <c r="F54" s="77">
        <f t="shared" si="1"/>
        <v>-1.6700000000000017</v>
      </c>
    </row>
    <row r="55" spans="1:6" ht="24">
      <c r="A55" s="236">
        <v>50</v>
      </c>
      <c r="B55" s="14" t="s">
        <v>57</v>
      </c>
      <c r="C55" s="2">
        <v>5</v>
      </c>
      <c r="D55" s="262">
        <v>30.56</v>
      </c>
      <c r="E55" s="238">
        <v>38</v>
      </c>
      <c r="F55" s="77">
        <f t="shared" si="1"/>
        <v>7.4400000000000013</v>
      </c>
    </row>
    <row r="56" spans="1:6" ht="24">
      <c r="A56" s="236">
        <v>51</v>
      </c>
      <c r="B56" s="14" t="s">
        <v>141</v>
      </c>
      <c r="C56" s="2">
        <v>20</v>
      </c>
      <c r="D56" s="263">
        <v>36.835000000000001</v>
      </c>
      <c r="E56" s="238">
        <v>37.996500000000005</v>
      </c>
      <c r="F56" s="77">
        <f t="shared" si="1"/>
        <v>1.1615000000000038</v>
      </c>
    </row>
    <row r="57" spans="1:6" ht="24">
      <c r="A57" s="236">
        <v>52</v>
      </c>
      <c r="B57" s="14" t="s">
        <v>109</v>
      </c>
      <c r="C57" s="2">
        <v>8</v>
      </c>
      <c r="D57" s="262">
        <v>55</v>
      </c>
      <c r="E57" s="238">
        <v>37.5</v>
      </c>
      <c r="F57" s="77">
        <f t="shared" si="1"/>
        <v>-17.5</v>
      </c>
    </row>
    <row r="58" spans="1:6" ht="24">
      <c r="A58" s="236">
        <v>53</v>
      </c>
      <c r="B58" s="14" t="s">
        <v>113</v>
      </c>
      <c r="C58" s="2">
        <v>14</v>
      </c>
      <c r="D58" s="262">
        <v>41</v>
      </c>
      <c r="E58" s="238">
        <v>37.14</v>
      </c>
      <c r="F58" s="77">
        <f t="shared" si="1"/>
        <v>-3.8599999999999994</v>
      </c>
    </row>
    <row r="59" spans="1:6" ht="24">
      <c r="A59" s="236">
        <v>54</v>
      </c>
      <c r="B59" s="14" t="s">
        <v>22</v>
      </c>
      <c r="C59" s="2">
        <v>5</v>
      </c>
      <c r="D59" s="262">
        <v>52</v>
      </c>
      <c r="E59" s="238">
        <v>37</v>
      </c>
      <c r="F59" s="77">
        <f t="shared" si="1"/>
        <v>-15</v>
      </c>
    </row>
    <row r="60" spans="1:6" ht="24">
      <c r="A60" s="236">
        <v>55</v>
      </c>
      <c r="B60" s="14" t="s">
        <v>50</v>
      </c>
      <c r="C60" s="2">
        <v>10</v>
      </c>
      <c r="D60" s="262">
        <v>53.89</v>
      </c>
      <c r="E60" s="238">
        <v>37</v>
      </c>
      <c r="F60" s="77">
        <f t="shared" si="1"/>
        <v>-16.89</v>
      </c>
    </row>
    <row r="61" spans="1:6" ht="24">
      <c r="A61" s="236">
        <v>56</v>
      </c>
      <c r="B61" s="14" t="s">
        <v>102</v>
      </c>
      <c r="C61" s="2">
        <v>15</v>
      </c>
      <c r="D61" s="262">
        <v>39.47</v>
      </c>
      <c r="E61" s="238">
        <v>37</v>
      </c>
      <c r="F61" s="77">
        <f t="shared" si="1"/>
        <v>-2.4699999999999989</v>
      </c>
    </row>
    <row r="62" spans="1:6" ht="24">
      <c r="A62" s="236">
        <v>57</v>
      </c>
      <c r="B62" s="14" t="s">
        <v>187</v>
      </c>
      <c r="C62" s="2">
        <v>37</v>
      </c>
      <c r="D62" s="263">
        <v>41.064999999999998</v>
      </c>
      <c r="E62" s="238">
        <v>36.891081081081083</v>
      </c>
      <c r="F62" s="77">
        <f t="shared" si="1"/>
        <v>-4.1739189189189148</v>
      </c>
    </row>
    <row r="63" spans="1:6" ht="24">
      <c r="A63" s="236">
        <v>58</v>
      </c>
      <c r="B63" s="14" t="s">
        <v>135</v>
      </c>
      <c r="C63" s="2">
        <v>17</v>
      </c>
      <c r="D63" s="263">
        <v>36.616666666666667</v>
      </c>
      <c r="E63" s="238">
        <v>36.174117647058829</v>
      </c>
      <c r="F63" s="77">
        <f t="shared" si="1"/>
        <v>-0.44254901960783855</v>
      </c>
    </row>
    <row r="64" spans="1:6" ht="24">
      <c r="A64" s="236">
        <v>59</v>
      </c>
      <c r="B64" s="14" t="s">
        <v>53</v>
      </c>
      <c r="C64" s="2">
        <v>5</v>
      </c>
      <c r="D64" s="262">
        <v>36.67</v>
      </c>
      <c r="E64" s="238">
        <v>36</v>
      </c>
      <c r="F64" s="77">
        <f t="shared" si="1"/>
        <v>-0.67000000000000171</v>
      </c>
    </row>
    <row r="65" spans="1:6" ht="24">
      <c r="A65" s="236">
        <v>60</v>
      </c>
      <c r="B65" s="14" t="s">
        <v>73</v>
      </c>
      <c r="C65" s="2">
        <v>5</v>
      </c>
      <c r="D65" s="262">
        <v>71.88</v>
      </c>
      <c r="E65" s="238">
        <v>36</v>
      </c>
      <c r="F65" s="77">
        <f t="shared" si="1"/>
        <v>-35.879999999999995</v>
      </c>
    </row>
    <row r="66" spans="1:6" ht="24">
      <c r="A66" s="236">
        <v>61</v>
      </c>
      <c r="B66" s="14" t="s">
        <v>89</v>
      </c>
      <c r="C66" s="2">
        <v>11</v>
      </c>
      <c r="D66" s="263">
        <v>26.785</v>
      </c>
      <c r="E66" s="238">
        <v>35.909999999999997</v>
      </c>
      <c r="F66" s="77">
        <f t="shared" si="1"/>
        <v>9.1249999999999964</v>
      </c>
    </row>
    <row r="67" spans="1:6" ht="24">
      <c r="A67" s="236">
        <v>62</v>
      </c>
      <c r="B67" s="14" t="s">
        <v>51</v>
      </c>
      <c r="C67" s="2">
        <v>8</v>
      </c>
      <c r="D67" s="262">
        <v>41.11</v>
      </c>
      <c r="E67" s="238">
        <v>35.630000000000003</v>
      </c>
      <c r="F67" s="77">
        <f t="shared" si="1"/>
        <v>-5.4799999999999969</v>
      </c>
    </row>
    <row r="68" spans="1:6" ht="24">
      <c r="A68" s="236">
        <v>63</v>
      </c>
      <c r="B68" s="14" t="s">
        <v>24</v>
      </c>
      <c r="C68" s="2">
        <v>28</v>
      </c>
      <c r="D68" s="262">
        <v>30.53</v>
      </c>
      <c r="E68" s="238">
        <v>35.18</v>
      </c>
      <c r="F68" s="77">
        <f t="shared" si="1"/>
        <v>4.6499999999999986</v>
      </c>
    </row>
    <row r="69" spans="1:6" ht="24">
      <c r="A69" s="236">
        <v>64</v>
      </c>
      <c r="B69" s="14" t="s">
        <v>136</v>
      </c>
      <c r="C69" s="2">
        <v>7</v>
      </c>
      <c r="D69" s="263">
        <v>31.25</v>
      </c>
      <c r="E69" s="238">
        <v>35.001428571428569</v>
      </c>
      <c r="F69" s="77">
        <f t="shared" si="1"/>
        <v>3.7514285714285691</v>
      </c>
    </row>
    <row r="70" spans="1:6" ht="24">
      <c r="A70" s="236">
        <v>65</v>
      </c>
      <c r="B70" s="14" t="s">
        <v>58</v>
      </c>
      <c r="C70" s="2">
        <v>3</v>
      </c>
      <c r="D70" s="262">
        <v>33</v>
      </c>
      <c r="E70" s="238">
        <v>35</v>
      </c>
      <c r="F70" s="77">
        <f t="shared" ref="F70:F80" si="2">E70-D70</f>
        <v>2</v>
      </c>
    </row>
    <row r="71" spans="1:6" ht="24">
      <c r="A71" s="236">
        <v>66</v>
      </c>
      <c r="B71" s="14" t="s">
        <v>116</v>
      </c>
      <c r="C71" s="2">
        <v>13</v>
      </c>
      <c r="D71" s="262">
        <v>46.15</v>
      </c>
      <c r="E71" s="238">
        <v>35</v>
      </c>
      <c r="F71" s="77">
        <f t="shared" si="2"/>
        <v>-11.149999999999999</v>
      </c>
    </row>
    <row r="72" spans="1:6" ht="24">
      <c r="A72" s="236">
        <v>67</v>
      </c>
      <c r="B72" s="14" t="s">
        <v>115</v>
      </c>
      <c r="C72" s="2">
        <v>8</v>
      </c>
      <c r="D72" s="262">
        <v>46.67</v>
      </c>
      <c r="E72" s="238">
        <v>34.380000000000003</v>
      </c>
      <c r="F72" s="77">
        <f t="shared" si="2"/>
        <v>-12.29</v>
      </c>
    </row>
    <row r="73" spans="1:6" ht="24">
      <c r="A73" s="236">
        <v>68</v>
      </c>
      <c r="B73" s="14" t="s">
        <v>20</v>
      </c>
      <c r="C73" s="2">
        <v>22</v>
      </c>
      <c r="D73" s="262">
        <v>36.74</v>
      </c>
      <c r="E73" s="238">
        <v>34.32</v>
      </c>
      <c r="F73" s="77">
        <f t="shared" si="2"/>
        <v>-2.4200000000000017</v>
      </c>
    </row>
    <row r="74" spans="1:6" ht="24">
      <c r="A74" s="236">
        <v>69</v>
      </c>
      <c r="B74" s="14" t="s">
        <v>83</v>
      </c>
      <c r="C74" s="2">
        <v>11</v>
      </c>
      <c r="D74" s="262">
        <v>47.92</v>
      </c>
      <c r="E74" s="238">
        <v>34.090000000000003</v>
      </c>
      <c r="F74" s="77">
        <f t="shared" si="2"/>
        <v>-13.829999999999998</v>
      </c>
    </row>
    <row r="75" spans="1:6" ht="24">
      <c r="A75" s="236">
        <v>70</v>
      </c>
      <c r="B75" s="14" t="s">
        <v>25</v>
      </c>
      <c r="C75" s="2">
        <v>13</v>
      </c>
      <c r="D75" s="262">
        <v>31.54</v>
      </c>
      <c r="E75" s="238">
        <v>33.85</v>
      </c>
      <c r="F75" s="77">
        <f t="shared" si="2"/>
        <v>2.3100000000000023</v>
      </c>
    </row>
    <row r="76" spans="1:6" ht="24">
      <c r="A76" s="236">
        <v>71</v>
      </c>
      <c r="B76" s="14" t="s">
        <v>27</v>
      </c>
      <c r="C76" s="2">
        <v>31</v>
      </c>
      <c r="D76" s="262">
        <v>32.79</v>
      </c>
      <c r="E76" s="238">
        <v>33.06</v>
      </c>
      <c r="F76" s="77">
        <f t="shared" si="2"/>
        <v>0.27000000000000313</v>
      </c>
    </row>
    <row r="77" spans="1:6" ht="24">
      <c r="A77" s="236">
        <v>72</v>
      </c>
      <c r="B77" s="14" t="s">
        <v>62</v>
      </c>
      <c r="C77" s="2">
        <v>12</v>
      </c>
      <c r="D77" s="262">
        <v>31</v>
      </c>
      <c r="E77" s="238">
        <v>32.5</v>
      </c>
      <c r="F77" s="77">
        <f t="shared" si="2"/>
        <v>1.5</v>
      </c>
    </row>
    <row r="78" spans="1:6" ht="24">
      <c r="A78" s="236">
        <v>73</v>
      </c>
      <c r="B78" s="14" t="s">
        <v>65</v>
      </c>
      <c r="C78" s="2">
        <v>6</v>
      </c>
      <c r="D78" s="262">
        <v>22.5</v>
      </c>
      <c r="E78" s="238">
        <v>32.5</v>
      </c>
      <c r="F78" s="77">
        <f t="shared" si="2"/>
        <v>10</v>
      </c>
    </row>
    <row r="79" spans="1:6" ht="24">
      <c r="A79" s="236">
        <v>74</v>
      </c>
      <c r="B79" s="14" t="s">
        <v>107</v>
      </c>
      <c r="C79" s="2">
        <v>10</v>
      </c>
      <c r="D79" s="262">
        <v>34.17</v>
      </c>
      <c r="E79" s="238">
        <v>32.5</v>
      </c>
      <c r="F79" s="77">
        <f t="shared" si="2"/>
        <v>-1.6700000000000017</v>
      </c>
    </row>
    <row r="80" spans="1:6" ht="24">
      <c r="A80" s="236">
        <v>75</v>
      </c>
      <c r="B80" s="14" t="s">
        <v>142</v>
      </c>
      <c r="C80" s="2">
        <v>19</v>
      </c>
      <c r="D80" s="263">
        <v>44.629999999999995</v>
      </c>
      <c r="E80" s="238">
        <v>32.368421052631582</v>
      </c>
      <c r="F80" s="77">
        <f t="shared" si="2"/>
        <v>-12.261578947368413</v>
      </c>
    </row>
    <row r="81" spans="1:6" ht="24">
      <c r="A81" s="236">
        <v>76</v>
      </c>
      <c r="B81" s="14" t="s">
        <v>69</v>
      </c>
      <c r="C81" s="2">
        <v>16</v>
      </c>
      <c r="D81" s="262">
        <v>33.57</v>
      </c>
      <c r="E81" s="238">
        <v>32.19</v>
      </c>
      <c r="F81" s="77">
        <v>0.86999999999999744</v>
      </c>
    </row>
    <row r="82" spans="1:6" ht="24">
      <c r="A82" s="236">
        <v>77</v>
      </c>
      <c r="B82" s="14" t="s">
        <v>30</v>
      </c>
      <c r="C82" s="2">
        <v>14</v>
      </c>
      <c r="D82" s="262">
        <v>26.75</v>
      </c>
      <c r="E82" s="238">
        <v>31.79</v>
      </c>
      <c r="F82" s="77">
        <f t="shared" ref="F82:F91" si="3">E82-D82</f>
        <v>5.0399999999999991</v>
      </c>
    </row>
    <row r="83" spans="1:6" ht="24">
      <c r="A83" s="236">
        <v>78</v>
      </c>
      <c r="B83" s="14" t="s">
        <v>82</v>
      </c>
      <c r="C83" s="2">
        <v>14</v>
      </c>
      <c r="D83" s="262">
        <v>31.07</v>
      </c>
      <c r="E83" s="238">
        <v>31.43</v>
      </c>
      <c r="F83" s="77">
        <f t="shared" si="3"/>
        <v>0.35999999999999943</v>
      </c>
    </row>
    <row r="84" spans="1:6" ht="24">
      <c r="A84" s="236">
        <v>79</v>
      </c>
      <c r="B84" s="14" t="s">
        <v>64</v>
      </c>
      <c r="C84" s="2">
        <v>12</v>
      </c>
      <c r="D84" s="262">
        <v>37.5</v>
      </c>
      <c r="E84" s="238">
        <v>30.83</v>
      </c>
      <c r="F84" s="77">
        <f t="shared" si="3"/>
        <v>-6.6700000000000017</v>
      </c>
    </row>
    <row r="85" spans="1:6" ht="24">
      <c r="A85" s="236">
        <v>80</v>
      </c>
      <c r="B85" s="14" t="s">
        <v>71</v>
      </c>
      <c r="C85" s="2">
        <v>11</v>
      </c>
      <c r="D85" s="262">
        <v>30.689999999999998</v>
      </c>
      <c r="E85" s="238">
        <v>30.452727272727273</v>
      </c>
      <c r="F85" s="77">
        <f t="shared" si="3"/>
        <v>-0.23727272727272464</v>
      </c>
    </row>
    <row r="86" spans="1:6" ht="24">
      <c r="A86" s="236">
        <v>81</v>
      </c>
      <c r="B86" s="14" t="s">
        <v>15</v>
      </c>
      <c r="C86" s="2">
        <v>7</v>
      </c>
      <c r="D86" s="262">
        <v>20.77</v>
      </c>
      <c r="E86" s="238">
        <v>29.29</v>
      </c>
      <c r="F86" s="77">
        <f t="shared" si="3"/>
        <v>8.52</v>
      </c>
    </row>
    <row r="87" spans="1:6" ht="24">
      <c r="A87" s="236">
        <v>82</v>
      </c>
      <c r="B87" s="16" t="s">
        <v>55</v>
      </c>
      <c r="C87" s="240">
        <v>8</v>
      </c>
      <c r="D87" s="264">
        <v>41.88</v>
      </c>
      <c r="E87" s="238">
        <v>28.75</v>
      </c>
      <c r="F87" s="77">
        <f t="shared" si="3"/>
        <v>-13.130000000000003</v>
      </c>
    </row>
    <row r="88" spans="1:6" ht="24">
      <c r="A88" s="236">
        <v>83</v>
      </c>
      <c r="B88" s="14" t="s">
        <v>86</v>
      </c>
      <c r="C88" s="2">
        <v>12</v>
      </c>
      <c r="D88" s="262">
        <v>50</v>
      </c>
      <c r="E88" s="238">
        <v>28.747500000000002</v>
      </c>
      <c r="F88" s="77">
        <f t="shared" si="3"/>
        <v>-21.252499999999998</v>
      </c>
    </row>
    <row r="89" spans="1:6" ht="24">
      <c r="A89" s="236">
        <v>84</v>
      </c>
      <c r="B89" s="14" t="s">
        <v>96</v>
      </c>
      <c r="C89" s="2">
        <v>2</v>
      </c>
      <c r="D89" s="262">
        <v>40</v>
      </c>
      <c r="E89" s="238">
        <v>27.5</v>
      </c>
      <c r="F89" s="77">
        <f t="shared" si="3"/>
        <v>-12.5</v>
      </c>
    </row>
    <row r="90" spans="1:6" ht="24">
      <c r="A90" s="236">
        <v>85</v>
      </c>
      <c r="B90" s="14" t="s">
        <v>75</v>
      </c>
      <c r="C90" s="2">
        <v>3</v>
      </c>
      <c r="D90" s="262">
        <v>29.38</v>
      </c>
      <c r="E90" s="238">
        <v>26.67</v>
      </c>
      <c r="F90" s="77">
        <f t="shared" si="3"/>
        <v>-2.7099999999999973</v>
      </c>
    </row>
    <row r="91" spans="1:6" ht="24">
      <c r="A91" s="236">
        <v>86</v>
      </c>
      <c r="B91" s="14" t="s">
        <v>80</v>
      </c>
      <c r="C91" s="2">
        <v>2</v>
      </c>
      <c r="D91" s="262">
        <v>40</v>
      </c>
      <c r="E91" s="238">
        <v>22.5</v>
      </c>
      <c r="F91" s="77">
        <f t="shared" si="3"/>
        <v>-17.5</v>
      </c>
    </row>
    <row r="92" spans="1:6" ht="24">
      <c r="A92" s="76"/>
      <c r="B92" s="74"/>
      <c r="C92" s="78"/>
      <c r="D92" s="79"/>
      <c r="E92" s="80"/>
      <c r="F92" s="80"/>
    </row>
    <row r="93" spans="1:6" ht="24">
      <c r="A93" s="76"/>
      <c r="B93" s="74"/>
      <c r="C93" s="78"/>
      <c r="D93" s="79"/>
      <c r="E93" s="80"/>
      <c r="F93" s="80"/>
    </row>
    <row r="94" spans="1:6" ht="24">
      <c r="A94" s="76"/>
      <c r="B94" s="74"/>
      <c r="C94" s="78"/>
      <c r="D94" s="79"/>
      <c r="E94" s="80"/>
      <c r="F94" s="80"/>
    </row>
    <row r="95" spans="1:6" ht="24">
      <c r="A95" s="76"/>
      <c r="B95" s="74"/>
      <c r="C95" s="78"/>
      <c r="D95" s="79"/>
      <c r="E95" s="80"/>
      <c r="F95" s="80"/>
    </row>
    <row r="96" spans="1:6" ht="24">
      <c r="A96" s="76"/>
      <c r="B96" s="74"/>
      <c r="C96" s="78"/>
      <c r="D96" s="79"/>
      <c r="E96" s="80"/>
      <c r="F96" s="80"/>
    </row>
    <row r="97" spans="1:6" ht="24">
      <c r="A97" s="76"/>
      <c r="B97" s="74"/>
      <c r="C97" s="78"/>
      <c r="D97" s="79"/>
      <c r="E97" s="80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214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9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84</v>
      </c>
      <c r="C103" s="237">
        <v>3</v>
      </c>
      <c r="D103" s="262">
        <v>40.83</v>
      </c>
      <c r="E103" s="238">
        <v>58.33</v>
      </c>
      <c r="F103" s="77">
        <f t="shared" ref="F103:F130" si="4">E103-D103</f>
        <v>17.5</v>
      </c>
    </row>
    <row r="104" spans="1:6" ht="24">
      <c r="A104" s="236">
        <v>2</v>
      </c>
      <c r="B104" s="14" t="s">
        <v>37</v>
      </c>
      <c r="C104" s="2">
        <v>3</v>
      </c>
      <c r="D104" s="262">
        <v>37.31</v>
      </c>
      <c r="E104" s="238">
        <v>53.33</v>
      </c>
      <c r="F104" s="77">
        <f t="shared" si="4"/>
        <v>16.019999999999996</v>
      </c>
    </row>
    <row r="105" spans="1:6" ht="24">
      <c r="A105" s="236">
        <v>3</v>
      </c>
      <c r="B105" s="14" t="s">
        <v>17</v>
      </c>
      <c r="C105" s="2">
        <v>12</v>
      </c>
      <c r="D105" s="262">
        <v>40.380000000000003</v>
      </c>
      <c r="E105" s="238">
        <v>53.33</v>
      </c>
      <c r="F105" s="77">
        <f t="shared" si="4"/>
        <v>12.949999999999996</v>
      </c>
    </row>
    <row r="106" spans="1:6" ht="24">
      <c r="A106" s="236">
        <v>4</v>
      </c>
      <c r="B106" s="14" t="s">
        <v>105</v>
      </c>
      <c r="C106" s="2">
        <v>4</v>
      </c>
      <c r="D106" s="262">
        <v>27.08</v>
      </c>
      <c r="E106" s="238">
        <v>40</v>
      </c>
      <c r="F106" s="77">
        <f t="shared" si="4"/>
        <v>12.920000000000002</v>
      </c>
    </row>
    <row r="107" spans="1:6" ht="24">
      <c r="A107" s="236">
        <v>5</v>
      </c>
      <c r="B107" s="14" t="s">
        <v>93</v>
      </c>
      <c r="C107" s="2">
        <v>8</v>
      </c>
      <c r="D107" s="262">
        <v>48</v>
      </c>
      <c r="E107" s="238">
        <v>60.63</v>
      </c>
      <c r="F107" s="77">
        <f t="shared" si="4"/>
        <v>12.630000000000003</v>
      </c>
    </row>
    <row r="108" spans="1:6" ht="24">
      <c r="A108" s="236">
        <v>6</v>
      </c>
      <c r="B108" s="14" t="s">
        <v>94</v>
      </c>
      <c r="C108" s="2">
        <v>6</v>
      </c>
      <c r="D108" s="262">
        <v>52</v>
      </c>
      <c r="E108" s="238">
        <v>63.33</v>
      </c>
      <c r="F108" s="77">
        <f t="shared" si="4"/>
        <v>11.329999999999998</v>
      </c>
    </row>
    <row r="109" spans="1:6" ht="24">
      <c r="A109" s="236">
        <v>7</v>
      </c>
      <c r="B109" s="14" t="s">
        <v>16</v>
      </c>
      <c r="C109" s="2">
        <v>5</v>
      </c>
      <c r="D109" s="262">
        <v>40</v>
      </c>
      <c r="E109" s="238">
        <v>51</v>
      </c>
      <c r="F109" s="77">
        <f t="shared" si="4"/>
        <v>11</v>
      </c>
    </row>
    <row r="110" spans="1:6" ht="24">
      <c r="A110" s="236">
        <v>8</v>
      </c>
      <c r="B110" s="14" t="s">
        <v>65</v>
      </c>
      <c r="C110" s="2">
        <v>6</v>
      </c>
      <c r="D110" s="262">
        <v>22.5</v>
      </c>
      <c r="E110" s="238">
        <v>32.5</v>
      </c>
      <c r="F110" s="77">
        <f t="shared" si="4"/>
        <v>10</v>
      </c>
    </row>
    <row r="111" spans="1:6" ht="24">
      <c r="A111" s="236">
        <v>9</v>
      </c>
      <c r="B111" s="14" t="s">
        <v>112</v>
      </c>
      <c r="C111" s="2">
        <v>19</v>
      </c>
      <c r="D111" s="262">
        <v>40</v>
      </c>
      <c r="E111" s="238">
        <v>49.74</v>
      </c>
      <c r="F111" s="77">
        <f t="shared" si="4"/>
        <v>9.740000000000002</v>
      </c>
    </row>
    <row r="112" spans="1:6" ht="24">
      <c r="A112" s="236">
        <v>10</v>
      </c>
      <c r="B112" s="14" t="s">
        <v>15</v>
      </c>
      <c r="C112" s="2">
        <v>7</v>
      </c>
      <c r="D112" s="262">
        <v>20.77</v>
      </c>
      <c r="E112" s="238">
        <v>29.29</v>
      </c>
      <c r="F112" s="77">
        <f t="shared" si="4"/>
        <v>8.52</v>
      </c>
    </row>
    <row r="113" spans="1:6" ht="24">
      <c r="A113" s="236">
        <v>11</v>
      </c>
      <c r="B113" s="14" t="s">
        <v>114</v>
      </c>
      <c r="C113" s="2">
        <v>11</v>
      </c>
      <c r="D113" s="262">
        <v>40</v>
      </c>
      <c r="E113" s="238">
        <v>47.73</v>
      </c>
      <c r="F113" s="77">
        <f t="shared" si="4"/>
        <v>7.7299999999999969</v>
      </c>
    </row>
    <row r="114" spans="1:6" ht="24">
      <c r="A114" s="236">
        <v>12</v>
      </c>
      <c r="B114" s="14" t="s">
        <v>57</v>
      </c>
      <c r="C114" s="2">
        <v>5</v>
      </c>
      <c r="D114" s="262">
        <v>30.56</v>
      </c>
      <c r="E114" s="238">
        <v>38</v>
      </c>
      <c r="F114" s="77">
        <f t="shared" si="4"/>
        <v>7.4400000000000013</v>
      </c>
    </row>
    <row r="115" spans="1:6" ht="24">
      <c r="A115" s="236">
        <v>13</v>
      </c>
      <c r="B115" s="14" t="s">
        <v>85</v>
      </c>
      <c r="C115" s="2">
        <v>10</v>
      </c>
      <c r="D115" s="262">
        <v>38.57</v>
      </c>
      <c r="E115" s="238">
        <v>45.5</v>
      </c>
      <c r="F115" s="77">
        <f t="shared" si="4"/>
        <v>6.93</v>
      </c>
    </row>
    <row r="116" spans="1:6" ht="24">
      <c r="A116" s="236">
        <v>14</v>
      </c>
      <c r="B116" s="14" t="s">
        <v>52</v>
      </c>
      <c r="C116" s="2">
        <v>4</v>
      </c>
      <c r="D116" s="262">
        <v>38</v>
      </c>
      <c r="E116" s="238">
        <v>43.75</v>
      </c>
      <c r="F116" s="77">
        <f t="shared" si="4"/>
        <v>5.75</v>
      </c>
    </row>
    <row r="117" spans="1:6" ht="24">
      <c r="A117" s="236">
        <v>15</v>
      </c>
      <c r="B117" s="14" t="s">
        <v>39</v>
      </c>
      <c r="C117" s="2">
        <v>6</v>
      </c>
      <c r="D117" s="262">
        <v>38</v>
      </c>
      <c r="E117" s="238">
        <v>43.33</v>
      </c>
      <c r="F117" s="77">
        <f t="shared" si="4"/>
        <v>5.3299999999999983</v>
      </c>
    </row>
    <row r="118" spans="1:6" ht="24">
      <c r="A118" s="236">
        <v>16</v>
      </c>
      <c r="B118" s="14" t="s">
        <v>30</v>
      </c>
      <c r="C118" s="2">
        <v>14</v>
      </c>
      <c r="D118" s="262">
        <v>26.75</v>
      </c>
      <c r="E118" s="238">
        <v>31.79</v>
      </c>
      <c r="F118" s="77">
        <f t="shared" si="4"/>
        <v>5.0399999999999991</v>
      </c>
    </row>
    <row r="119" spans="1:6" ht="24">
      <c r="A119" s="236">
        <v>17</v>
      </c>
      <c r="B119" s="14" t="s">
        <v>91</v>
      </c>
      <c r="C119" s="2">
        <v>2</v>
      </c>
      <c r="D119" s="262">
        <v>35</v>
      </c>
      <c r="E119" s="238">
        <v>40</v>
      </c>
      <c r="F119" s="77">
        <f t="shared" si="4"/>
        <v>5</v>
      </c>
    </row>
    <row r="120" spans="1:6" ht="24">
      <c r="A120" s="236">
        <v>18</v>
      </c>
      <c r="B120" s="14" t="s">
        <v>24</v>
      </c>
      <c r="C120" s="2">
        <v>28</v>
      </c>
      <c r="D120" s="262">
        <v>30.53</v>
      </c>
      <c r="E120" s="238">
        <v>35.18</v>
      </c>
      <c r="F120" s="77">
        <f t="shared" si="4"/>
        <v>4.6499999999999986</v>
      </c>
    </row>
    <row r="121" spans="1:6" ht="24">
      <c r="A121" s="236">
        <v>19</v>
      </c>
      <c r="B121" s="14" t="s">
        <v>136</v>
      </c>
      <c r="C121" s="2">
        <v>7</v>
      </c>
      <c r="D121" s="263">
        <v>31.25</v>
      </c>
      <c r="E121" s="238">
        <v>35.001428571428569</v>
      </c>
      <c r="F121" s="77">
        <f t="shared" si="4"/>
        <v>3.7514285714285691</v>
      </c>
    </row>
    <row r="122" spans="1:6" ht="24">
      <c r="A122" s="236">
        <v>20</v>
      </c>
      <c r="B122" s="14" t="s">
        <v>63</v>
      </c>
      <c r="C122" s="2">
        <v>10</v>
      </c>
      <c r="D122" s="262">
        <v>43.75</v>
      </c>
      <c r="E122" s="238">
        <v>47.5</v>
      </c>
      <c r="F122" s="77">
        <f t="shared" si="4"/>
        <v>3.75</v>
      </c>
    </row>
    <row r="123" spans="1:6" ht="24">
      <c r="A123" s="236">
        <v>21</v>
      </c>
      <c r="B123" s="14" t="s">
        <v>18</v>
      </c>
      <c r="C123" s="2">
        <v>13</v>
      </c>
      <c r="D123" s="262">
        <v>42.92</v>
      </c>
      <c r="E123" s="238">
        <v>46.54</v>
      </c>
      <c r="F123" s="77">
        <f t="shared" si="4"/>
        <v>3.6199999999999974</v>
      </c>
    </row>
    <row r="124" spans="1:6" ht="24">
      <c r="A124" s="236">
        <v>22</v>
      </c>
      <c r="B124" s="14" t="s">
        <v>32</v>
      </c>
      <c r="C124" s="2">
        <v>4</v>
      </c>
      <c r="D124" s="262">
        <v>40.71</v>
      </c>
      <c r="E124" s="238">
        <v>43.75</v>
      </c>
      <c r="F124" s="77">
        <f t="shared" si="4"/>
        <v>3.0399999999999991</v>
      </c>
    </row>
    <row r="125" spans="1:6" ht="24">
      <c r="A125" s="236">
        <v>23</v>
      </c>
      <c r="B125" s="14" t="s">
        <v>25</v>
      </c>
      <c r="C125" s="2">
        <v>13</v>
      </c>
      <c r="D125" s="262">
        <v>31.54</v>
      </c>
      <c r="E125" s="238">
        <v>33.85</v>
      </c>
      <c r="F125" s="77">
        <f t="shared" si="4"/>
        <v>2.3100000000000023</v>
      </c>
    </row>
    <row r="126" spans="1:6" ht="24">
      <c r="A126" s="236">
        <v>24</v>
      </c>
      <c r="B126" s="14" t="s">
        <v>58</v>
      </c>
      <c r="C126" s="2">
        <v>3</v>
      </c>
      <c r="D126" s="262">
        <v>33</v>
      </c>
      <c r="E126" s="238">
        <v>35</v>
      </c>
      <c r="F126" s="77">
        <f t="shared" si="4"/>
        <v>2</v>
      </c>
    </row>
    <row r="127" spans="1:6" ht="24">
      <c r="A127" s="236">
        <v>25</v>
      </c>
      <c r="B127" s="14" t="s">
        <v>104</v>
      </c>
      <c r="C127" s="2">
        <v>7</v>
      </c>
      <c r="D127" s="262">
        <v>40.630000000000003</v>
      </c>
      <c r="E127" s="238">
        <v>42.14</v>
      </c>
      <c r="F127" s="77">
        <f t="shared" si="4"/>
        <v>1.509999999999998</v>
      </c>
    </row>
    <row r="128" spans="1:6" ht="24">
      <c r="A128" s="236">
        <v>26</v>
      </c>
      <c r="B128" s="14" t="s">
        <v>62</v>
      </c>
      <c r="C128" s="2">
        <v>12</v>
      </c>
      <c r="D128" s="262">
        <v>31</v>
      </c>
      <c r="E128" s="238">
        <v>32.5</v>
      </c>
      <c r="F128" s="77">
        <f t="shared" si="4"/>
        <v>1.5</v>
      </c>
    </row>
    <row r="129" spans="1:6" ht="24">
      <c r="A129" s="236">
        <v>27</v>
      </c>
      <c r="B129" s="14" t="s">
        <v>33</v>
      </c>
      <c r="C129" s="2">
        <v>2</v>
      </c>
      <c r="D129" s="262">
        <v>43.75</v>
      </c>
      <c r="E129" s="238">
        <v>45</v>
      </c>
      <c r="F129" s="77">
        <f t="shared" si="4"/>
        <v>1.25</v>
      </c>
    </row>
    <row r="130" spans="1:6" ht="24">
      <c r="A130" s="236">
        <v>28</v>
      </c>
      <c r="B130" s="14" t="s">
        <v>141</v>
      </c>
      <c r="C130" s="2">
        <v>20</v>
      </c>
      <c r="D130" s="263">
        <v>36.835000000000001</v>
      </c>
      <c r="E130" s="238">
        <v>37.996500000000005</v>
      </c>
      <c r="F130" s="77">
        <f t="shared" si="4"/>
        <v>1.1615000000000038</v>
      </c>
    </row>
    <row r="131" spans="1:6" ht="24">
      <c r="A131" s="236">
        <v>29</v>
      </c>
      <c r="B131" s="14" t="s">
        <v>89</v>
      </c>
      <c r="C131" s="2">
        <v>11</v>
      </c>
      <c r="D131" s="263">
        <v>26.785</v>
      </c>
      <c r="E131" s="238">
        <v>35.909999999999997</v>
      </c>
      <c r="F131" s="77">
        <v>0.86999999999999744</v>
      </c>
    </row>
    <row r="132" spans="1:6" ht="24">
      <c r="A132" s="236">
        <v>30</v>
      </c>
      <c r="B132" s="14" t="s">
        <v>77</v>
      </c>
      <c r="C132" s="2">
        <v>6</v>
      </c>
      <c r="D132" s="262">
        <v>37.5</v>
      </c>
      <c r="E132" s="238">
        <v>38.33</v>
      </c>
      <c r="F132" s="77">
        <f t="shared" ref="F132:F163" si="5">E132-D132</f>
        <v>0.82999999999999829</v>
      </c>
    </row>
    <row r="133" spans="1:6" ht="24">
      <c r="A133" s="236">
        <v>31</v>
      </c>
      <c r="B133" s="14" t="s">
        <v>111</v>
      </c>
      <c r="C133" s="2">
        <v>20</v>
      </c>
      <c r="D133" s="262">
        <v>40</v>
      </c>
      <c r="E133" s="238">
        <v>40.5</v>
      </c>
      <c r="F133" s="77">
        <f t="shared" si="5"/>
        <v>0.5</v>
      </c>
    </row>
    <row r="134" spans="1:6" ht="24">
      <c r="A134" s="236">
        <v>32</v>
      </c>
      <c r="B134" s="14" t="s">
        <v>82</v>
      </c>
      <c r="C134" s="2">
        <v>14</v>
      </c>
      <c r="D134" s="262">
        <v>31.07</v>
      </c>
      <c r="E134" s="238">
        <v>31.43</v>
      </c>
      <c r="F134" s="77">
        <f t="shared" si="5"/>
        <v>0.35999999999999943</v>
      </c>
    </row>
    <row r="135" spans="1:6" ht="24">
      <c r="A135" s="236">
        <v>33</v>
      </c>
      <c r="B135" s="14" t="s">
        <v>27</v>
      </c>
      <c r="C135" s="2">
        <v>31</v>
      </c>
      <c r="D135" s="262">
        <v>32.79</v>
      </c>
      <c r="E135" s="238">
        <v>33.06</v>
      </c>
      <c r="F135" s="77">
        <f t="shared" si="5"/>
        <v>0.27000000000000313</v>
      </c>
    </row>
    <row r="136" spans="1:6" ht="24">
      <c r="A136" s="236">
        <v>34</v>
      </c>
      <c r="B136" s="14" t="s">
        <v>56</v>
      </c>
      <c r="C136" s="2">
        <v>14</v>
      </c>
      <c r="D136" s="262">
        <v>45.63</v>
      </c>
      <c r="E136" s="238">
        <v>45.71</v>
      </c>
      <c r="F136" s="77">
        <f t="shared" si="5"/>
        <v>7.9999999999998295E-2</v>
      </c>
    </row>
    <row r="137" spans="1:6" ht="24">
      <c r="A137" s="236">
        <v>35</v>
      </c>
      <c r="B137" s="14" t="s">
        <v>71</v>
      </c>
      <c r="C137" s="2">
        <v>11</v>
      </c>
      <c r="D137" s="262">
        <v>30.689999999999998</v>
      </c>
      <c r="E137" s="238">
        <v>30.452727272727273</v>
      </c>
      <c r="F137" s="77">
        <f t="shared" si="5"/>
        <v>-0.23727272727272464</v>
      </c>
    </row>
    <row r="138" spans="1:6" ht="24">
      <c r="A138" s="236">
        <v>36</v>
      </c>
      <c r="B138" s="14" t="s">
        <v>23</v>
      </c>
      <c r="C138" s="2">
        <v>5</v>
      </c>
      <c r="D138" s="262">
        <v>41.36</v>
      </c>
      <c r="E138" s="238">
        <v>41</v>
      </c>
      <c r="F138" s="77">
        <f t="shared" si="5"/>
        <v>-0.35999999999999943</v>
      </c>
    </row>
    <row r="139" spans="1:6" ht="24">
      <c r="A139" s="236">
        <v>37</v>
      </c>
      <c r="B139" s="14" t="s">
        <v>135</v>
      </c>
      <c r="C139" s="2">
        <v>17</v>
      </c>
      <c r="D139" s="263">
        <v>36.616666666666667</v>
      </c>
      <c r="E139" s="238">
        <v>36.174117647058829</v>
      </c>
      <c r="F139" s="77">
        <f t="shared" si="5"/>
        <v>-0.44254901960783855</v>
      </c>
    </row>
    <row r="140" spans="1:6" ht="24">
      <c r="A140" s="236">
        <v>38</v>
      </c>
      <c r="B140" s="14" t="s">
        <v>53</v>
      </c>
      <c r="C140" s="2">
        <v>5</v>
      </c>
      <c r="D140" s="262">
        <v>36.67</v>
      </c>
      <c r="E140" s="238">
        <v>36</v>
      </c>
      <c r="F140" s="77">
        <f t="shared" si="5"/>
        <v>-0.67000000000000171</v>
      </c>
    </row>
    <row r="141" spans="1:6" ht="24">
      <c r="A141" s="236">
        <v>39</v>
      </c>
      <c r="B141" s="14" t="s">
        <v>119</v>
      </c>
      <c r="C141" s="2">
        <v>16</v>
      </c>
      <c r="D141" s="262">
        <v>45</v>
      </c>
      <c r="E141" s="238">
        <v>44.06</v>
      </c>
      <c r="F141" s="77">
        <f t="shared" si="5"/>
        <v>-0.93999999999999773</v>
      </c>
    </row>
    <row r="142" spans="1:6" ht="24">
      <c r="A142" s="236">
        <v>40</v>
      </c>
      <c r="B142" s="14" t="s">
        <v>108</v>
      </c>
      <c r="C142" s="2">
        <v>17</v>
      </c>
      <c r="D142" s="262">
        <v>55.42</v>
      </c>
      <c r="E142" s="238">
        <v>54.41</v>
      </c>
      <c r="F142" s="77">
        <f t="shared" si="5"/>
        <v>-1.0100000000000051</v>
      </c>
    </row>
    <row r="143" spans="1:6" ht="24">
      <c r="A143" s="236">
        <v>41</v>
      </c>
      <c r="B143" s="14" t="s">
        <v>69</v>
      </c>
      <c r="C143" s="2">
        <v>16</v>
      </c>
      <c r="D143" s="262">
        <v>33.57</v>
      </c>
      <c r="E143" s="238">
        <v>32.19</v>
      </c>
      <c r="F143" s="77">
        <f t="shared" si="5"/>
        <v>-1.3800000000000026</v>
      </c>
    </row>
    <row r="144" spans="1:6" ht="24">
      <c r="A144" s="236">
        <v>42</v>
      </c>
      <c r="B144" s="14" t="s">
        <v>188</v>
      </c>
      <c r="C144" s="2">
        <v>5</v>
      </c>
      <c r="D144" s="262">
        <v>42.5</v>
      </c>
      <c r="E144" s="238">
        <v>41</v>
      </c>
      <c r="F144" s="77">
        <f t="shared" si="5"/>
        <v>-1.5</v>
      </c>
    </row>
    <row r="145" spans="1:6" ht="24">
      <c r="A145" s="236">
        <v>43</v>
      </c>
      <c r="B145" s="14" t="s">
        <v>139</v>
      </c>
      <c r="C145" s="2">
        <v>20</v>
      </c>
      <c r="D145" s="263">
        <v>44.151666666666664</v>
      </c>
      <c r="E145" s="238">
        <v>42.5</v>
      </c>
      <c r="F145" s="77">
        <f t="shared" si="5"/>
        <v>-1.6516666666666637</v>
      </c>
    </row>
    <row r="146" spans="1:6" ht="24">
      <c r="A146" s="236">
        <v>44</v>
      </c>
      <c r="B146" s="14" t="s">
        <v>107</v>
      </c>
      <c r="C146" s="2">
        <v>10</v>
      </c>
      <c r="D146" s="262">
        <v>34.17</v>
      </c>
      <c r="E146" s="238">
        <v>32.5</v>
      </c>
      <c r="F146" s="77">
        <f t="shared" si="5"/>
        <v>-1.6700000000000017</v>
      </c>
    </row>
    <row r="147" spans="1:6" ht="24">
      <c r="A147" s="236">
        <v>45</v>
      </c>
      <c r="B147" s="14" t="s">
        <v>120</v>
      </c>
      <c r="C147" s="2">
        <v>15</v>
      </c>
      <c r="D147" s="262">
        <v>40</v>
      </c>
      <c r="E147" s="238">
        <v>38.33</v>
      </c>
      <c r="F147" s="77">
        <f t="shared" si="5"/>
        <v>-1.6700000000000017</v>
      </c>
    </row>
    <row r="148" spans="1:6" ht="24">
      <c r="A148" s="236">
        <v>46</v>
      </c>
      <c r="B148" s="14" t="s">
        <v>47</v>
      </c>
      <c r="C148" s="2">
        <v>22</v>
      </c>
      <c r="D148" s="262">
        <v>43.33</v>
      </c>
      <c r="E148" s="238">
        <v>41.36</v>
      </c>
      <c r="F148" s="77">
        <f t="shared" si="5"/>
        <v>-1.9699999999999989</v>
      </c>
    </row>
    <row r="149" spans="1:6" ht="24">
      <c r="A149" s="236">
        <v>47</v>
      </c>
      <c r="B149" s="14" t="s">
        <v>138</v>
      </c>
      <c r="C149" s="2">
        <v>9</v>
      </c>
      <c r="D149" s="263">
        <v>51.594999999999999</v>
      </c>
      <c r="E149" s="238">
        <v>49.443333333333335</v>
      </c>
      <c r="F149" s="77">
        <f t="shared" si="5"/>
        <v>-2.1516666666666637</v>
      </c>
    </row>
    <row r="150" spans="1:6" ht="24">
      <c r="A150" s="236">
        <v>48</v>
      </c>
      <c r="B150" s="14" t="s">
        <v>20</v>
      </c>
      <c r="C150" s="2">
        <v>22</v>
      </c>
      <c r="D150" s="262">
        <v>36.74</v>
      </c>
      <c r="E150" s="238">
        <v>34.32</v>
      </c>
      <c r="F150" s="77">
        <f t="shared" si="5"/>
        <v>-2.4200000000000017</v>
      </c>
    </row>
    <row r="151" spans="1:6" ht="24">
      <c r="A151" s="236">
        <v>49</v>
      </c>
      <c r="B151" s="14" t="s">
        <v>102</v>
      </c>
      <c r="C151" s="2">
        <v>15</v>
      </c>
      <c r="D151" s="262">
        <v>39.47</v>
      </c>
      <c r="E151" s="238">
        <v>37</v>
      </c>
      <c r="F151" s="77">
        <f t="shared" si="5"/>
        <v>-2.4699999999999989</v>
      </c>
    </row>
    <row r="152" spans="1:6" ht="24">
      <c r="A152" s="236">
        <v>50</v>
      </c>
      <c r="B152" s="14" t="s">
        <v>75</v>
      </c>
      <c r="C152" s="2">
        <v>3</v>
      </c>
      <c r="D152" s="262">
        <v>29.38</v>
      </c>
      <c r="E152" s="238">
        <v>26.67</v>
      </c>
      <c r="F152" s="77">
        <f t="shared" si="5"/>
        <v>-2.7099999999999973</v>
      </c>
    </row>
    <row r="153" spans="1:6" ht="24">
      <c r="A153" s="236">
        <v>51</v>
      </c>
      <c r="B153" s="14" t="s">
        <v>61</v>
      </c>
      <c r="C153" s="2">
        <v>11</v>
      </c>
      <c r="D153" s="262">
        <v>42.78</v>
      </c>
      <c r="E153" s="238">
        <v>39.549999999999997</v>
      </c>
      <c r="F153" s="77">
        <f t="shared" si="5"/>
        <v>-3.230000000000004</v>
      </c>
    </row>
    <row r="154" spans="1:6" ht="24">
      <c r="A154" s="236">
        <v>52</v>
      </c>
      <c r="B154" s="14" t="s">
        <v>60</v>
      </c>
      <c r="C154" s="2">
        <v>10</v>
      </c>
      <c r="D154" s="262">
        <v>63.33</v>
      </c>
      <c r="E154" s="238">
        <v>59.5</v>
      </c>
      <c r="F154" s="77">
        <f t="shared" si="5"/>
        <v>-3.8299999999999983</v>
      </c>
    </row>
    <row r="155" spans="1:6" ht="24">
      <c r="A155" s="236">
        <v>53</v>
      </c>
      <c r="B155" s="14" t="s">
        <v>113</v>
      </c>
      <c r="C155" s="2">
        <v>14</v>
      </c>
      <c r="D155" s="262">
        <v>41</v>
      </c>
      <c r="E155" s="238">
        <v>37.14</v>
      </c>
      <c r="F155" s="77">
        <f t="shared" si="5"/>
        <v>-3.8599999999999994</v>
      </c>
    </row>
    <row r="156" spans="1:6" ht="24">
      <c r="A156" s="236">
        <v>54</v>
      </c>
      <c r="B156" s="14" t="s">
        <v>187</v>
      </c>
      <c r="C156" s="2">
        <v>37</v>
      </c>
      <c r="D156" s="263">
        <v>41.064999999999998</v>
      </c>
      <c r="E156" s="238">
        <v>36.891081081081083</v>
      </c>
      <c r="F156" s="77">
        <f t="shared" si="5"/>
        <v>-4.1739189189189148</v>
      </c>
    </row>
    <row r="157" spans="1:6" ht="24">
      <c r="A157" s="236">
        <v>55</v>
      </c>
      <c r="B157" s="14" t="s">
        <v>88</v>
      </c>
      <c r="C157" s="2">
        <v>4</v>
      </c>
      <c r="D157" s="262">
        <v>43.33</v>
      </c>
      <c r="E157" s="238">
        <v>38.75</v>
      </c>
      <c r="F157" s="77">
        <f t="shared" si="5"/>
        <v>-4.5799999999999983</v>
      </c>
    </row>
    <row r="158" spans="1:6" ht="24">
      <c r="A158" s="236">
        <v>56</v>
      </c>
      <c r="B158" s="14" t="s">
        <v>140</v>
      </c>
      <c r="C158" s="2">
        <v>25</v>
      </c>
      <c r="D158" s="263">
        <v>48.52</v>
      </c>
      <c r="E158" s="238">
        <v>43.597999999999992</v>
      </c>
      <c r="F158" s="77">
        <f t="shared" si="5"/>
        <v>-4.9220000000000113</v>
      </c>
    </row>
    <row r="159" spans="1:6" ht="24">
      <c r="A159" s="236">
        <v>57</v>
      </c>
      <c r="B159" s="14" t="s">
        <v>51</v>
      </c>
      <c r="C159" s="2">
        <v>8</v>
      </c>
      <c r="D159" s="262">
        <v>41.11</v>
      </c>
      <c r="E159" s="238">
        <v>35.630000000000003</v>
      </c>
      <c r="F159" s="77">
        <f t="shared" si="5"/>
        <v>-5.4799999999999969</v>
      </c>
    </row>
    <row r="160" spans="1:6" ht="24">
      <c r="A160" s="236">
        <v>58</v>
      </c>
      <c r="B160" s="14" t="s">
        <v>34</v>
      </c>
      <c r="C160" s="2">
        <v>1</v>
      </c>
      <c r="D160" s="262">
        <v>45.5</v>
      </c>
      <c r="E160" s="238">
        <v>40</v>
      </c>
      <c r="F160" s="77">
        <f t="shared" si="5"/>
        <v>-5.5</v>
      </c>
    </row>
    <row r="161" spans="1:6" ht="24">
      <c r="A161" s="236">
        <v>59</v>
      </c>
      <c r="B161" s="14" t="s">
        <v>31</v>
      </c>
      <c r="C161" s="2">
        <v>15</v>
      </c>
      <c r="D161" s="262">
        <v>62.95</v>
      </c>
      <c r="E161" s="238">
        <v>56.33</v>
      </c>
      <c r="F161" s="77">
        <f t="shared" si="5"/>
        <v>-6.6200000000000045</v>
      </c>
    </row>
    <row r="162" spans="1:6" ht="24">
      <c r="A162" s="236">
        <v>60</v>
      </c>
      <c r="B162" s="14" t="s">
        <v>64</v>
      </c>
      <c r="C162" s="2">
        <v>12</v>
      </c>
      <c r="D162" s="262">
        <v>37.5</v>
      </c>
      <c r="E162" s="238">
        <v>30.83</v>
      </c>
      <c r="F162" s="77">
        <f t="shared" si="5"/>
        <v>-6.6700000000000017</v>
      </c>
    </row>
    <row r="163" spans="1:6" ht="24">
      <c r="A163" s="236">
        <v>61</v>
      </c>
      <c r="B163" s="14" t="s">
        <v>48</v>
      </c>
      <c r="C163" s="2">
        <v>6</v>
      </c>
      <c r="D163" s="262">
        <v>48.46</v>
      </c>
      <c r="E163" s="238">
        <v>41.67</v>
      </c>
      <c r="F163" s="77">
        <f t="shared" si="5"/>
        <v>-6.7899999999999991</v>
      </c>
    </row>
    <row r="164" spans="1:6" ht="24">
      <c r="A164" s="236">
        <v>62</v>
      </c>
      <c r="B164" s="14" t="s">
        <v>70</v>
      </c>
      <c r="C164" s="2">
        <v>4</v>
      </c>
      <c r="D164" s="262">
        <v>54.17</v>
      </c>
      <c r="E164" s="238">
        <v>45</v>
      </c>
      <c r="F164" s="77">
        <f t="shared" ref="F164:F188" si="6">E164-D164</f>
        <v>-9.1700000000000017</v>
      </c>
    </row>
    <row r="165" spans="1:6" ht="24">
      <c r="A165" s="236">
        <v>63</v>
      </c>
      <c r="B165" s="14" t="s">
        <v>117</v>
      </c>
      <c r="C165" s="2">
        <v>27</v>
      </c>
      <c r="D165" s="262">
        <v>65.81</v>
      </c>
      <c r="E165" s="238">
        <v>56.56</v>
      </c>
      <c r="F165" s="77">
        <f t="shared" si="6"/>
        <v>-9.25</v>
      </c>
    </row>
    <row r="166" spans="1:6" ht="24">
      <c r="A166" s="236">
        <v>64</v>
      </c>
      <c r="B166" s="14" t="s">
        <v>79</v>
      </c>
      <c r="C166" s="2">
        <v>4</v>
      </c>
      <c r="D166" s="262">
        <v>51.25</v>
      </c>
      <c r="E166" s="238">
        <v>41.25</v>
      </c>
      <c r="F166" s="77">
        <f t="shared" si="6"/>
        <v>-10</v>
      </c>
    </row>
    <row r="167" spans="1:6" ht="24">
      <c r="A167" s="236">
        <v>65</v>
      </c>
      <c r="B167" s="14" t="s">
        <v>95</v>
      </c>
      <c r="C167" s="2">
        <v>9</v>
      </c>
      <c r="D167" s="262">
        <v>50.42</v>
      </c>
      <c r="E167" s="238">
        <v>40</v>
      </c>
      <c r="F167" s="77">
        <f t="shared" si="6"/>
        <v>-10.420000000000002</v>
      </c>
    </row>
    <row r="168" spans="1:6" ht="24">
      <c r="A168" s="236">
        <v>66</v>
      </c>
      <c r="B168" s="14" t="s">
        <v>137</v>
      </c>
      <c r="C168" s="2">
        <v>4</v>
      </c>
      <c r="D168" s="263">
        <v>55.625</v>
      </c>
      <c r="E168" s="238">
        <v>45</v>
      </c>
      <c r="F168" s="77">
        <f t="shared" si="6"/>
        <v>-10.625</v>
      </c>
    </row>
    <row r="169" spans="1:6" ht="24">
      <c r="A169" s="236">
        <v>67</v>
      </c>
      <c r="B169" s="14" t="s">
        <v>74</v>
      </c>
      <c r="C169" s="2">
        <v>15</v>
      </c>
      <c r="D169" s="262">
        <v>52.94</v>
      </c>
      <c r="E169" s="238">
        <v>42</v>
      </c>
      <c r="F169" s="77">
        <f t="shared" si="6"/>
        <v>-10.939999999999998</v>
      </c>
    </row>
    <row r="170" spans="1:6" ht="24">
      <c r="A170" s="236">
        <v>68</v>
      </c>
      <c r="B170" s="14" t="s">
        <v>116</v>
      </c>
      <c r="C170" s="2">
        <v>13</v>
      </c>
      <c r="D170" s="262">
        <v>46.15</v>
      </c>
      <c r="E170" s="238">
        <v>35</v>
      </c>
      <c r="F170" s="77">
        <f t="shared" si="6"/>
        <v>-11.149999999999999</v>
      </c>
    </row>
    <row r="171" spans="1:6" ht="24">
      <c r="A171" s="236">
        <v>69</v>
      </c>
      <c r="B171" s="14" t="s">
        <v>142</v>
      </c>
      <c r="C171" s="2">
        <v>19</v>
      </c>
      <c r="D171" s="263">
        <v>44.629999999999995</v>
      </c>
      <c r="E171" s="238">
        <v>32.368421052631582</v>
      </c>
      <c r="F171" s="77">
        <f t="shared" si="6"/>
        <v>-12.261578947368413</v>
      </c>
    </row>
    <row r="172" spans="1:6" ht="24">
      <c r="A172" s="236">
        <v>70</v>
      </c>
      <c r="B172" s="14" t="s">
        <v>115</v>
      </c>
      <c r="C172" s="2">
        <v>8</v>
      </c>
      <c r="D172" s="262">
        <v>46.67</v>
      </c>
      <c r="E172" s="238">
        <v>34.380000000000003</v>
      </c>
      <c r="F172" s="77">
        <f t="shared" si="6"/>
        <v>-12.29</v>
      </c>
    </row>
    <row r="173" spans="1:6" ht="24">
      <c r="A173" s="236">
        <v>71</v>
      </c>
      <c r="B173" s="14" t="s">
        <v>96</v>
      </c>
      <c r="C173" s="2">
        <v>2</v>
      </c>
      <c r="D173" s="262">
        <v>40</v>
      </c>
      <c r="E173" s="238">
        <v>27.5</v>
      </c>
      <c r="F173" s="77">
        <f t="shared" si="6"/>
        <v>-12.5</v>
      </c>
    </row>
    <row r="174" spans="1:6" ht="24">
      <c r="A174" s="236">
        <v>72</v>
      </c>
      <c r="B174" s="16" t="s">
        <v>55</v>
      </c>
      <c r="C174" s="240">
        <v>8</v>
      </c>
      <c r="D174" s="264">
        <v>41.88</v>
      </c>
      <c r="E174" s="238">
        <v>28.75</v>
      </c>
      <c r="F174" s="77">
        <f t="shared" si="6"/>
        <v>-13.130000000000003</v>
      </c>
    </row>
    <row r="175" spans="1:6" ht="24">
      <c r="A175" s="236">
        <v>73</v>
      </c>
      <c r="B175" s="14" t="s">
        <v>76</v>
      </c>
      <c r="C175" s="2">
        <v>6</v>
      </c>
      <c r="D175" s="262">
        <v>57.86</v>
      </c>
      <c r="E175" s="238">
        <v>44.17</v>
      </c>
      <c r="F175" s="77">
        <f t="shared" si="6"/>
        <v>-13.689999999999998</v>
      </c>
    </row>
    <row r="176" spans="1:6" ht="24">
      <c r="A176" s="236">
        <v>74</v>
      </c>
      <c r="B176" s="14" t="s">
        <v>83</v>
      </c>
      <c r="C176" s="2">
        <v>11</v>
      </c>
      <c r="D176" s="262">
        <v>47.92</v>
      </c>
      <c r="E176" s="238">
        <v>34.090000000000003</v>
      </c>
      <c r="F176" s="77">
        <f t="shared" si="6"/>
        <v>-13.829999999999998</v>
      </c>
    </row>
    <row r="177" spans="1:6" ht="24">
      <c r="A177" s="236">
        <v>75</v>
      </c>
      <c r="B177" s="14" t="s">
        <v>87</v>
      </c>
      <c r="C177" s="2">
        <v>16</v>
      </c>
      <c r="D177" s="262">
        <v>59.38</v>
      </c>
      <c r="E177" s="238">
        <v>44.69</v>
      </c>
      <c r="F177" s="77">
        <f t="shared" si="6"/>
        <v>-14.690000000000005</v>
      </c>
    </row>
    <row r="178" spans="1:6" ht="24">
      <c r="A178" s="236">
        <v>76</v>
      </c>
      <c r="B178" s="14" t="s">
        <v>22</v>
      </c>
      <c r="C178" s="2">
        <v>5</v>
      </c>
      <c r="D178" s="262">
        <v>52</v>
      </c>
      <c r="E178" s="238">
        <v>37</v>
      </c>
      <c r="F178" s="77">
        <f t="shared" si="6"/>
        <v>-15</v>
      </c>
    </row>
    <row r="179" spans="1:6" ht="24">
      <c r="A179" s="236">
        <v>77</v>
      </c>
      <c r="B179" s="14" t="s">
        <v>38</v>
      </c>
      <c r="C179" s="2">
        <v>25</v>
      </c>
      <c r="D179" s="262">
        <v>59.72</v>
      </c>
      <c r="E179" s="238">
        <v>44.6</v>
      </c>
      <c r="F179" s="77">
        <f t="shared" si="6"/>
        <v>-15.119999999999997</v>
      </c>
    </row>
    <row r="180" spans="1:6" ht="24">
      <c r="A180" s="236">
        <v>78</v>
      </c>
      <c r="B180" s="14" t="s">
        <v>28</v>
      </c>
      <c r="C180" s="2">
        <v>3</v>
      </c>
      <c r="D180" s="262">
        <v>55.83</v>
      </c>
      <c r="E180" s="238">
        <v>40</v>
      </c>
      <c r="F180" s="77">
        <f t="shared" si="6"/>
        <v>-15.829999999999998</v>
      </c>
    </row>
    <row r="181" spans="1:6" ht="24">
      <c r="A181" s="236">
        <v>79</v>
      </c>
      <c r="B181" s="14" t="s">
        <v>50</v>
      </c>
      <c r="C181" s="2">
        <v>10</v>
      </c>
      <c r="D181" s="262">
        <v>53.89</v>
      </c>
      <c r="E181" s="238">
        <v>37</v>
      </c>
      <c r="F181" s="77">
        <f t="shared" si="6"/>
        <v>-16.89</v>
      </c>
    </row>
    <row r="182" spans="1:6" ht="24">
      <c r="A182" s="236">
        <v>80</v>
      </c>
      <c r="B182" s="14" t="s">
        <v>101</v>
      </c>
      <c r="C182" s="2">
        <v>15</v>
      </c>
      <c r="D182" s="262">
        <v>60</v>
      </c>
      <c r="E182" s="238">
        <v>42.67</v>
      </c>
      <c r="F182" s="77">
        <f t="shared" si="6"/>
        <v>-17.329999999999998</v>
      </c>
    </row>
    <row r="183" spans="1:6" ht="24">
      <c r="A183" s="236">
        <v>81</v>
      </c>
      <c r="B183" s="14" t="s">
        <v>80</v>
      </c>
      <c r="C183" s="2">
        <v>2</v>
      </c>
      <c r="D183" s="262">
        <v>40</v>
      </c>
      <c r="E183" s="238">
        <v>22.5</v>
      </c>
      <c r="F183" s="77">
        <f t="shared" si="6"/>
        <v>-17.5</v>
      </c>
    </row>
    <row r="184" spans="1:6" ht="24">
      <c r="A184" s="236">
        <v>82</v>
      </c>
      <c r="B184" s="14" t="s">
        <v>109</v>
      </c>
      <c r="C184" s="2">
        <v>8</v>
      </c>
      <c r="D184" s="262">
        <v>55</v>
      </c>
      <c r="E184" s="238">
        <v>37.5</v>
      </c>
      <c r="F184" s="77">
        <f t="shared" si="6"/>
        <v>-17.5</v>
      </c>
    </row>
    <row r="185" spans="1:6" ht="24">
      <c r="A185" s="236">
        <v>83</v>
      </c>
      <c r="B185" s="14" t="s">
        <v>66</v>
      </c>
      <c r="C185" s="2">
        <v>8</v>
      </c>
      <c r="D185" s="262">
        <v>67.5</v>
      </c>
      <c r="E185" s="238">
        <v>46.88</v>
      </c>
      <c r="F185" s="77">
        <f t="shared" si="6"/>
        <v>-20.619999999999997</v>
      </c>
    </row>
    <row r="186" spans="1:6" ht="24">
      <c r="A186" s="236">
        <v>84</v>
      </c>
      <c r="B186" s="14" t="s">
        <v>86</v>
      </c>
      <c r="C186" s="2">
        <v>12</v>
      </c>
      <c r="D186" s="262">
        <v>50</v>
      </c>
      <c r="E186" s="238">
        <v>28.747500000000002</v>
      </c>
      <c r="F186" s="77">
        <f t="shared" si="6"/>
        <v>-21.252499999999998</v>
      </c>
    </row>
    <row r="187" spans="1:6" ht="24">
      <c r="A187" s="236">
        <v>85</v>
      </c>
      <c r="B187" s="14" t="s">
        <v>72</v>
      </c>
      <c r="C187" s="2">
        <v>10</v>
      </c>
      <c r="D187" s="262">
        <v>63.89</v>
      </c>
      <c r="E187" s="238">
        <v>42.5</v>
      </c>
      <c r="F187" s="77">
        <f t="shared" si="6"/>
        <v>-21.39</v>
      </c>
    </row>
    <row r="188" spans="1:6" ht="24">
      <c r="A188" s="236">
        <v>86</v>
      </c>
      <c r="B188" s="14" t="s">
        <v>73</v>
      </c>
      <c r="C188" s="2">
        <v>5</v>
      </c>
      <c r="D188" s="262">
        <v>71.88</v>
      </c>
      <c r="E188" s="238">
        <v>36</v>
      </c>
      <c r="F188" s="77">
        <f t="shared" si="6"/>
        <v>-35.879999999999995</v>
      </c>
    </row>
  </sheetData>
  <sortState ref="B103:F188">
    <sortCondition descending="1" ref="F103:F188"/>
  </sortState>
  <mergeCells count="14">
    <mergeCell ref="A98:F98"/>
    <mergeCell ref="A99:F99"/>
    <mergeCell ref="A100:F100"/>
    <mergeCell ref="A101:A102"/>
    <mergeCell ref="B101:B102"/>
    <mergeCell ref="C101:C102"/>
    <mergeCell ref="D101:F101"/>
    <mergeCell ref="A1:F1"/>
    <mergeCell ref="A2:F2"/>
    <mergeCell ref="A4:A5"/>
    <mergeCell ref="B4:B5"/>
    <mergeCell ref="C4:C5"/>
    <mergeCell ref="D4:F4"/>
    <mergeCell ref="A3:F3"/>
  </mergeCells>
  <pageMargins left="0.23622047244094491" right="0.23622047244094491" top="0.74803149606299213" bottom="0.74803149606299213" header="0.31496062992125984" footer="0.31496062992125984"/>
  <pageSetup paperSize="9" orientation="portrait" horizontalDpi="4294967293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:F188"/>
  <sheetViews>
    <sheetView workbookViewId="0">
      <selection activeCell="J11" sqref="J11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216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133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16</v>
      </c>
      <c r="C6" s="237">
        <v>5</v>
      </c>
      <c r="D6" s="238">
        <v>40.28</v>
      </c>
      <c r="E6" s="238">
        <v>58.9</v>
      </c>
      <c r="F6" s="77">
        <f t="shared" ref="F6:F37" si="0">E6-D6</f>
        <v>18.619999999999997</v>
      </c>
    </row>
    <row r="7" spans="1:6" ht="24">
      <c r="A7" s="236">
        <v>2</v>
      </c>
      <c r="B7" s="14" t="s">
        <v>84</v>
      </c>
      <c r="C7" s="2">
        <v>3</v>
      </c>
      <c r="D7" s="238">
        <v>36.17</v>
      </c>
      <c r="E7" s="238">
        <v>58.83</v>
      </c>
      <c r="F7" s="77">
        <f t="shared" si="0"/>
        <v>22.659999999999997</v>
      </c>
    </row>
    <row r="8" spans="1:6" ht="24">
      <c r="A8" s="236">
        <v>3</v>
      </c>
      <c r="B8" s="14" t="s">
        <v>28</v>
      </c>
      <c r="C8" s="2">
        <v>3</v>
      </c>
      <c r="D8" s="238">
        <v>42.33</v>
      </c>
      <c r="E8" s="238">
        <v>56.33</v>
      </c>
      <c r="F8" s="77">
        <f t="shared" si="0"/>
        <v>14</v>
      </c>
    </row>
    <row r="9" spans="1:6" ht="24">
      <c r="A9" s="236">
        <v>4</v>
      </c>
      <c r="B9" s="14" t="s">
        <v>52</v>
      </c>
      <c r="C9" s="2">
        <v>4</v>
      </c>
      <c r="D9" s="238">
        <v>36.799999999999997</v>
      </c>
      <c r="E9" s="238">
        <v>56</v>
      </c>
      <c r="F9" s="77">
        <f t="shared" si="0"/>
        <v>19.200000000000003</v>
      </c>
    </row>
    <row r="10" spans="1:6" ht="24">
      <c r="A10" s="236">
        <v>5</v>
      </c>
      <c r="B10" s="14" t="s">
        <v>137</v>
      </c>
      <c r="C10" s="2">
        <v>4</v>
      </c>
      <c r="D10" s="239">
        <v>48.25</v>
      </c>
      <c r="E10" s="238">
        <v>55.38</v>
      </c>
      <c r="F10" s="77">
        <f t="shared" si="0"/>
        <v>7.1300000000000026</v>
      </c>
    </row>
    <row r="11" spans="1:6" ht="24">
      <c r="A11" s="236">
        <v>6</v>
      </c>
      <c r="B11" s="14" t="s">
        <v>94</v>
      </c>
      <c r="C11" s="2">
        <v>6</v>
      </c>
      <c r="D11" s="238">
        <v>28.4</v>
      </c>
      <c r="E11" s="238">
        <v>54.58</v>
      </c>
      <c r="F11" s="77">
        <f t="shared" si="0"/>
        <v>26.18</v>
      </c>
    </row>
    <row r="12" spans="1:6" ht="24">
      <c r="A12" s="236">
        <v>7</v>
      </c>
      <c r="B12" s="14" t="s">
        <v>95</v>
      </c>
      <c r="C12" s="2">
        <v>9</v>
      </c>
      <c r="D12" s="238">
        <v>40.83</v>
      </c>
      <c r="E12" s="238">
        <v>54.44</v>
      </c>
      <c r="F12" s="77">
        <f t="shared" si="0"/>
        <v>13.61</v>
      </c>
    </row>
    <row r="13" spans="1:6" ht="24">
      <c r="A13" s="236">
        <v>8</v>
      </c>
      <c r="B13" s="14" t="s">
        <v>138</v>
      </c>
      <c r="C13" s="2">
        <v>9</v>
      </c>
      <c r="D13" s="239">
        <v>38.47</v>
      </c>
      <c r="E13" s="238">
        <v>53.276666666666671</v>
      </c>
      <c r="F13" s="77">
        <f t="shared" si="0"/>
        <v>14.806666666666672</v>
      </c>
    </row>
    <row r="14" spans="1:6" ht="24">
      <c r="A14" s="236">
        <v>9</v>
      </c>
      <c r="B14" s="14" t="s">
        <v>56</v>
      </c>
      <c r="C14" s="2">
        <v>14</v>
      </c>
      <c r="D14" s="238">
        <v>33.56</v>
      </c>
      <c r="E14" s="238">
        <v>52.89</v>
      </c>
      <c r="F14" s="77">
        <f t="shared" si="0"/>
        <v>19.329999999999998</v>
      </c>
    </row>
    <row r="15" spans="1:6" ht="24">
      <c r="A15" s="236">
        <v>10</v>
      </c>
      <c r="B15" s="14" t="s">
        <v>111</v>
      </c>
      <c r="C15" s="2">
        <v>20</v>
      </c>
      <c r="D15" s="238">
        <v>43.89</v>
      </c>
      <c r="E15" s="238">
        <v>52.83</v>
      </c>
      <c r="F15" s="77">
        <f t="shared" si="0"/>
        <v>8.9399999999999977</v>
      </c>
    </row>
    <row r="16" spans="1:6" ht="24">
      <c r="A16" s="236">
        <v>11</v>
      </c>
      <c r="B16" s="14" t="s">
        <v>80</v>
      </c>
      <c r="C16" s="2">
        <v>2</v>
      </c>
      <c r="D16" s="238">
        <v>42.92</v>
      </c>
      <c r="E16" s="238">
        <v>52.75</v>
      </c>
      <c r="F16" s="77">
        <f t="shared" si="0"/>
        <v>9.8299999999999983</v>
      </c>
    </row>
    <row r="17" spans="1:6" ht="24">
      <c r="A17" s="236">
        <v>12</v>
      </c>
      <c r="B17" s="14" t="s">
        <v>60</v>
      </c>
      <c r="C17" s="2">
        <v>10</v>
      </c>
      <c r="D17" s="238">
        <v>46.83</v>
      </c>
      <c r="E17" s="238">
        <v>51.95</v>
      </c>
      <c r="F17" s="77">
        <f t="shared" si="0"/>
        <v>5.1200000000000045</v>
      </c>
    </row>
    <row r="18" spans="1:6" ht="24">
      <c r="A18" s="236">
        <v>13</v>
      </c>
      <c r="B18" s="14" t="s">
        <v>39</v>
      </c>
      <c r="C18" s="2">
        <v>6</v>
      </c>
      <c r="D18" s="238">
        <v>43.45</v>
      </c>
      <c r="E18" s="238">
        <v>51.92</v>
      </c>
      <c r="F18" s="77">
        <f t="shared" si="0"/>
        <v>8.4699999999999989</v>
      </c>
    </row>
    <row r="19" spans="1:6" ht="24">
      <c r="A19" s="236">
        <v>14</v>
      </c>
      <c r="B19" s="14" t="s">
        <v>47</v>
      </c>
      <c r="C19" s="2">
        <v>22</v>
      </c>
      <c r="D19" s="238">
        <v>43.98</v>
      </c>
      <c r="E19" s="238">
        <v>51.43</v>
      </c>
      <c r="F19" s="77">
        <f t="shared" si="0"/>
        <v>7.4500000000000028</v>
      </c>
    </row>
    <row r="20" spans="1:6" ht="24">
      <c r="A20" s="236">
        <v>15</v>
      </c>
      <c r="B20" s="14" t="s">
        <v>86</v>
      </c>
      <c r="C20" s="2">
        <v>12</v>
      </c>
      <c r="D20" s="238">
        <v>56.38</v>
      </c>
      <c r="E20" s="238">
        <v>51.372500000000002</v>
      </c>
      <c r="F20" s="77">
        <f t="shared" si="0"/>
        <v>-5.0075000000000003</v>
      </c>
    </row>
    <row r="21" spans="1:6" ht="24">
      <c r="A21" s="236">
        <v>16</v>
      </c>
      <c r="B21" s="14" t="s">
        <v>72</v>
      </c>
      <c r="C21" s="2">
        <v>10</v>
      </c>
      <c r="D21" s="238">
        <v>57.22</v>
      </c>
      <c r="E21" s="238">
        <v>51.1</v>
      </c>
      <c r="F21" s="77">
        <f t="shared" si="0"/>
        <v>-6.1199999999999974</v>
      </c>
    </row>
    <row r="22" spans="1:6" ht="24">
      <c r="A22" s="236">
        <v>17</v>
      </c>
      <c r="B22" s="14" t="s">
        <v>117</v>
      </c>
      <c r="C22" s="2">
        <v>27</v>
      </c>
      <c r="D22" s="238">
        <v>42.01</v>
      </c>
      <c r="E22" s="238">
        <v>50.81</v>
      </c>
      <c r="F22" s="77">
        <f t="shared" si="0"/>
        <v>8.8000000000000043</v>
      </c>
    </row>
    <row r="23" spans="1:6" ht="24">
      <c r="A23" s="236">
        <v>18</v>
      </c>
      <c r="B23" s="14" t="s">
        <v>66</v>
      </c>
      <c r="C23" s="2">
        <v>8</v>
      </c>
      <c r="D23" s="238">
        <v>43.5</v>
      </c>
      <c r="E23" s="238">
        <v>50.38</v>
      </c>
      <c r="F23" s="77">
        <f t="shared" si="0"/>
        <v>6.8800000000000026</v>
      </c>
    </row>
    <row r="24" spans="1:6" ht="24">
      <c r="A24" s="236">
        <v>19</v>
      </c>
      <c r="B24" s="14" t="s">
        <v>105</v>
      </c>
      <c r="C24" s="2">
        <v>4</v>
      </c>
      <c r="D24" s="238">
        <v>31</v>
      </c>
      <c r="E24" s="238">
        <v>48.63</v>
      </c>
      <c r="F24" s="77">
        <f t="shared" si="0"/>
        <v>17.630000000000003</v>
      </c>
    </row>
    <row r="25" spans="1:6" ht="24">
      <c r="A25" s="236">
        <v>20</v>
      </c>
      <c r="B25" s="14" t="s">
        <v>102</v>
      </c>
      <c r="C25" s="2">
        <v>15</v>
      </c>
      <c r="D25" s="238">
        <v>39.47</v>
      </c>
      <c r="E25" s="238">
        <v>48.53</v>
      </c>
      <c r="F25" s="77">
        <f t="shared" si="0"/>
        <v>9.0600000000000023</v>
      </c>
    </row>
    <row r="26" spans="1:6" ht="24">
      <c r="A26" s="236">
        <v>21</v>
      </c>
      <c r="B26" s="14" t="s">
        <v>18</v>
      </c>
      <c r="C26" s="2">
        <v>13</v>
      </c>
      <c r="D26" s="238">
        <v>36.630000000000003</v>
      </c>
      <c r="E26" s="238">
        <v>48.31</v>
      </c>
      <c r="F26" s="77">
        <f t="shared" si="0"/>
        <v>11.68</v>
      </c>
    </row>
    <row r="27" spans="1:6" ht="24">
      <c r="A27" s="236">
        <v>22</v>
      </c>
      <c r="B27" s="14" t="s">
        <v>108</v>
      </c>
      <c r="C27" s="2">
        <v>17</v>
      </c>
      <c r="D27" s="238">
        <v>49.33</v>
      </c>
      <c r="E27" s="238">
        <v>48.29</v>
      </c>
      <c r="F27" s="77">
        <f t="shared" si="0"/>
        <v>-1.0399999999999991</v>
      </c>
    </row>
    <row r="28" spans="1:6" ht="24">
      <c r="A28" s="236">
        <v>23</v>
      </c>
      <c r="B28" s="14" t="s">
        <v>119</v>
      </c>
      <c r="C28" s="2">
        <v>16</v>
      </c>
      <c r="D28" s="238">
        <v>41.17</v>
      </c>
      <c r="E28" s="238">
        <v>48.22</v>
      </c>
      <c r="F28" s="77">
        <f t="shared" si="0"/>
        <v>7.0499999999999972</v>
      </c>
    </row>
    <row r="29" spans="1:6" ht="24">
      <c r="A29" s="236">
        <v>24</v>
      </c>
      <c r="B29" s="14" t="s">
        <v>61</v>
      </c>
      <c r="C29" s="2">
        <v>11</v>
      </c>
      <c r="D29" s="238">
        <v>44.67</v>
      </c>
      <c r="E29" s="238">
        <v>47.73</v>
      </c>
      <c r="F29" s="77">
        <f t="shared" si="0"/>
        <v>3.0599999999999952</v>
      </c>
    </row>
    <row r="30" spans="1:6" ht="24">
      <c r="A30" s="236">
        <v>25</v>
      </c>
      <c r="B30" s="14" t="s">
        <v>31</v>
      </c>
      <c r="C30" s="2">
        <v>15</v>
      </c>
      <c r="D30" s="238">
        <v>36.700000000000003</v>
      </c>
      <c r="E30" s="238">
        <v>47.57</v>
      </c>
      <c r="F30" s="77">
        <f t="shared" si="0"/>
        <v>10.869999999999997</v>
      </c>
    </row>
    <row r="31" spans="1:6" ht="24">
      <c r="A31" s="236">
        <v>26</v>
      </c>
      <c r="B31" s="14" t="s">
        <v>141</v>
      </c>
      <c r="C31" s="2">
        <v>20</v>
      </c>
      <c r="D31" s="239">
        <v>39.965000000000003</v>
      </c>
      <c r="E31" s="238">
        <v>47.499499999999998</v>
      </c>
      <c r="F31" s="77">
        <f t="shared" si="0"/>
        <v>7.5344999999999942</v>
      </c>
    </row>
    <row r="32" spans="1:6" ht="24">
      <c r="A32" s="236">
        <v>27</v>
      </c>
      <c r="B32" s="14" t="s">
        <v>139</v>
      </c>
      <c r="C32" s="2">
        <v>20</v>
      </c>
      <c r="D32" s="239">
        <v>35.541666666666664</v>
      </c>
      <c r="E32" s="238">
        <v>47.13</v>
      </c>
      <c r="F32" s="77">
        <f t="shared" si="0"/>
        <v>11.588333333333338</v>
      </c>
    </row>
    <row r="33" spans="1:6" ht="24">
      <c r="A33" s="236">
        <v>28</v>
      </c>
      <c r="B33" s="14" t="s">
        <v>140</v>
      </c>
      <c r="C33" s="2">
        <v>25</v>
      </c>
      <c r="D33" s="239">
        <v>31.78</v>
      </c>
      <c r="E33" s="238">
        <v>47.02</v>
      </c>
      <c r="F33" s="77">
        <f t="shared" si="0"/>
        <v>15.240000000000002</v>
      </c>
    </row>
    <row r="34" spans="1:6" ht="24">
      <c r="A34" s="236">
        <v>29</v>
      </c>
      <c r="B34" s="14" t="s">
        <v>109</v>
      </c>
      <c r="C34" s="2">
        <v>8</v>
      </c>
      <c r="D34" s="238">
        <v>39.1</v>
      </c>
      <c r="E34" s="238">
        <v>47</v>
      </c>
      <c r="F34" s="77">
        <f t="shared" si="0"/>
        <v>7.8999999999999986</v>
      </c>
    </row>
    <row r="35" spans="1:6" ht="24">
      <c r="A35" s="236">
        <v>30</v>
      </c>
      <c r="B35" s="14" t="s">
        <v>114</v>
      </c>
      <c r="C35" s="2">
        <v>11</v>
      </c>
      <c r="D35" s="238">
        <v>33.25</v>
      </c>
      <c r="E35" s="238">
        <v>46.95</v>
      </c>
      <c r="F35" s="77">
        <f t="shared" si="0"/>
        <v>13.700000000000003</v>
      </c>
    </row>
    <row r="36" spans="1:6" ht="24">
      <c r="A36" s="236">
        <v>31</v>
      </c>
      <c r="B36" s="14" t="s">
        <v>71</v>
      </c>
      <c r="C36" s="2">
        <v>11</v>
      </c>
      <c r="D36" s="238">
        <v>34.519999999999996</v>
      </c>
      <c r="E36" s="238">
        <v>46.55</v>
      </c>
      <c r="F36" s="77">
        <f t="shared" si="0"/>
        <v>12.030000000000001</v>
      </c>
    </row>
    <row r="37" spans="1:6" ht="24">
      <c r="A37" s="236">
        <v>32</v>
      </c>
      <c r="B37" s="14" t="s">
        <v>87</v>
      </c>
      <c r="C37" s="2">
        <v>16</v>
      </c>
      <c r="D37" s="238">
        <v>40.94</v>
      </c>
      <c r="E37" s="238">
        <v>46.47</v>
      </c>
      <c r="F37" s="77">
        <f t="shared" si="0"/>
        <v>5.5300000000000011</v>
      </c>
    </row>
    <row r="38" spans="1:6" ht="24">
      <c r="A38" s="236">
        <v>33</v>
      </c>
      <c r="B38" s="14" t="s">
        <v>51</v>
      </c>
      <c r="C38" s="2">
        <v>8</v>
      </c>
      <c r="D38" s="238">
        <v>38.39</v>
      </c>
      <c r="E38" s="238">
        <v>46.38</v>
      </c>
      <c r="F38" s="77">
        <f t="shared" ref="F38:F69" si="1">E38-D38</f>
        <v>7.990000000000002</v>
      </c>
    </row>
    <row r="39" spans="1:6" ht="24">
      <c r="A39" s="236">
        <v>34</v>
      </c>
      <c r="B39" s="14" t="s">
        <v>37</v>
      </c>
      <c r="C39" s="2">
        <v>3</v>
      </c>
      <c r="D39" s="238">
        <v>35.54</v>
      </c>
      <c r="E39" s="238">
        <v>46.33</v>
      </c>
      <c r="F39" s="77">
        <f t="shared" si="1"/>
        <v>10.79</v>
      </c>
    </row>
    <row r="40" spans="1:6" ht="24">
      <c r="A40" s="236">
        <v>35</v>
      </c>
      <c r="B40" s="14" t="s">
        <v>20</v>
      </c>
      <c r="C40" s="2">
        <v>22</v>
      </c>
      <c r="D40" s="238">
        <v>34.299999999999997</v>
      </c>
      <c r="E40" s="238">
        <v>46.3</v>
      </c>
      <c r="F40" s="77">
        <f t="shared" si="1"/>
        <v>12</v>
      </c>
    </row>
    <row r="41" spans="1:6" ht="24">
      <c r="A41" s="236">
        <v>36</v>
      </c>
      <c r="B41" s="14" t="s">
        <v>74</v>
      </c>
      <c r="C41" s="2">
        <v>15</v>
      </c>
      <c r="D41" s="238">
        <v>42.94</v>
      </c>
      <c r="E41" s="238">
        <v>46.3</v>
      </c>
      <c r="F41" s="77">
        <f t="shared" si="1"/>
        <v>3.3599999999999994</v>
      </c>
    </row>
    <row r="42" spans="1:6" ht="24">
      <c r="A42" s="236">
        <v>37</v>
      </c>
      <c r="B42" s="14" t="s">
        <v>101</v>
      </c>
      <c r="C42" s="2">
        <v>15</v>
      </c>
      <c r="D42" s="238">
        <v>32.92</v>
      </c>
      <c r="E42" s="238">
        <v>46.03</v>
      </c>
      <c r="F42" s="77">
        <f t="shared" si="1"/>
        <v>13.11</v>
      </c>
    </row>
    <row r="43" spans="1:6" ht="24">
      <c r="A43" s="236">
        <v>38</v>
      </c>
      <c r="B43" s="14" t="s">
        <v>48</v>
      </c>
      <c r="C43" s="2">
        <v>6</v>
      </c>
      <c r="D43" s="238">
        <v>36.04</v>
      </c>
      <c r="E43" s="238">
        <v>45.42</v>
      </c>
      <c r="F43" s="77">
        <f t="shared" si="1"/>
        <v>9.3800000000000026</v>
      </c>
    </row>
    <row r="44" spans="1:6" ht="24">
      <c r="A44" s="236">
        <v>39</v>
      </c>
      <c r="B44" s="14" t="s">
        <v>104</v>
      </c>
      <c r="C44" s="2">
        <v>7</v>
      </c>
      <c r="D44" s="238">
        <v>34.130000000000003</v>
      </c>
      <c r="E44" s="238">
        <v>45.29</v>
      </c>
      <c r="F44" s="77">
        <f t="shared" si="1"/>
        <v>11.159999999999997</v>
      </c>
    </row>
    <row r="45" spans="1:6" ht="24">
      <c r="A45" s="236">
        <v>40</v>
      </c>
      <c r="B45" s="14" t="s">
        <v>112</v>
      </c>
      <c r="C45" s="2">
        <v>19</v>
      </c>
      <c r="D45" s="238">
        <v>31</v>
      </c>
      <c r="E45" s="238">
        <v>45.16</v>
      </c>
      <c r="F45" s="77">
        <f t="shared" si="1"/>
        <v>14.159999999999997</v>
      </c>
    </row>
    <row r="46" spans="1:6" s="17" customFormat="1" ht="24.6" customHeight="1">
      <c r="A46" s="236">
        <v>41</v>
      </c>
      <c r="B46" s="14" t="s">
        <v>34</v>
      </c>
      <c r="C46" s="2">
        <v>1</v>
      </c>
      <c r="D46" s="238">
        <v>40.25</v>
      </c>
      <c r="E46" s="238">
        <v>45</v>
      </c>
      <c r="F46" s="77">
        <f t="shared" si="1"/>
        <v>4.75</v>
      </c>
    </row>
    <row r="47" spans="1:6" ht="24">
      <c r="A47" s="236">
        <v>42</v>
      </c>
      <c r="B47" s="14" t="s">
        <v>82</v>
      </c>
      <c r="C47" s="2">
        <v>14</v>
      </c>
      <c r="D47" s="238">
        <v>32.29</v>
      </c>
      <c r="E47" s="238">
        <v>44.71</v>
      </c>
      <c r="F47" s="77">
        <f t="shared" si="1"/>
        <v>12.420000000000002</v>
      </c>
    </row>
    <row r="48" spans="1:6" ht="24">
      <c r="A48" s="236">
        <v>43</v>
      </c>
      <c r="B48" s="14" t="s">
        <v>63</v>
      </c>
      <c r="C48" s="2">
        <v>10</v>
      </c>
      <c r="D48" s="238">
        <v>49.13</v>
      </c>
      <c r="E48" s="238">
        <v>44.35</v>
      </c>
      <c r="F48" s="77">
        <f t="shared" si="1"/>
        <v>-4.7800000000000011</v>
      </c>
    </row>
    <row r="49" spans="1:6" ht="24">
      <c r="A49" s="236">
        <v>44</v>
      </c>
      <c r="B49" s="14" t="s">
        <v>75</v>
      </c>
      <c r="C49" s="2">
        <v>3</v>
      </c>
      <c r="D49" s="238">
        <v>29.31</v>
      </c>
      <c r="E49" s="238">
        <v>44.17</v>
      </c>
      <c r="F49" s="77">
        <f t="shared" si="1"/>
        <v>14.860000000000003</v>
      </c>
    </row>
    <row r="50" spans="1:6" ht="24">
      <c r="A50" s="236">
        <v>45</v>
      </c>
      <c r="B50" s="14" t="s">
        <v>73</v>
      </c>
      <c r="C50" s="2">
        <v>5</v>
      </c>
      <c r="D50" s="238">
        <v>50.75</v>
      </c>
      <c r="E50" s="238">
        <v>44.1</v>
      </c>
      <c r="F50" s="77">
        <f t="shared" si="1"/>
        <v>-6.6499999999999986</v>
      </c>
    </row>
    <row r="51" spans="1:6" ht="24">
      <c r="A51" s="236">
        <v>46</v>
      </c>
      <c r="B51" s="14" t="s">
        <v>85</v>
      </c>
      <c r="C51" s="2">
        <v>10</v>
      </c>
      <c r="D51" s="238">
        <v>33.549999999999997</v>
      </c>
      <c r="E51" s="238">
        <v>43.9</v>
      </c>
      <c r="F51" s="77">
        <f t="shared" si="1"/>
        <v>10.350000000000001</v>
      </c>
    </row>
    <row r="52" spans="1:6" ht="24">
      <c r="A52" s="236">
        <v>47</v>
      </c>
      <c r="B52" s="14" t="s">
        <v>135</v>
      </c>
      <c r="C52" s="2">
        <v>17</v>
      </c>
      <c r="D52" s="239">
        <v>32.143333333333338</v>
      </c>
      <c r="E52" s="238">
        <v>43.79529411764706</v>
      </c>
      <c r="F52" s="77">
        <f t="shared" si="1"/>
        <v>11.651960784313722</v>
      </c>
    </row>
    <row r="53" spans="1:6" ht="24">
      <c r="A53" s="236">
        <v>48</v>
      </c>
      <c r="B53" s="14" t="s">
        <v>62</v>
      </c>
      <c r="C53" s="2">
        <v>12</v>
      </c>
      <c r="D53" s="238">
        <v>31.1</v>
      </c>
      <c r="E53" s="238">
        <v>43.29</v>
      </c>
      <c r="F53" s="77">
        <f t="shared" si="1"/>
        <v>12.189999999999998</v>
      </c>
    </row>
    <row r="54" spans="1:6" ht="24">
      <c r="A54" s="236">
        <v>49</v>
      </c>
      <c r="B54" s="14" t="s">
        <v>65</v>
      </c>
      <c r="C54" s="2">
        <v>6</v>
      </c>
      <c r="D54" s="238">
        <v>37</v>
      </c>
      <c r="E54" s="238">
        <v>43.25</v>
      </c>
      <c r="F54" s="77">
        <f t="shared" si="1"/>
        <v>6.25</v>
      </c>
    </row>
    <row r="55" spans="1:6" ht="24">
      <c r="A55" s="236">
        <v>50</v>
      </c>
      <c r="B55" s="14" t="s">
        <v>115</v>
      </c>
      <c r="C55" s="2">
        <v>8</v>
      </c>
      <c r="D55" s="238">
        <v>38.83</v>
      </c>
      <c r="E55" s="238">
        <v>43.25</v>
      </c>
      <c r="F55" s="77">
        <f t="shared" si="1"/>
        <v>4.4200000000000017</v>
      </c>
    </row>
    <row r="56" spans="1:6" ht="24">
      <c r="A56" s="236">
        <v>51</v>
      </c>
      <c r="B56" s="14" t="s">
        <v>96</v>
      </c>
      <c r="C56" s="2">
        <v>2</v>
      </c>
      <c r="D56" s="238">
        <v>41</v>
      </c>
      <c r="E56" s="238">
        <v>43</v>
      </c>
      <c r="F56" s="77">
        <f t="shared" si="1"/>
        <v>2</v>
      </c>
    </row>
    <row r="57" spans="1:6" ht="24">
      <c r="A57" s="236">
        <v>52</v>
      </c>
      <c r="B57" s="14" t="s">
        <v>113</v>
      </c>
      <c r="C57" s="2">
        <v>14</v>
      </c>
      <c r="D57" s="238">
        <v>44.8</v>
      </c>
      <c r="E57" s="238">
        <v>43</v>
      </c>
      <c r="F57" s="77">
        <f t="shared" si="1"/>
        <v>-1.7999999999999972</v>
      </c>
    </row>
    <row r="58" spans="1:6" ht="24">
      <c r="A58" s="236">
        <v>53</v>
      </c>
      <c r="B58" s="14" t="s">
        <v>88</v>
      </c>
      <c r="C58" s="2">
        <v>4</v>
      </c>
      <c r="D58" s="238">
        <v>44.58</v>
      </c>
      <c r="E58" s="238">
        <v>42.88</v>
      </c>
      <c r="F58" s="77">
        <f t="shared" si="1"/>
        <v>-1.6999999999999957</v>
      </c>
    </row>
    <row r="59" spans="1:6" ht="24">
      <c r="A59" s="236">
        <v>54</v>
      </c>
      <c r="B59" s="14" t="s">
        <v>107</v>
      </c>
      <c r="C59" s="2">
        <v>10</v>
      </c>
      <c r="D59" s="238">
        <v>42.83</v>
      </c>
      <c r="E59" s="238">
        <v>42.8</v>
      </c>
      <c r="F59" s="77">
        <f t="shared" si="1"/>
        <v>-3.0000000000001137E-2</v>
      </c>
    </row>
    <row r="60" spans="1:6" ht="24">
      <c r="A60" s="236">
        <v>55</v>
      </c>
      <c r="B60" s="14" t="s">
        <v>50</v>
      </c>
      <c r="C60" s="2">
        <v>10</v>
      </c>
      <c r="D60" s="238">
        <v>47.44</v>
      </c>
      <c r="E60" s="238">
        <v>42.75</v>
      </c>
      <c r="F60" s="77">
        <f t="shared" si="1"/>
        <v>-4.6899999999999977</v>
      </c>
    </row>
    <row r="61" spans="1:6" ht="24">
      <c r="A61" s="236">
        <v>56</v>
      </c>
      <c r="B61" s="14" t="s">
        <v>142</v>
      </c>
      <c r="C61" s="2">
        <v>19</v>
      </c>
      <c r="D61" s="239">
        <v>44.5</v>
      </c>
      <c r="E61" s="238">
        <v>42.31894736842105</v>
      </c>
      <c r="F61" s="77">
        <f t="shared" si="1"/>
        <v>-2.1810526315789502</v>
      </c>
    </row>
    <row r="62" spans="1:6" ht="24">
      <c r="A62" s="236">
        <v>57</v>
      </c>
      <c r="B62" s="14" t="s">
        <v>187</v>
      </c>
      <c r="C62" s="2">
        <v>37</v>
      </c>
      <c r="D62" s="239">
        <v>34.79</v>
      </c>
      <c r="E62" s="238">
        <v>42.279999999999994</v>
      </c>
      <c r="F62" s="77">
        <f t="shared" si="1"/>
        <v>7.4899999999999949</v>
      </c>
    </row>
    <row r="63" spans="1:6" ht="24">
      <c r="A63" s="236">
        <v>58</v>
      </c>
      <c r="B63" s="14" t="s">
        <v>79</v>
      </c>
      <c r="C63" s="2">
        <v>4</v>
      </c>
      <c r="D63" s="238">
        <v>43.13</v>
      </c>
      <c r="E63" s="238">
        <v>42.25</v>
      </c>
      <c r="F63" s="77">
        <f t="shared" si="1"/>
        <v>-0.88000000000000256</v>
      </c>
    </row>
    <row r="64" spans="1:6" ht="24">
      <c r="A64" s="236">
        <v>59</v>
      </c>
      <c r="B64" s="14" t="s">
        <v>25</v>
      </c>
      <c r="C64" s="2">
        <v>13</v>
      </c>
      <c r="D64" s="238">
        <v>31.85</v>
      </c>
      <c r="E64" s="238">
        <v>42.15</v>
      </c>
      <c r="F64" s="77">
        <f t="shared" si="1"/>
        <v>10.299999999999997</v>
      </c>
    </row>
    <row r="65" spans="1:6" ht="24">
      <c r="A65" s="236">
        <v>60</v>
      </c>
      <c r="B65" s="14" t="s">
        <v>17</v>
      </c>
      <c r="C65" s="2">
        <v>12</v>
      </c>
      <c r="D65" s="238">
        <v>37.96</v>
      </c>
      <c r="E65" s="238">
        <v>41.92</v>
      </c>
      <c r="F65" s="77">
        <f t="shared" si="1"/>
        <v>3.9600000000000009</v>
      </c>
    </row>
    <row r="66" spans="1:6" ht="24">
      <c r="A66" s="236">
        <v>61</v>
      </c>
      <c r="B66" s="14" t="s">
        <v>120</v>
      </c>
      <c r="C66" s="2">
        <v>15</v>
      </c>
      <c r="D66" s="238">
        <v>34.799999999999997</v>
      </c>
      <c r="E66" s="238">
        <v>41.63</v>
      </c>
      <c r="F66" s="77">
        <f t="shared" si="1"/>
        <v>6.8300000000000054</v>
      </c>
    </row>
    <row r="67" spans="1:6" ht="24">
      <c r="A67" s="236">
        <v>62</v>
      </c>
      <c r="B67" s="14" t="s">
        <v>22</v>
      </c>
      <c r="C67" s="2">
        <v>5</v>
      </c>
      <c r="D67" s="238">
        <v>50.3</v>
      </c>
      <c r="E67" s="238">
        <v>41.5</v>
      </c>
      <c r="F67" s="77">
        <f t="shared" si="1"/>
        <v>-8.7999999999999972</v>
      </c>
    </row>
    <row r="68" spans="1:6" ht="24">
      <c r="A68" s="236">
        <v>63</v>
      </c>
      <c r="B68" s="14" t="s">
        <v>23</v>
      </c>
      <c r="C68" s="2">
        <v>5</v>
      </c>
      <c r="D68" s="238">
        <v>30.5</v>
      </c>
      <c r="E68" s="238">
        <v>41.4</v>
      </c>
      <c r="F68" s="77">
        <f t="shared" si="1"/>
        <v>10.899999999999999</v>
      </c>
    </row>
    <row r="69" spans="1:6" ht="24">
      <c r="A69" s="236">
        <v>64</v>
      </c>
      <c r="B69" s="14" t="s">
        <v>93</v>
      </c>
      <c r="C69" s="2">
        <v>8</v>
      </c>
      <c r="D69" s="238">
        <v>41</v>
      </c>
      <c r="E69" s="238">
        <v>40.75</v>
      </c>
      <c r="F69" s="77">
        <f t="shared" si="1"/>
        <v>-0.25</v>
      </c>
    </row>
    <row r="70" spans="1:6" ht="24">
      <c r="A70" s="236">
        <v>65</v>
      </c>
      <c r="B70" s="14" t="s">
        <v>188</v>
      </c>
      <c r="C70" s="2">
        <v>5</v>
      </c>
      <c r="D70" s="238">
        <v>39.5</v>
      </c>
      <c r="E70" s="238">
        <v>40.6</v>
      </c>
      <c r="F70" s="77">
        <f t="shared" ref="F70:F73" si="2">E70-D70</f>
        <v>1.1000000000000014</v>
      </c>
    </row>
    <row r="71" spans="1:6" ht="24">
      <c r="A71" s="236">
        <v>66</v>
      </c>
      <c r="B71" s="14" t="s">
        <v>32</v>
      </c>
      <c r="C71" s="2">
        <v>4</v>
      </c>
      <c r="D71" s="238">
        <v>32.14</v>
      </c>
      <c r="E71" s="238">
        <v>39.880000000000003</v>
      </c>
      <c r="F71" s="77">
        <f t="shared" si="2"/>
        <v>7.740000000000002</v>
      </c>
    </row>
    <row r="72" spans="1:6" ht="24">
      <c r="A72" s="236">
        <v>67</v>
      </c>
      <c r="B72" s="14" t="s">
        <v>76</v>
      </c>
      <c r="C72" s="2">
        <v>6</v>
      </c>
      <c r="D72" s="238">
        <v>32.86</v>
      </c>
      <c r="E72" s="238">
        <v>39.83</v>
      </c>
      <c r="F72" s="77">
        <f t="shared" si="2"/>
        <v>6.9699999999999989</v>
      </c>
    </row>
    <row r="73" spans="1:6" ht="24">
      <c r="A73" s="236">
        <v>68</v>
      </c>
      <c r="B73" s="14" t="s">
        <v>53</v>
      </c>
      <c r="C73" s="2">
        <v>5</v>
      </c>
      <c r="D73" s="238">
        <v>42.96</v>
      </c>
      <c r="E73" s="238">
        <v>39.799999999999997</v>
      </c>
      <c r="F73" s="77">
        <f t="shared" si="2"/>
        <v>-3.1600000000000037</v>
      </c>
    </row>
    <row r="74" spans="1:6" ht="24">
      <c r="A74" s="236">
        <v>69</v>
      </c>
      <c r="B74" s="14" t="s">
        <v>83</v>
      </c>
      <c r="C74" s="2">
        <v>11</v>
      </c>
      <c r="D74" s="238">
        <v>32.880000000000003</v>
      </c>
      <c r="E74" s="238">
        <v>39.68</v>
      </c>
      <c r="F74" s="77">
        <v>-5.5050000000000026</v>
      </c>
    </row>
    <row r="75" spans="1:6" ht="24">
      <c r="A75" s="236">
        <v>70</v>
      </c>
      <c r="B75" s="16" t="s">
        <v>55</v>
      </c>
      <c r="C75" s="240">
        <v>8</v>
      </c>
      <c r="D75" s="241">
        <v>27.31</v>
      </c>
      <c r="E75" s="238">
        <v>39.630000000000003</v>
      </c>
      <c r="F75" s="77">
        <f t="shared" ref="F75:F91" si="3">E75-D75</f>
        <v>12.320000000000004</v>
      </c>
    </row>
    <row r="76" spans="1:6" ht="24">
      <c r="A76" s="236">
        <v>71</v>
      </c>
      <c r="B76" s="14" t="s">
        <v>116</v>
      </c>
      <c r="C76" s="2">
        <v>13</v>
      </c>
      <c r="D76" s="238">
        <v>43.81</v>
      </c>
      <c r="E76" s="238">
        <v>39.503076923076918</v>
      </c>
      <c r="F76" s="77">
        <f t="shared" si="3"/>
        <v>-4.3069230769230842</v>
      </c>
    </row>
    <row r="77" spans="1:6" ht="24">
      <c r="A77" s="236">
        <v>72</v>
      </c>
      <c r="B77" s="14" t="s">
        <v>33</v>
      </c>
      <c r="C77" s="2">
        <v>2</v>
      </c>
      <c r="D77" s="238">
        <v>41.13</v>
      </c>
      <c r="E77" s="238">
        <v>39.5</v>
      </c>
      <c r="F77" s="77">
        <f t="shared" si="3"/>
        <v>-1.6300000000000026</v>
      </c>
    </row>
    <row r="78" spans="1:6" ht="24">
      <c r="A78" s="236">
        <v>73</v>
      </c>
      <c r="B78" s="14" t="s">
        <v>57</v>
      </c>
      <c r="C78" s="2">
        <v>5</v>
      </c>
      <c r="D78" s="238">
        <v>25.5</v>
      </c>
      <c r="E78" s="238">
        <v>39</v>
      </c>
      <c r="F78" s="77">
        <f t="shared" si="3"/>
        <v>13.5</v>
      </c>
    </row>
    <row r="79" spans="1:6" ht="24">
      <c r="A79" s="236">
        <v>74</v>
      </c>
      <c r="B79" s="14" t="s">
        <v>38</v>
      </c>
      <c r="C79" s="2">
        <v>25</v>
      </c>
      <c r="D79" s="238">
        <v>36.75</v>
      </c>
      <c r="E79" s="238">
        <v>38.659999999999997</v>
      </c>
      <c r="F79" s="77">
        <f t="shared" si="3"/>
        <v>1.9099999999999966</v>
      </c>
    </row>
    <row r="80" spans="1:6" ht="24">
      <c r="A80" s="236">
        <v>75</v>
      </c>
      <c r="B80" s="14" t="s">
        <v>77</v>
      </c>
      <c r="C80" s="2">
        <v>6</v>
      </c>
      <c r="D80" s="238">
        <v>31.83</v>
      </c>
      <c r="E80" s="238">
        <v>37.92</v>
      </c>
      <c r="F80" s="77">
        <f t="shared" si="3"/>
        <v>6.0900000000000034</v>
      </c>
    </row>
    <row r="81" spans="1:6" ht="24">
      <c r="A81" s="236">
        <v>76</v>
      </c>
      <c r="B81" s="14" t="s">
        <v>70</v>
      </c>
      <c r="C81" s="2">
        <v>4</v>
      </c>
      <c r="D81" s="238">
        <v>42.67</v>
      </c>
      <c r="E81" s="238">
        <v>37.75</v>
      </c>
      <c r="F81" s="77">
        <f t="shared" si="3"/>
        <v>-4.9200000000000017</v>
      </c>
    </row>
    <row r="82" spans="1:6" ht="24">
      <c r="A82" s="236">
        <v>77</v>
      </c>
      <c r="B82" s="14" t="s">
        <v>24</v>
      </c>
      <c r="C82" s="2">
        <v>28</v>
      </c>
      <c r="D82" s="238">
        <v>33.659999999999997</v>
      </c>
      <c r="E82" s="238">
        <v>37.729999999999997</v>
      </c>
      <c r="F82" s="77">
        <f t="shared" si="3"/>
        <v>4.07</v>
      </c>
    </row>
    <row r="83" spans="1:6" ht="24">
      <c r="A83" s="236">
        <v>78</v>
      </c>
      <c r="B83" s="14" t="s">
        <v>89</v>
      </c>
      <c r="C83" s="2">
        <v>11</v>
      </c>
      <c r="D83" s="239">
        <v>31.785</v>
      </c>
      <c r="E83" s="238">
        <v>37.5</v>
      </c>
      <c r="F83" s="77">
        <f t="shared" si="3"/>
        <v>5.7149999999999999</v>
      </c>
    </row>
    <row r="84" spans="1:6" ht="24">
      <c r="A84" s="236">
        <v>79</v>
      </c>
      <c r="B84" s="14" t="s">
        <v>136</v>
      </c>
      <c r="C84" s="2">
        <v>7</v>
      </c>
      <c r="D84" s="239">
        <v>40.03</v>
      </c>
      <c r="E84" s="238">
        <v>37.288571428571423</v>
      </c>
      <c r="F84" s="77">
        <f t="shared" si="3"/>
        <v>-2.7414285714285782</v>
      </c>
    </row>
    <row r="85" spans="1:6" ht="24">
      <c r="A85" s="236">
        <v>80</v>
      </c>
      <c r="B85" s="14" t="s">
        <v>27</v>
      </c>
      <c r="C85" s="2">
        <v>31</v>
      </c>
      <c r="D85" s="238">
        <v>29.28</v>
      </c>
      <c r="E85" s="238">
        <v>36.729999999999997</v>
      </c>
      <c r="F85" s="77">
        <f t="shared" si="3"/>
        <v>7.4499999999999957</v>
      </c>
    </row>
    <row r="86" spans="1:6" ht="24">
      <c r="A86" s="236">
        <v>81</v>
      </c>
      <c r="B86" s="14" t="s">
        <v>64</v>
      </c>
      <c r="C86" s="2">
        <v>12</v>
      </c>
      <c r="D86" s="238">
        <v>36.53</v>
      </c>
      <c r="E86" s="238">
        <v>36.46</v>
      </c>
      <c r="F86" s="77">
        <f t="shared" si="3"/>
        <v>-7.0000000000000284E-2</v>
      </c>
    </row>
    <row r="87" spans="1:6" ht="24">
      <c r="A87" s="236">
        <v>82</v>
      </c>
      <c r="B87" s="14" t="s">
        <v>69</v>
      </c>
      <c r="C87" s="2">
        <v>16</v>
      </c>
      <c r="D87" s="238">
        <v>30.89</v>
      </c>
      <c r="E87" s="238">
        <v>36.409999999999997</v>
      </c>
      <c r="F87" s="77">
        <f t="shared" si="3"/>
        <v>5.519999999999996</v>
      </c>
    </row>
    <row r="88" spans="1:6" ht="24">
      <c r="A88" s="236">
        <v>83</v>
      </c>
      <c r="B88" s="14" t="s">
        <v>30</v>
      </c>
      <c r="C88" s="2">
        <v>14</v>
      </c>
      <c r="D88" s="238">
        <v>26.95</v>
      </c>
      <c r="E88" s="238">
        <v>36.39</v>
      </c>
      <c r="F88" s="77">
        <f t="shared" si="3"/>
        <v>9.4400000000000013</v>
      </c>
    </row>
    <row r="89" spans="1:6" ht="24">
      <c r="A89" s="236">
        <v>84</v>
      </c>
      <c r="B89" s="14" t="s">
        <v>91</v>
      </c>
      <c r="C89" s="2">
        <v>2</v>
      </c>
      <c r="D89" s="238">
        <v>39</v>
      </c>
      <c r="E89" s="238">
        <v>34.5</v>
      </c>
      <c r="F89" s="77">
        <f t="shared" si="3"/>
        <v>-4.5</v>
      </c>
    </row>
    <row r="90" spans="1:6" ht="24">
      <c r="A90" s="236">
        <v>85</v>
      </c>
      <c r="B90" s="14" t="s">
        <v>15</v>
      </c>
      <c r="C90" s="2">
        <v>7</v>
      </c>
      <c r="D90" s="238">
        <v>30.65</v>
      </c>
      <c r="E90" s="238">
        <v>33.07</v>
      </c>
      <c r="F90" s="77">
        <f t="shared" si="3"/>
        <v>2.4200000000000017</v>
      </c>
    </row>
    <row r="91" spans="1:6" ht="24">
      <c r="A91" s="236">
        <v>86</v>
      </c>
      <c r="B91" s="14" t="s">
        <v>58</v>
      </c>
      <c r="C91" s="2">
        <v>3</v>
      </c>
      <c r="D91" s="238">
        <v>36.1</v>
      </c>
      <c r="E91" s="238">
        <v>30.67</v>
      </c>
      <c r="F91" s="77">
        <f t="shared" si="3"/>
        <v>-5.43</v>
      </c>
    </row>
    <row r="92" spans="1:6" ht="24">
      <c r="A92" s="76"/>
      <c r="B92" s="74"/>
      <c r="C92" s="78"/>
      <c r="D92" s="79"/>
      <c r="E92" s="80"/>
      <c r="F92" s="80"/>
    </row>
    <row r="93" spans="1:6" ht="24">
      <c r="A93" s="76"/>
      <c r="B93" s="74"/>
      <c r="C93" s="78"/>
      <c r="D93" s="79"/>
      <c r="E93" s="80"/>
      <c r="F93" s="80"/>
    </row>
    <row r="94" spans="1:6" ht="24">
      <c r="A94" s="76"/>
      <c r="B94" s="74"/>
      <c r="C94" s="78"/>
      <c r="D94" s="79"/>
      <c r="E94" s="80"/>
      <c r="F94" s="80"/>
    </row>
    <row r="95" spans="1:6" ht="24">
      <c r="A95" s="76"/>
      <c r="B95" s="74"/>
      <c r="C95" s="78"/>
      <c r="D95" s="79"/>
      <c r="E95" s="80"/>
      <c r="F95" s="80"/>
    </row>
    <row r="96" spans="1:6" ht="24">
      <c r="A96" s="76"/>
      <c r="B96" s="74"/>
      <c r="C96" s="78"/>
      <c r="D96" s="79"/>
      <c r="E96" s="80"/>
      <c r="F96" s="80"/>
    </row>
    <row r="97" spans="1:6" ht="24">
      <c r="A97" s="76"/>
      <c r="B97" s="74"/>
      <c r="C97" s="78"/>
      <c r="D97" s="79"/>
      <c r="E97" s="80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215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178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94</v>
      </c>
      <c r="C103" s="237">
        <v>6</v>
      </c>
      <c r="D103" s="238">
        <v>28.4</v>
      </c>
      <c r="E103" s="238">
        <v>54.58</v>
      </c>
      <c r="F103" s="77">
        <f t="shared" ref="F103:F134" si="4">E103-D103</f>
        <v>26.18</v>
      </c>
    </row>
    <row r="104" spans="1:6" ht="24">
      <c r="A104" s="236">
        <v>2</v>
      </c>
      <c r="B104" s="14" t="s">
        <v>84</v>
      </c>
      <c r="C104" s="2">
        <v>3</v>
      </c>
      <c r="D104" s="238">
        <v>36.17</v>
      </c>
      <c r="E104" s="238">
        <v>58.83</v>
      </c>
      <c r="F104" s="77">
        <f t="shared" si="4"/>
        <v>22.659999999999997</v>
      </c>
    </row>
    <row r="105" spans="1:6" ht="24">
      <c r="A105" s="236">
        <v>3</v>
      </c>
      <c r="B105" s="14" t="s">
        <v>56</v>
      </c>
      <c r="C105" s="2">
        <v>14</v>
      </c>
      <c r="D105" s="238">
        <v>33.56</v>
      </c>
      <c r="E105" s="238">
        <v>52.89</v>
      </c>
      <c r="F105" s="77">
        <f t="shared" si="4"/>
        <v>19.329999999999998</v>
      </c>
    </row>
    <row r="106" spans="1:6" ht="24">
      <c r="A106" s="236">
        <v>4</v>
      </c>
      <c r="B106" s="14" t="s">
        <v>52</v>
      </c>
      <c r="C106" s="2">
        <v>4</v>
      </c>
      <c r="D106" s="238">
        <v>36.799999999999997</v>
      </c>
      <c r="E106" s="238">
        <v>56</v>
      </c>
      <c r="F106" s="77">
        <f t="shared" si="4"/>
        <v>19.200000000000003</v>
      </c>
    </row>
    <row r="107" spans="1:6" ht="24">
      <c r="A107" s="236">
        <v>5</v>
      </c>
      <c r="B107" s="14" t="s">
        <v>16</v>
      </c>
      <c r="C107" s="2">
        <v>5</v>
      </c>
      <c r="D107" s="238">
        <v>40.28</v>
      </c>
      <c r="E107" s="238">
        <v>58.9</v>
      </c>
      <c r="F107" s="77">
        <f t="shared" si="4"/>
        <v>18.619999999999997</v>
      </c>
    </row>
    <row r="108" spans="1:6" ht="24">
      <c r="A108" s="236">
        <v>6</v>
      </c>
      <c r="B108" s="14" t="s">
        <v>105</v>
      </c>
      <c r="C108" s="2">
        <v>4</v>
      </c>
      <c r="D108" s="238">
        <v>31</v>
      </c>
      <c r="E108" s="238">
        <v>48.63</v>
      </c>
      <c r="F108" s="77">
        <f t="shared" si="4"/>
        <v>17.630000000000003</v>
      </c>
    </row>
    <row r="109" spans="1:6" ht="24">
      <c r="A109" s="236">
        <v>7</v>
      </c>
      <c r="B109" s="14" t="s">
        <v>140</v>
      </c>
      <c r="C109" s="2">
        <v>25</v>
      </c>
      <c r="D109" s="239">
        <v>31.78</v>
      </c>
      <c r="E109" s="238">
        <v>47.02</v>
      </c>
      <c r="F109" s="77">
        <f t="shared" si="4"/>
        <v>15.240000000000002</v>
      </c>
    </row>
    <row r="110" spans="1:6" ht="24">
      <c r="A110" s="236">
        <v>8</v>
      </c>
      <c r="B110" s="14" t="s">
        <v>75</v>
      </c>
      <c r="C110" s="2">
        <v>3</v>
      </c>
      <c r="D110" s="238">
        <v>29.31</v>
      </c>
      <c r="E110" s="238">
        <v>44.17</v>
      </c>
      <c r="F110" s="77">
        <f t="shared" si="4"/>
        <v>14.860000000000003</v>
      </c>
    </row>
    <row r="111" spans="1:6" ht="24">
      <c r="A111" s="236">
        <v>9</v>
      </c>
      <c r="B111" s="14" t="s">
        <v>138</v>
      </c>
      <c r="C111" s="2">
        <v>9</v>
      </c>
      <c r="D111" s="239">
        <v>38.47</v>
      </c>
      <c r="E111" s="238">
        <v>53.276666666666671</v>
      </c>
      <c r="F111" s="77">
        <f t="shared" si="4"/>
        <v>14.806666666666672</v>
      </c>
    </row>
    <row r="112" spans="1:6" ht="24">
      <c r="A112" s="236">
        <v>10</v>
      </c>
      <c r="B112" s="14" t="s">
        <v>112</v>
      </c>
      <c r="C112" s="2">
        <v>19</v>
      </c>
      <c r="D112" s="238">
        <v>31</v>
      </c>
      <c r="E112" s="238">
        <v>45.16</v>
      </c>
      <c r="F112" s="77">
        <f t="shared" si="4"/>
        <v>14.159999999999997</v>
      </c>
    </row>
    <row r="113" spans="1:6" ht="24">
      <c r="A113" s="236">
        <v>11</v>
      </c>
      <c r="B113" s="14" t="s">
        <v>28</v>
      </c>
      <c r="C113" s="2">
        <v>3</v>
      </c>
      <c r="D113" s="238">
        <v>42.33</v>
      </c>
      <c r="E113" s="238">
        <v>56.33</v>
      </c>
      <c r="F113" s="77">
        <f t="shared" si="4"/>
        <v>14</v>
      </c>
    </row>
    <row r="114" spans="1:6" ht="24">
      <c r="A114" s="236">
        <v>12</v>
      </c>
      <c r="B114" s="14" t="s">
        <v>114</v>
      </c>
      <c r="C114" s="2">
        <v>11</v>
      </c>
      <c r="D114" s="238">
        <v>33.25</v>
      </c>
      <c r="E114" s="238">
        <v>46.95</v>
      </c>
      <c r="F114" s="77">
        <f t="shared" si="4"/>
        <v>13.700000000000003</v>
      </c>
    </row>
    <row r="115" spans="1:6" ht="24">
      <c r="A115" s="236">
        <v>13</v>
      </c>
      <c r="B115" s="14" t="s">
        <v>95</v>
      </c>
      <c r="C115" s="2">
        <v>9</v>
      </c>
      <c r="D115" s="238">
        <v>40.83</v>
      </c>
      <c r="E115" s="238">
        <v>54.44</v>
      </c>
      <c r="F115" s="77">
        <f t="shared" si="4"/>
        <v>13.61</v>
      </c>
    </row>
    <row r="116" spans="1:6" ht="24">
      <c r="A116" s="236">
        <v>14</v>
      </c>
      <c r="B116" s="14" t="s">
        <v>57</v>
      </c>
      <c r="C116" s="2">
        <v>5</v>
      </c>
      <c r="D116" s="238">
        <v>25.5</v>
      </c>
      <c r="E116" s="238">
        <v>39</v>
      </c>
      <c r="F116" s="77">
        <f t="shared" si="4"/>
        <v>13.5</v>
      </c>
    </row>
    <row r="117" spans="1:6" ht="24">
      <c r="A117" s="236">
        <v>15</v>
      </c>
      <c r="B117" s="14" t="s">
        <v>82</v>
      </c>
      <c r="C117" s="2">
        <v>14</v>
      </c>
      <c r="D117" s="238">
        <v>32.29</v>
      </c>
      <c r="E117" s="238">
        <v>44.71</v>
      </c>
      <c r="F117" s="77">
        <f t="shared" si="4"/>
        <v>12.420000000000002</v>
      </c>
    </row>
    <row r="118" spans="1:6" ht="24">
      <c r="A118" s="236">
        <v>16</v>
      </c>
      <c r="B118" s="16" t="s">
        <v>55</v>
      </c>
      <c r="C118" s="240">
        <v>8</v>
      </c>
      <c r="D118" s="241">
        <v>27.31</v>
      </c>
      <c r="E118" s="238">
        <v>39.630000000000003</v>
      </c>
      <c r="F118" s="77">
        <f t="shared" si="4"/>
        <v>12.320000000000004</v>
      </c>
    </row>
    <row r="119" spans="1:6" ht="24">
      <c r="A119" s="236">
        <v>17</v>
      </c>
      <c r="B119" s="14" t="s">
        <v>62</v>
      </c>
      <c r="C119" s="2">
        <v>12</v>
      </c>
      <c r="D119" s="238">
        <v>31.1</v>
      </c>
      <c r="E119" s="238">
        <v>43.29</v>
      </c>
      <c r="F119" s="77">
        <f t="shared" si="4"/>
        <v>12.189999999999998</v>
      </c>
    </row>
    <row r="120" spans="1:6" ht="24">
      <c r="A120" s="236">
        <v>18</v>
      </c>
      <c r="B120" s="14" t="s">
        <v>71</v>
      </c>
      <c r="C120" s="2">
        <v>11</v>
      </c>
      <c r="D120" s="238">
        <v>34.519999999999996</v>
      </c>
      <c r="E120" s="238">
        <v>46.55</v>
      </c>
      <c r="F120" s="77">
        <f t="shared" si="4"/>
        <v>12.030000000000001</v>
      </c>
    </row>
    <row r="121" spans="1:6" ht="24">
      <c r="A121" s="236">
        <v>19</v>
      </c>
      <c r="B121" s="14" t="s">
        <v>20</v>
      </c>
      <c r="C121" s="2">
        <v>22</v>
      </c>
      <c r="D121" s="238">
        <v>34.299999999999997</v>
      </c>
      <c r="E121" s="238">
        <v>46.3</v>
      </c>
      <c r="F121" s="77">
        <f t="shared" si="4"/>
        <v>12</v>
      </c>
    </row>
    <row r="122" spans="1:6" ht="24">
      <c r="A122" s="236">
        <v>20</v>
      </c>
      <c r="B122" s="14" t="s">
        <v>18</v>
      </c>
      <c r="C122" s="2">
        <v>13</v>
      </c>
      <c r="D122" s="238">
        <v>36.630000000000003</v>
      </c>
      <c r="E122" s="238">
        <v>48.31</v>
      </c>
      <c r="F122" s="77">
        <f t="shared" si="4"/>
        <v>11.68</v>
      </c>
    </row>
    <row r="123" spans="1:6" ht="24">
      <c r="A123" s="236">
        <v>21</v>
      </c>
      <c r="B123" s="14" t="s">
        <v>135</v>
      </c>
      <c r="C123" s="2">
        <v>17</v>
      </c>
      <c r="D123" s="239">
        <v>32.143333333333338</v>
      </c>
      <c r="E123" s="238">
        <v>43.79529411764706</v>
      </c>
      <c r="F123" s="77">
        <f t="shared" si="4"/>
        <v>11.651960784313722</v>
      </c>
    </row>
    <row r="124" spans="1:6" ht="24">
      <c r="A124" s="236">
        <v>22</v>
      </c>
      <c r="B124" s="14" t="s">
        <v>139</v>
      </c>
      <c r="C124" s="2">
        <v>20</v>
      </c>
      <c r="D124" s="239">
        <v>35.541666666666664</v>
      </c>
      <c r="E124" s="238">
        <v>47.13</v>
      </c>
      <c r="F124" s="77">
        <f t="shared" si="4"/>
        <v>11.588333333333338</v>
      </c>
    </row>
    <row r="125" spans="1:6" ht="24">
      <c r="A125" s="236">
        <v>23</v>
      </c>
      <c r="B125" s="14" t="s">
        <v>104</v>
      </c>
      <c r="C125" s="2">
        <v>7</v>
      </c>
      <c r="D125" s="238">
        <v>34.130000000000003</v>
      </c>
      <c r="E125" s="238">
        <v>45.29</v>
      </c>
      <c r="F125" s="77">
        <f t="shared" si="4"/>
        <v>11.159999999999997</v>
      </c>
    </row>
    <row r="126" spans="1:6" ht="24">
      <c r="A126" s="236">
        <v>24</v>
      </c>
      <c r="B126" s="14" t="s">
        <v>23</v>
      </c>
      <c r="C126" s="2">
        <v>5</v>
      </c>
      <c r="D126" s="238">
        <v>30.5</v>
      </c>
      <c r="E126" s="238">
        <v>41.4</v>
      </c>
      <c r="F126" s="77">
        <f t="shared" si="4"/>
        <v>10.899999999999999</v>
      </c>
    </row>
    <row r="127" spans="1:6" ht="24">
      <c r="A127" s="236">
        <v>25</v>
      </c>
      <c r="B127" s="14" t="s">
        <v>31</v>
      </c>
      <c r="C127" s="2">
        <v>15</v>
      </c>
      <c r="D127" s="238">
        <v>36.700000000000003</v>
      </c>
      <c r="E127" s="238">
        <v>47.57</v>
      </c>
      <c r="F127" s="77">
        <f t="shared" si="4"/>
        <v>10.869999999999997</v>
      </c>
    </row>
    <row r="128" spans="1:6" ht="24">
      <c r="A128" s="236">
        <v>26</v>
      </c>
      <c r="B128" s="14" t="s">
        <v>37</v>
      </c>
      <c r="C128" s="2">
        <v>3</v>
      </c>
      <c r="D128" s="238">
        <v>35.54</v>
      </c>
      <c r="E128" s="238">
        <v>46.33</v>
      </c>
      <c r="F128" s="77">
        <f t="shared" si="4"/>
        <v>10.79</v>
      </c>
    </row>
    <row r="129" spans="1:6" ht="24">
      <c r="A129" s="236">
        <v>27</v>
      </c>
      <c r="B129" s="14" t="s">
        <v>85</v>
      </c>
      <c r="C129" s="2">
        <v>10</v>
      </c>
      <c r="D129" s="238">
        <v>33.549999999999997</v>
      </c>
      <c r="E129" s="238">
        <v>43.9</v>
      </c>
      <c r="F129" s="77">
        <f t="shared" si="4"/>
        <v>10.350000000000001</v>
      </c>
    </row>
    <row r="130" spans="1:6" ht="24">
      <c r="A130" s="236">
        <v>28</v>
      </c>
      <c r="B130" s="14" t="s">
        <v>25</v>
      </c>
      <c r="C130" s="2">
        <v>13</v>
      </c>
      <c r="D130" s="238">
        <v>31.85</v>
      </c>
      <c r="E130" s="238">
        <v>42.15</v>
      </c>
      <c r="F130" s="77">
        <f t="shared" si="4"/>
        <v>10.299999999999997</v>
      </c>
    </row>
    <row r="131" spans="1:6" ht="24">
      <c r="A131" s="236">
        <v>29</v>
      </c>
      <c r="B131" s="14" t="s">
        <v>80</v>
      </c>
      <c r="C131" s="2">
        <v>2</v>
      </c>
      <c r="D131" s="238">
        <v>42.92</v>
      </c>
      <c r="E131" s="238">
        <v>52.75</v>
      </c>
      <c r="F131" s="77">
        <f t="shared" si="4"/>
        <v>9.8299999999999983</v>
      </c>
    </row>
    <row r="132" spans="1:6" ht="24">
      <c r="A132" s="236">
        <v>30</v>
      </c>
      <c r="B132" s="14" t="s">
        <v>30</v>
      </c>
      <c r="C132" s="2">
        <v>14</v>
      </c>
      <c r="D132" s="238">
        <v>26.95</v>
      </c>
      <c r="E132" s="238">
        <v>36.39</v>
      </c>
      <c r="F132" s="77">
        <f t="shared" si="4"/>
        <v>9.4400000000000013</v>
      </c>
    </row>
    <row r="133" spans="1:6" ht="24">
      <c r="A133" s="236">
        <v>31</v>
      </c>
      <c r="B133" s="14" t="s">
        <v>48</v>
      </c>
      <c r="C133" s="2">
        <v>6</v>
      </c>
      <c r="D133" s="238">
        <v>36.04</v>
      </c>
      <c r="E133" s="238">
        <v>45.42</v>
      </c>
      <c r="F133" s="77">
        <f t="shared" si="4"/>
        <v>9.3800000000000026</v>
      </c>
    </row>
    <row r="134" spans="1:6" ht="24">
      <c r="A134" s="236">
        <v>32</v>
      </c>
      <c r="B134" s="14" t="s">
        <v>102</v>
      </c>
      <c r="C134" s="2">
        <v>15</v>
      </c>
      <c r="D134" s="238">
        <v>39.47</v>
      </c>
      <c r="E134" s="238">
        <v>48.53</v>
      </c>
      <c r="F134" s="77">
        <f t="shared" si="4"/>
        <v>9.0600000000000023</v>
      </c>
    </row>
    <row r="135" spans="1:6" ht="24">
      <c r="A135" s="236">
        <v>33</v>
      </c>
      <c r="B135" s="14" t="s">
        <v>111</v>
      </c>
      <c r="C135" s="2">
        <v>20</v>
      </c>
      <c r="D135" s="238">
        <v>43.89</v>
      </c>
      <c r="E135" s="238">
        <v>52.83</v>
      </c>
      <c r="F135" s="77">
        <f t="shared" ref="F135:F166" si="5">E135-D135</f>
        <v>8.9399999999999977</v>
      </c>
    </row>
    <row r="136" spans="1:6" ht="24">
      <c r="A136" s="236">
        <v>34</v>
      </c>
      <c r="B136" s="14" t="s">
        <v>117</v>
      </c>
      <c r="C136" s="2">
        <v>27</v>
      </c>
      <c r="D136" s="238">
        <v>42.01</v>
      </c>
      <c r="E136" s="238">
        <v>50.81</v>
      </c>
      <c r="F136" s="77">
        <f t="shared" si="5"/>
        <v>8.8000000000000043</v>
      </c>
    </row>
    <row r="137" spans="1:6" ht="24">
      <c r="A137" s="236">
        <v>35</v>
      </c>
      <c r="B137" s="14" t="s">
        <v>39</v>
      </c>
      <c r="C137" s="2">
        <v>6</v>
      </c>
      <c r="D137" s="238">
        <v>43.45</v>
      </c>
      <c r="E137" s="238">
        <v>51.92</v>
      </c>
      <c r="F137" s="77">
        <f t="shared" si="5"/>
        <v>8.4699999999999989</v>
      </c>
    </row>
    <row r="138" spans="1:6" ht="24">
      <c r="A138" s="236">
        <v>36</v>
      </c>
      <c r="B138" s="14" t="s">
        <v>51</v>
      </c>
      <c r="C138" s="2">
        <v>8</v>
      </c>
      <c r="D138" s="238">
        <v>38.39</v>
      </c>
      <c r="E138" s="238">
        <v>46.38</v>
      </c>
      <c r="F138" s="77">
        <f t="shared" si="5"/>
        <v>7.990000000000002</v>
      </c>
    </row>
    <row r="139" spans="1:6" ht="24">
      <c r="A139" s="236">
        <v>37</v>
      </c>
      <c r="B139" s="14" t="s">
        <v>109</v>
      </c>
      <c r="C139" s="2">
        <v>8</v>
      </c>
      <c r="D139" s="238">
        <v>39.1</v>
      </c>
      <c r="E139" s="238">
        <v>47</v>
      </c>
      <c r="F139" s="77">
        <f t="shared" si="5"/>
        <v>7.8999999999999986</v>
      </c>
    </row>
    <row r="140" spans="1:6" ht="24">
      <c r="A140" s="236">
        <v>38</v>
      </c>
      <c r="B140" s="14" t="s">
        <v>32</v>
      </c>
      <c r="C140" s="2">
        <v>4</v>
      </c>
      <c r="D140" s="238">
        <v>32.14</v>
      </c>
      <c r="E140" s="238">
        <v>39.880000000000003</v>
      </c>
      <c r="F140" s="77">
        <f t="shared" si="5"/>
        <v>7.740000000000002</v>
      </c>
    </row>
    <row r="141" spans="1:6" ht="24">
      <c r="A141" s="236">
        <v>39</v>
      </c>
      <c r="B141" s="14" t="s">
        <v>141</v>
      </c>
      <c r="C141" s="2">
        <v>20</v>
      </c>
      <c r="D141" s="239">
        <v>39.965000000000003</v>
      </c>
      <c r="E141" s="238">
        <v>47.499499999999998</v>
      </c>
      <c r="F141" s="77">
        <f t="shared" si="5"/>
        <v>7.5344999999999942</v>
      </c>
    </row>
    <row r="142" spans="1:6" ht="24">
      <c r="A142" s="236">
        <v>40</v>
      </c>
      <c r="B142" s="14" t="s">
        <v>187</v>
      </c>
      <c r="C142" s="2">
        <v>37</v>
      </c>
      <c r="D142" s="239">
        <v>34.79</v>
      </c>
      <c r="E142" s="238">
        <v>42.279999999999994</v>
      </c>
      <c r="F142" s="77">
        <f t="shared" si="5"/>
        <v>7.4899999999999949</v>
      </c>
    </row>
    <row r="143" spans="1:6" ht="24">
      <c r="A143" s="236">
        <v>41</v>
      </c>
      <c r="B143" s="14" t="s">
        <v>47</v>
      </c>
      <c r="C143" s="2">
        <v>22</v>
      </c>
      <c r="D143" s="238">
        <v>43.98</v>
      </c>
      <c r="E143" s="238">
        <v>51.43</v>
      </c>
      <c r="F143" s="77">
        <f t="shared" si="5"/>
        <v>7.4500000000000028</v>
      </c>
    </row>
    <row r="144" spans="1:6" ht="24">
      <c r="A144" s="236">
        <v>42</v>
      </c>
      <c r="B144" s="14" t="s">
        <v>27</v>
      </c>
      <c r="C144" s="2">
        <v>31</v>
      </c>
      <c r="D144" s="238">
        <v>29.28</v>
      </c>
      <c r="E144" s="238">
        <v>36.729999999999997</v>
      </c>
      <c r="F144" s="77">
        <f t="shared" si="5"/>
        <v>7.4499999999999957</v>
      </c>
    </row>
    <row r="145" spans="1:6" ht="24">
      <c r="A145" s="236">
        <v>43</v>
      </c>
      <c r="B145" s="14" t="s">
        <v>137</v>
      </c>
      <c r="C145" s="2">
        <v>4</v>
      </c>
      <c r="D145" s="239">
        <v>48.25</v>
      </c>
      <c r="E145" s="238">
        <v>55.38</v>
      </c>
      <c r="F145" s="77">
        <f t="shared" si="5"/>
        <v>7.1300000000000026</v>
      </c>
    </row>
    <row r="146" spans="1:6" ht="24">
      <c r="A146" s="236">
        <v>44</v>
      </c>
      <c r="B146" s="14" t="s">
        <v>119</v>
      </c>
      <c r="C146" s="2">
        <v>16</v>
      </c>
      <c r="D146" s="238">
        <v>41.17</v>
      </c>
      <c r="E146" s="238">
        <v>48.22</v>
      </c>
      <c r="F146" s="77">
        <f t="shared" si="5"/>
        <v>7.0499999999999972</v>
      </c>
    </row>
    <row r="147" spans="1:6" ht="24">
      <c r="A147" s="236">
        <v>45</v>
      </c>
      <c r="B147" s="14" t="s">
        <v>76</v>
      </c>
      <c r="C147" s="2">
        <v>6</v>
      </c>
      <c r="D147" s="238">
        <v>32.86</v>
      </c>
      <c r="E147" s="238">
        <v>39.83</v>
      </c>
      <c r="F147" s="77">
        <f t="shared" si="5"/>
        <v>6.9699999999999989</v>
      </c>
    </row>
    <row r="148" spans="1:6" ht="24">
      <c r="A148" s="236">
        <v>46</v>
      </c>
      <c r="B148" s="14" t="s">
        <v>66</v>
      </c>
      <c r="C148" s="2">
        <v>8</v>
      </c>
      <c r="D148" s="238">
        <v>43.5</v>
      </c>
      <c r="E148" s="238">
        <v>50.38</v>
      </c>
      <c r="F148" s="77">
        <f t="shared" si="5"/>
        <v>6.8800000000000026</v>
      </c>
    </row>
    <row r="149" spans="1:6" ht="24">
      <c r="A149" s="236">
        <v>47</v>
      </c>
      <c r="B149" s="14" t="s">
        <v>120</v>
      </c>
      <c r="C149" s="2">
        <v>15</v>
      </c>
      <c r="D149" s="238">
        <v>34.799999999999997</v>
      </c>
      <c r="E149" s="238">
        <v>41.63</v>
      </c>
      <c r="F149" s="77">
        <f t="shared" si="5"/>
        <v>6.8300000000000054</v>
      </c>
    </row>
    <row r="150" spans="1:6" ht="24">
      <c r="A150" s="236">
        <v>48</v>
      </c>
      <c r="B150" s="14" t="s">
        <v>83</v>
      </c>
      <c r="C150" s="2">
        <v>11</v>
      </c>
      <c r="D150" s="238">
        <v>32.880000000000003</v>
      </c>
      <c r="E150" s="238">
        <v>39.68</v>
      </c>
      <c r="F150" s="77">
        <f t="shared" si="5"/>
        <v>6.7999999999999972</v>
      </c>
    </row>
    <row r="151" spans="1:6" ht="24">
      <c r="A151" s="236">
        <v>49</v>
      </c>
      <c r="B151" s="14" t="s">
        <v>65</v>
      </c>
      <c r="C151" s="2">
        <v>6</v>
      </c>
      <c r="D151" s="238">
        <v>37</v>
      </c>
      <c r="E151" s="238">
        <v>43.25</v>
      </c>
      <c r="F151" s="77">
        <f t="shared" si="5"/>
        <v>6.25</v>
      </c>
    </row>
    <row r="152" spans="1:6" ht="24">
      <c r="A152" s="236">
        <v>50</v>
      </c>
      <c r="B152" s="14" t="s">
        <v>77</v>
      </c>
      <c r="C152" s="2">
        <v>6</v>
      </c>
      <c r="D152" s="238">
        <v>31.83</v>
      </c>
      <c r="E152" s="238">
        <v>37.92</v>
      </c>
      <c r="F152" s="77">
        <f t="shared" si="5"/>
        <v>6.0900000000000034</v>
      </c>
    </row>
    <row r="153" spans="1:6" ht="24">
      <c r="A153" s="236">
        <v>51</v>
      </c>
      <c r="B153" s="14" t="s">
        <v>89</v>
      </c>
      <c r="C153" s="2">
        <v>11</v>
      </c>
      <c r="D153" s="239">
        <v>31.785</v>
      </c>
      <c r="E153" s="238">
        <v>37.5</v>
      </c>
      <c r="F153" s="77">
        <f t="shared" si="5"/>
        <v>5.7149999999999999</v>
      </c>
    </row>
    <row r="154" spans="1:6" ht="24">
      <c r="A154" s="236">
        <v>52</v>
      </c>
      <c r="B154" s="14" t="s">
        <v>87</v>
      </c>
      <c r="C154" s="2">
        <v>16</v>
      </c>
      <c r="D154" s="238">
        <v>40.94</v>
      </c>
      <c r="E154" s="238">
        <v>46.47</v>
      </c>
      <c r="F154" s="77">
        <f t="shared" si="5"/>
        <v>5.5300000000000011</v>
      </c>
    </row>
    <row r="155" spans="1:6" ht="24">
      <c r="A155" s="236">
        <v>53</v>
      </c>
      <c r="B155" s="14" t="s">
        <v>69</v>
      </c>
      <c r="C155" s="2">
        <v>16</v>
      </c>
      <c r="D155" s="238">
        <v>30.89</v>
      </c>
      <c r="E155" s="238">
        <v>36.409999999999997</v>
      </c>
      <c r="F155" s="77">
        <f t="shared" si="5"/>
        <v>5.519999999999996</v>
      </c>
    </row>
    <row r="156" spans="1:6" ht="24">
      <c r="A156" s="236">
        <v>54</v>
      </c>
      <c r="B156" s="14" t="s">
        <v>60</v>
      </c>
      <c r="C156" s="2">
        <v>10</v>
      </c>
      <c r="D156" s="238">
        <v>46.83</v>
      </c>
      <c r="E156" s="238">
        <v>51.95</v>
      </c>
      <c r="F156" s="77">
        <f t="shared" si="5"/>
        <v>5.1200000000000045</v>
      </c>
    </row>
    <row r="157" spans="1:6" ht="24">
      <c r="A157" s="236">
        <v>55</v>
      </c>
      <c r="B157" s="14" t="s">
        <v>34</v>
      </c>
      <c r="C157" s="2">
        <v>1</v>
      </c>
      <c r="D157" s="238">
        <v>40.25</v>
      </c>
      <c r="E157" s="238">
        <v>45</v>
      </c>
      <c r="F157" s="77">
        <f t="shared" si="5"/>
        <v>4.75</v>
      </c>
    </row>
    <row r="158" spans="1:6" ht="24">
      <c r="A158" s="236">
        <v>56</v>
      </c>
      <c r="B158" s="14" t="s">
        <v>115</v>
      </c>
      <c r="C158" s="2">
        <v>8</v>
      </c>
      <c r="D158" s="238">
        <v>38.83</v>
      </c>
      <c r="E158" s="238">
        <v>43.25</v>
      </c>
      <c r="F158" s="77">
        <f t="shared" si="5"/>
        <v>4.4200000000000017</v>
      </c>
    </row>
    <row r="159" spans="1:6" ht="24">
      <c r="A159" s="236">
        <v>57</v>
      </c>
      <c r="B159" s="14" t="s">
        <v>24</v>
      </c>
      <c r="C159" s="2">
        <v>28</v>
      </c>
      <c r="D159" s="238">
        <v>33.659999999999997</v>
      </c>
      <c r="E159" s="238">
        <v>37.729999999999997</v>
      </c>
      <c r="F159" s="77">
        <f t="shared" si="5"/>
        <v>4.07</v>
      </c>
    </row>
    <row r="160" spans="1:6" ht="24">
      <c r="A160" s="236">
        <v>58</v>
      </c>
      <c r="B160" s="14" t="s">
        <v>17</v>
      </c>
      <c r="C160" s="2">
        <v>12</v>
      </c>
      <c r="D160" s="238">
        <v>37.96</v>
      </c>
      <c r="E160" s="238">
        <v>41.92</v>
      </c>
      <c r="F160" s="77">
        <f t="shared" si="5"/>
        <v>3.9600000000000009</v>
      </c>
    </row>
    <row r="161" spans="1:6" ht="24">
      <c r="A161" s="236">
        <v>59</v>
      </c>
      <c r="B161" s="14" t="s">
        <v>74</v>
      </c>
      <c r="C161" s="2">
        <v>15</v>
      </c>
      <c r="D161" s="238">
        <v>42.94</v>
      </c>
      <c r="E161" s="238">
        <v>46.3</v>
      </c>
      <c r="F161" s="77">
        <f t="shared" si="5"/>
        <v>3.3599999999999994</v>
      </c>
    </row>
    <row r="162" spans="1:6" ht="24">
      <c r="A162" s="236">
        <v>60</v>
      </c>
      <c r="B162" s="14" t="s">
        <v>61</v>
      </c>
      <c r="C162" s="2">
        <v>11</v>
      </c>
      <c r="D162" s="238">
        <v>44.67</v>
      </c>
      <c r="E162" s="238">
        <v>47.73</v>
      </c>
      <c r="F162" s="77">
        <f t="shared" si="5"/>
        <v>3.0599999999999952</v>
      </c>
    </row>
    <row r="163" spans="1:6" ht="24">
      <c r="A163" s="236">
        <v>61</v>
      </c>
      <c r="B163" s="14" t="s">
        <v>15</v>
      </c>
      <c r="C163" s="2">
        <v>7</v>
      </c>
      <c r="D163" s="238">
        <v>30.65</v>
      </c>
      <c r="E163" s="238">
        <v>33.07</v>
      </c>
      <c r="F163" s="77">
        <f t="shared" si="5"/>
        <v>2.4200000000000017</v>
      </c>
    </row>
    <row r="164" spans="1:6" ht="24">
      <c r="A164" s="236">
        <v>62</v>
      </c>
      <c r="B164" s="14" t="s">
        <v>96</v>
      </c>
      <c r="C164" s="2">
        <v>2</v>
      </c>
      <c r="D164" s="238">
        <v>41</v>
      </c>
      <c r="E164" s="238">
        <v>43</v>
      </c>
      <c r="F164" s="77">
        <f t="shared" si="5"/>
        <v>2</v>
      </c>
    </row>
    <row r="165" spans="1:6" ht="24">
      <c r="A165" s="236">
        <v>63</v>
      </c>
      <c r="B165" s="14" t="s">
        <v>38</v>
      </c>
      <c r="C165" s="2">
        <v>25</v>
      </c>
      <c r="D165" s="238">
        <v>36.75</v>
      </c>
      <c r="E165" s="238">
        <v>38.659999999999997</v>
      </c>
      <c r="F165" s="77">
        <f t="shared" si="5"/>
        <v>1.9099999999999966</v>
      </c>
    </row>
    <row r="166" spans="1:6" ht="24">
      <c r="A166" s="236">
        <v>64</v>
      </c>
      <c r="B166" s="14" t="s">
        <v>188</v>
      </c>
      <c r="C166" s="2">
        <v>5</v>
      </c>
      <c r="D166" s="238">
        <v>39.5</v>
      </c>
      <c r="E166" s="238">
        <v>40.6</v>
      </c>
      <c r="F166" s="77">
        <f t="shared" si="5"/>
        <v>1.1000000000000014</v>
      </c>
    </row>
    <row r="167" spans="1:6" ht="24">
      <c r="A167" s="236">
        <v>65</v>
      </c>
      <c r="B167" s="14" t="s">
        <v>107</v>
      </c>
      <c r="C167" s="2">
        <v>10</v>
      </c>
      <c r="D167" s="238">
        <v>42.83</v>
      </c>
      <c r="E167" s="238">
        <v>42.8</v>
      </c>
      <c r="F167" s="77">
        <f t="shared" ref="F167:F184" si="6">E167-D167</f>
        <v>-3.0000000000001137E-2</v>
      </c>
    </row>
    <row r="168" spans="1:6" ht="24">
      <c r="A168" s="236">
        <v>66</v>
      </c>
      <c r="B168" s="14" t="s">
        <v>64</v>
      </c>
      <c r="C168" s="2">
        <v>12</v>
      </c>
      <c r="D168" s="238">
        <v>36.53</v>
      </c>
      <c r="E168" s="238">
        <v>36.46</v>
      </c>
      <c r="F168" s="77">
        <f t="shared" si="6"/>
        <v>-7.0000000000000284E-2</v>
      </c>
    </row>
    <row r="169" spans="1:6" ht="24">
      <c r="A169" s="236">
        <v>67</v>
      </c>
      <c r="B169" s="14" t="s">
        <v>93</v>
      </c>
      <c r="C169" s="2">
        <v>8</v>
      </c>
      <c r="D169" s="238">
        <v>41</v>
      </c>
      <c r="E169" s="238">
        <v>40.75</v>
      </c>
      <c r="F169" s="77">
        <f t="shared" si="6"/>
        <v>-0.25</v>
      </c>
    </row>
    <row r="170" spans="1:6" ht="24">
      <c r="A170" s="236">
        <v>68</v>
      </c>
      <c r="B170" s="14" t="s">
        <v>79</v>
      </c>
      <c r="C170" s="2">
        <v>4</v>
      </c>
      <c r="D170" s="238">
        <v>43.13</v>
      </c>
      <c r="E170" s="238">
        <v>42.25</v>
      </c>
      <c r="F170" s="77">
        <f t="shared" si="6"/>
        <v>-0.88000000000000256</v>
      </c>
    </row>
    <row r="171" spans="1:6" ht="24">
      <c r="A171" s="236">
        <v>69</v>
      </c>
      <c r="B171" s="14" t="s">
        <v>108</v>
      </c>
      <c r="C171" s="2">
        <v>17</v>
      </c>
      <c r="D171" s="238">
        <v>49.33</v>
      </c>
      <c r="E171" s="238">
        <v>48.29</v>
      </c>
      <c r="F171" s="77">
        <f t="shared" si="6"/>
        <v>-1.0399999999999991</v>
      </c>
    </row>
    <row r="172" spans="1:6" ht="24">
      <c r="A172" s="236">
        <v>70</v>
      </c>
      <c r="B172" s="14" t="s">
        <v>33</v>
      </c>
      <c r="C172" s="2">
        <v>2</v>
      </c>
      <c r="D172" s="238">
        <v>41.13</v>
      </c>
      <c r="E172" s="238">
        <v>39.5</v>
      </c>
      <c r="F172" s="77">
        <f t="shared" si="6"/>
        <v>-1.6300000000000026</v>
      </c>
    </row>
    <row r="173" spans="1:6" ht="24">
      <c r="A173" s="236">
        <v>71</v>
      </c>
      <c r="B173" s="14" t="s">
        <v>88</v>
      </c>
      <c r="C173" s="2">
        <v>4</v>
      </c>
      <c r="D173" s="238">
        <v>44.58</v>
      </c>
      <c r="E173" s="238">
        <v>42.88</v>
      </c>
      <c r="F173" s="77">
        <f t="shared" si="6"/>
        <v>-1.6999999999999957</v>
      </c>
    </row>
    <row r="174" spans="1:6" ht="24">
      <c r="A174" s="236">
        <v>72</v>
      </c>
      <c r="B174" s="14" t="s">
        <v>113</v>
      </c>
      <c r="C174" s="2">
        <v>14</v>
      </c>
      <c r="D174" s="238">
        <v>44.8</v>
      </c>
      <c r="E174" s="238">
        <v>43</v>
      </c>
      <c r="F174" s="77">
        <f t="shared" si="6"/>
        <v>-1.7999999999999972</v>
      </c>
    </row>
    <row r="175" spans="1:6" ht="24">
      <c r="A175" s="236">
        <v>73</v>
      </c>
      <c r="B175" s="14" t="s">
        <v>142</v>
      </c>
      <c r="C175" s="2">
        <v>19</v>
      </c>
      <c r="D175" s="239">
        <v>44.5</v>
      </c>
      <c r="E175" s="238">
        <v>42.31894736842105</v>
      </c>
      <c r="F175" s="77">
        <f t="shared" si="6"/>
        <v>-2.1810526315789502</v>
      </c>
    </row>
    <row r="176" spans="1:6" ht="24">
      <c r="A176" s="236">
        <v>74</v>
      </c>
      <c r="B176" s="14" t="s">
        <v>136</v>
      </c>
      <c r="C176" s="2">
        <v>7</v>
      </c>
      <c r="D176" s="239">
        <v>40.03</v>
      </c>
      <c r="E176" s="238">
        <v>37.288571428571423</v>
      </c>
      <c r="F176" s="77">
        <f t="shared" si="6"/>
        <v>-2.7414285714285782</v>
      </c>
    </row>
    <row r="177" spans="1:6" ht="24">
      <c r="A177" s="236">
        <v>75</v>
      </c>
      <c r="B177" s="14" t="s">
        <v>53</v>
      </c>
      <c r="C177" s="2">
        <v>5</v>
      </c>
      <c r="D177" s="238">
        <v>42.96</v>
      </c>
      <c r="E177" s="238">
        <v>39.799999999999997</v>
      </c>
      <c r="F177" s="77">
        <f t="shared" si="6"/>
        <v>-3.1600000000000037</v>
      </c>
    </row>
    <row r="178" spans="1:6" ht="24">
      <c r="A178" s="236">
        <v>76</v>
      </c>
      <c r="B178" s="14" t="s">
        <v>116</v>
      </c>
      <c r="C178" s="2">
        <v>13</v>
      </c>
      <c r="D178" s="238">
        <v>43.81</v>
      </c>
      <c r="E178" s="238">
        <v>39.503076923076918</v>
      </c>
      <c r="F178" s="77">
        <f t="shared" si="6"/>
        <v>-4.3069230769230842</v>
      </c>
    </row>
    <row r="179" spans="1:6" ht="24">
      <c r="A179" s="236">
        <v>77</v>
      </c>
      <c r="B179" s="14" t="s">
        <v>91</v>
      </c>
      <c r="C179" s="2">
        <v>2</v>
      </c>
      <c r="D179" s="238">
        <v>39</v>
      </c>
      <c r="E179" s="238">
        <v>34.5</v>
      </c>
      <c r="F179" s="77">
        <f t="shared" si="6"/>
        <v>-4.5</v>
      </c>
    </row>
    <row r="180" spans="1:6" ht="24">
      <c r="A180" s="236">
        <v>78</v>
      </c>
      <c r="B180" s="14" t="s">
        <v>50</v>
      </c>
      <c r="C180" s="2">
        <v>10</v>
      </c>
      <c r="D180" s="238">
        <v>47.44</v>
      </c>
      <c r="E180" s="238">
        <v>42.75</v>
      </c>
      <c r="F180" s="77">
        <f t="shared" si="6"/>
        <v>-4.6899999999999977</v>
      </c>
    </row>
    <row r="181" spans="1:6" ht="24">
      <c r="A181" s="236">
        <v>79</v>
      </c>
      <c r="B181" s="14" t="s">
        <v>63</v>
      </c>
      <c r="C181" s="2">
        <v>10</v>
      </c>
      <c r="D181" s="238">
        <v>49.13</v>
      </c>
      <c r="E181" s="238">
        <v>44.35</v>
      </c>
      <c r="F181" s="77">
        <f t="shared" si="6"/>
        <v>-4.7800000000000011</v>
      </c>
    </row>
    <row r="182" spans="1:6" ht="24">
      <c r="A182" s="236">
        <v>80</v>
      </c>
      <c r="B182" s="14" t="s">
        <v>70</v>
      </c>
      <c r="C182" s="2">
        <v>4</v>
      </c>
      <c r="D182" s="238">
        <v>42.67</v>
      </c>
      <c r="E182" s="238">
        <v>37.75</v>
      </c>
      <c r="F182" s="77">
        <f t="shared" si="6"/>
        <v>-4.9200000000000017</v>
      </c>
    </row>
    <row r="183" spans="1:6" ht="24">
      <c r="A183" s="236">
        <v>81</v>
      </c>
      <c r="B183" s="14" t="s">
        <v>86</v>
      </c>
      <c r="C183" s="2">
        <v>12</v>
      </c>
      <c r="D183" s="238">
        <v>56.38</v>
      </c>
      <c r="E183" s="238">
        <v>51.372500000000002</v>
      </c>
      <c r="F183" s="77">
        <f t="shared" si="6"/>
        <v>-5.0075000000000003</v>
      </c>
    </row>
    <row r="184" spans="1:6" ht="24">
      <c r="A184" s="236">
        <v>82</v>
      </c>
      <c r="B184" s="14" t="s">
        <v>58</v>
      </c>
      <c r="C184" s="2">
        <v>3</v>
      </c>
      <c r="D184" s="238">
        <v>36.1</v>
      </c>
      <c r="E184" s="238">
        <v>30.67</v>
      </c>
      <c r="F184" s="77">
        <f t="shared" si="6"/>
        <v>-5.43</v>
      </c>
    </row>
    <row r="185" spans="1:6" ht="24">
      <c r="A185" s="236">
        <v>83</v>
      </c>
      <c r="B185" s="14" t="s">
        <v>101</v>
      </c>
      <c r="C185" s="2">
        <v>15</v>
      </c>
      <c r="D185" s="238">
        <v>32.92</v>
      </c>
      <c r="E185" s="238">
        <v>46.03</v>
      </c>
      <c r="F185" s="77">
        <v>-5.5050000000000026</v>
      </c>
    </row>
    <row r="186" spans="1:6" ht="24">
      <c r="A186" s="236">
        <v>84</v>
      </c>
      <c r="B186" s="14" t="s">
        <v>72</v>
      </c>
      <c r="C186" s="2">
        <v>10</v>
      </c>
      <c r="D186" s="238">
        <v>57.22</v>
      </c>
      <c r="E186" s="238">
        <v>51.1</v>
      </c>
      <c r="F186" s="77">
        <f>E186-D186</f>
        <v>-6.1199999999999974</v>
      </c>
    </row>
    <row r="187" spans="1:6" ht="24">
      <c r="A187" s="236">
        <v>85</v>
      </c>
      <c r="B187" s="14" t="s">
        <v>73</v>
      </c>
      <c r="C187" s="2">
        <v>5</v>
      </c>
      <c r="D187" s="238">
        <v>50.75</v>
      </c>
      <c r="E187" s="238">
        <v>44.1</v>
      </c>
      <c r="F187" s="77">
        <f>E187-D187</f>
        <v>-6.6499999999999986</v>
      </c>
    </row>
    <row r="188" spans="1:6" ht="24">
      <c r="A188" s="236">
        <v>86</v>
      </c>
      <c r="B188" s="14" t="s">
        <v>22</v>
      </c>
      <c r="C188" s="2">
        <v>5</v>
      </c>
      <c r="D188" s="238">
        <v>50.3</v>
      </c>
      <c r="E188" s="238">
        <v>41.5</v>
      </c>
      <c r="F188" s="77">
        <f>E188-D188</f>
        <v>-8.7999999999999972</v>
      </c>
    </row>
  </sheetData>
  <sortState ref="B6:F91">
    <sortCondition descending="1" ref="E6:E91"/>
  </sortState>
  <mergeCells count="14">
    <mergeCell ref="A1:F1"/>
    <mergeCell ref="A2:F2"/>
    <mergeCell ref="A4:A5"/>
    <mergeCell ref="B4:B5"/>
    <mergeCell ref="C4:C5"/>
    <mergeCell ref="A3:F3"/>
    <mergeCell ref="D4:F4"/>
    <mergeCell ref="A98:F98"/>
    <mergeCell ref="A99:F99"/>
    <mergeCell ref="A100:F100"/>
    <mergeCell ref="A101:A102"/>
    <mergeCell ref="B101:B102"/>
    <mergeCell ref="C101:C102"/>
    <mergeCell ref="D101:F10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1:F188"/>
  <sheetViews>
    <sheetView topLeftCell="A96" workbookViewId="0">
      <selection activeCell="J107" sqref="J107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217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11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84</v>
      </c>
      <c r="C6" s="237">
        <v>3</v>
      </c>
      <c r="D6" s="242">
        <v>64.67</v>
      </c>
      <c r="E6" s="238">
        <v>69.33</v>
      </c>
      <c r="F6" s="77">
        <f t="shared" ref="F6:F37" si="0">E6-D6</f>
        <v>4.6599999999999966</v>
      </c>
    </row>
    <row r="7" spans="1:6" ht="24">
      <c r="A7" s="236">
        <v>2</v>
      </c>
      <c r="B7" s="14" t="s">
        <v>73</v>
      </c>
      <c r="C7" s="2">
        <v>5</v>
      </c>
      <c r="D7" s="242">
        <v>72</v>
      </c>
      <c r="E7" s="238">
        <v>64</v>
      </c>
      <c r="F7" s="77">
        <f t="shared" si="0"/>
        <v>-8</v>
      </c>
    </row>
    <row r="8" spans="1:6" ht="24">
      <c r="A8" s="236">
        <v>3</v>
      </c>
      <c r="B8" s="14" t="s">
        <v>108</v>
      </c>
      <c r="C8" s="2">
        <v>17</v>
      </c>
      <c r="D8" s="242">
        <v>78</v>
      </c>
      <c r="E8" s="238">
        <v>63.76</v>
      </c>
      <c r="F8" s="77">
        <f t="shared" si="0"/>
        <v>-14.240000000000002</v>
      </c>
    </row>
    <row r="9" spans="1:6" ht="24">
      <c r="A9" s="236">
        <v>4</v>
      </c>
      <c r="B9" s="14" t="s">
        <v>39</v>
      </c>
      <c r="C9" s="2">
        <v>6</v>
      </c>
      <c r="D9" s="242">
        <v>64</v>
      </c>
      <c r="E9" s="238">
        <v>62.67</v>
      </c>
      <c r="F9" s="77">
        <f t="shared" si="0"/>
        <v>-1.3299999999999983</v>
      </c>
    </row>
    <row r="10" spans="1:6" ht="24">
      <c r="A10" s="236">
        <v>5</v>
      </c>
      <c r="B10" s="14" t="s">
        <v>95</v>
      </c>
      <c r="C10" s="2">
        <v>9</v>
      </c>
      <c r="D10" s="242">
        <v>64.33</v>
      </c>
      <c r="E10" s="238">
        <v>62.22</v>
      </c>
      <c r="F10" s="77">
        <f t="shared" si="0"/>
        <v>-2.1099999999999994</v>
      </c>
    </row>
    <row r="11" spans="1:6" ht="24">
      <c r="A11" s="236">
        <v>6</v>
      </c>
      <c r="B11" s="14" t="s">
        <v>86</v>
      </c>
      <c r="C11" s="2">
        <v>12</v>
      </c>
      <c r="D11" s="242">
        <v>74</v>
      </c>
      <c r="E11" s="238">
        <v>61.667499999999997</v>
      </c>
      <c r="F11" s="77">
        <f t="shared" si="0"/>
        <v>-12.332500000000003</v>
      </c>
    </row>
    <row r="12" spans="1:6" ht="24">
      <c r="A12" s="236">
        <v>7</v>
      </c>
      <c r="B12" s="14" t="s">
        <v>60</v>
      </c>
      <c r="C12" s="2">
        <v>10</v>
      </c>
      <c r="D12" s="242">
        <v>70</v>
      </c>
      <c r="E12" s="238">
        <v>61.6</v>
      </c>
      <c r="F12" s="77">
        <f t="shared" si="0"/>
        <v>-8.3999999999999986</v>
      </c>
    </row>
    <row r="13" spans="1:6" ht="24">
      <c r="A13" s="236">
        <v>8</v>
      </c>
      <c r="B13" s="14" t="s">
        <v>117</v>
      </c>
      <c r="C13" s="2">
        <v>27</v>
      </c>
      <c r="D13" s="242">
        <v>71.89</v>
      </c>
      <c r="E13" s="238">
        <v>61.45</v>
      </c>
      <c r="F13" s="77">
        <f t="shared" si="0"/>
        <v>-10.439999999999998</v>
      </c>
    </row>
    <row r="14" spans="1:6" ht="24">
      <c r="A14" s="236">
        <v>9</v>
      </c>
      <c r="B14" s="14" t="s">
        <v>63</v>
      </c>
      <c r="C14" s="2">
        <v>10</v>
      </c>
      <c r="D14" s="242">
        <v>80.5</v>
      </c>
      <c r="E14" s="238">
        <v>61.2</v>
      </c>
      <c r="F14" s="77">
        <f t="shared" si="0"/>
        <v>-19.299999999999997</v>
      </c>
    </row>
    <row r="15" spans="1:6" ht="24">
      <c r="A15" s="236">
        <v>10</v>
      </c>
      <c r="B15" s="14" t="s">
        <v>61</v>
      </c>
      <c r="C15" s="2">
        <v>11</v>
      </c>
      <c r="D15" s="242">
        <v>68.44</v>
      </c>
      <c r="E15" s="238">
        <v>60.73</v>
      </c>
      <c r="F15" s="77">
        <f t="shared" si="0"/>
        <v>-7.7100000000000009</v>
      </c>
    </row>
    <row r="16" spans="1:6" ht="24">
      <c r="A16" s="236">
        <v>11</v>
      </c>
      <c r="B16" s="14" t="s">
        <v>104</v>
      </c>
      <c r="C16" s="2">
        <v>7</v>
      </c>
      <c r="D16" s="242">
        <v>70</v>
      </c>
      <c r="E16" s="238">
        <v>60.57</v>
      </c>
      <c r="F16" s="77">
        <f t="shared" si="0"/>
        <v>-9.43</v>
      </c>
    </row>
    <row r="17" spans="1:6" ht="24">
      <c r="A17" s="236">
        <v>12</v>
      </c>
      <c r="B17" s="14" t="s">
        <v>74</v>
      </c>
      <c r="C17" s="2">
        <v>15</v>
      </c>
      <c r="D17" s="242">
        <v>68</v>
      </c>
      <c r="E17" s="238">
        <v>60.53</v>
      </c>
      <c r="F17" s="77">
        <f t="shared" si="0"/>
        <v>-7.4699999999999989</v>
      </c>
    </row>
    <row r="18" spans="1:6" ht="24">
      <c r="A18" s="236">
        <v>13</v>
      </c>
      <c r="B18" s="14" t="s">
        <v>138</v>
      </c>
      <c r="C18" s="2">
        <v>9</v>
      </c>
      <c r="D18" s="239">
        <v>72.717500000000001</v>
      </c>
      <c r="E18" s="238">
        <v>60.445555555555558</v>
      </c>
      <c r="F18" s="77">
        <f t="shared" si="0"/>
        <v>-12.271944444444443</v>
      </c>
    </row>
    <row r="19" spans="1:6" ht="24">
      <c r="A19" s="236">
        <v>14</v>
      </c>
      <c r="B19" s="14" t="s">
        <v>114</v>
      </c>
      <c r="C19" s="2">
        <v>11</v>
      </c>
      <c r="D19" s="242">
        <v>59</v>
      </c>
      <c r="E19" s="238">
        <v>60.36</v>
      </c>
      <c r="F19" s="77">
        <f t="shared" si="0"/>
        <v>1.3599999999999994</v>
      </c>
    </row>
    <row r="20" spans="1:6" ht="24">
      <c r="A20" s="236">
        <v>15</v>
      </c>
      <c r="B20" s="14" t="s">
        <v>135</v>
      </c>
      <c r="C20" s="2">
        <v>17</v>
      </c>
      <c r="D20" s="239">
        <v>65.926666666666662</v>
      </c>
      <c r="E20" s="238">
        <v>60.236470588235292</v>
      </c>
      <c r="F20" s="77">
        <f t="shared" si="0"/>
        <v>-5.6901960784313701</v>
      </c>
    </row>
    <row r="21" spans="1:6" ht="24">
      <c r="A21" s="236">
        <v>16</v>
      </c>
      <c r="B21" s="14" t="s">
        <v>18</v>
      </c>
      <c r="C21" s="2">
        <v>13</v>
      </c>
      <c r="D21" s="242">
        <v>67.33</v>
      </c>
      <c r="E21" s="238">
        <v>59.38</v>
      </c>
      <c r="F21" s="77">
        <f t="shared" si="0"/>
        <v>-7.9499999999999957</v>
      </c>
    </row>
    <row r="22" spans="1:6" ht="24">
      <c r="A22" s="236">
        <v>17</v>
      </c>
      <c r="B22" s="14" t="s">
        <v>111</v>
      </c>
      <c r="C22" s="2">
        <v>20</v>
      </c>
      <c r="D22" s="242">
        <v>60.57</v>
      </c>
      <c r="E22" s="238">
        <v>59.2</v>
      </c>
      <c r="F22" s="77">
        <f t="shared" si="0"/>
        <v>-1.3699999999999974</v>
      </c>
    </row>
    <row r="23" spans="1:6" ht="24">
      <c r="A23" s="236">
        <v>18</v>
      </c>
      <c r="B23" s="14" t="s">
        <v>105</v>
      </c>
      <c r="C23" s="2">
        <v>4</v>
      </c>
      <c r="D23" s="242">
        <v>55</v>
      </c>
      <c r="E23" s="238">
        <v>59</v>
      </c>
      <c r="F23" s="77">
        <f t="shared" si="0"/>
        <v>4</v>
      </c>
    </row>
    <row r="24" spans="1:6" ht="24">
      <c r="A24" s="236">
        <v>19</v>
      </c>
      <c r="B24" s="14" t="s">
        <v>87</v>
      </c>
      <c r="C24" s="2">
        <v>16</v>
      </c>
      <c r="D24" s="242">
        <v>71.25</v>
      </c>
      <c r="E24" s="238">
        <v>58.25</v>
      </c>
      <c r="F24" s="77">
        <f t="shared" si="0"/>
        <v>-13</v>
      </c>
    </row>
    <row r="25" spans="1:6" ht="24">
      <c r="A25" s="236">
        <v>20</v>
      </c>
      <c r="B25" s="14" t="s">
        <v>101</v>
      </c>
      <c r="C25" s="2">
        <v>15</v>
      </c>
      <c r="D25" s="242">
        <v>66.67</v>
      </c>
      <c r="E25" s="238">
        <v>58.13</v>
      </c>
      <c r="F25" s="77">
        <f t="shared" si="0"/>
        <v>-8.5399999999999991</v>
      </c>
    </row>
    <row r="26" spans="1:6" ht="24">
      <c r="A26" s="236">
        <v>21</v>
      </c>
      <c r="B26" s="14" t="s">
        <v>142</v>
      </c>
      <c r="C26" s="2">
        <v>19</v>
      </c>
      <c r="D26" s="239">
        <v>69.11</v>
      </c>
      <c r="E26" s="238">
        <v>58.102105263157895</v>
      </c>
      <c r="F26" s="77">
        <f t="shared" si="0"/>
        <v>-11.007894736842104</v>
      </c>
    </row>
    <row r="27" spans="1:6" ht="24">
      <c r="A27" s="236">
        <v>22</v>
      </c>
      <c r="B27" s="14" t="s">
        <v>17</v>
      </c>
      <c r="C27" s="2">
        <v>12</v>
      </c>
      <c r="D27" s="242">
        <v>73.540000000000006</v>
      </c>
      <c r="E27" s="238">
        <v>58</v>
      </c>
      <c r="F27" s="77">
        <f t="shared" si="0"/>
        <v>-15.540000000000006</v>
      </c>
    </row>
    <row r="28" spans="1:6" ht="24">
      <c r="A28" s="236">
        <v>23</v>
      </c>
      <c r="B28" s="14" t="s">
        <v>91</v>
      </c>
      <c r="C28" s="2">
        <v>2</v>
      </c>
      <c r="D28" s="242">
        <v>71</v>
      </c>
      <c r="E28" s="238">
        <v>58</v>
      </c>
      <c r="F28" s="77">
        <f t="shared" si="0"/>
        <v>-13</v>
      </c>
    </row>
    <row r="29" spans="1:6" ht="24">
      <c r="A29" s="236">
        <v>24</v>
      </c>
      <c r="B29" s="14" t="s">
        <v>82</v>
      </c>
      <c r="C29" s="2">
        <v>14</v>
      </c>
      <c r="D29" s="242">
        <v>66.86</v>
      </c>
      <c r="E29" s="238">
        <v>57.71</v>
      </c>
      <c r="F29" s="77">
        <f t="shared" si="0"/>
        <v>-9.1499999999999986</v>
      </c>
    </row>
    <row r="30" spans="1:6" ht="24">
      <c r="A30" s="236">
        <v>25</v>
      </c>
      <c r="B30" s="14" t="s">
        <v>56</v>
      </c>
      <c r="C30" s="2">
        <v>14</v>
      </c>
      <c r="D30" s="242">
        <v>68</v>
      </c>
      <c r="E30" s="238">
        <v>57.43</v>
      </c>
      <c r="F30" s="77">
        <f t="shared" si="0"/>
        <v>-10.57</v>
      </c>
    </row>
    <row r="31" spans="1:6" ht="24">
      <c r="A31" s="236">
        <v>26</v>
      </c>
      <c r="B31" s="14" t="s">
        <v>72</v>
      </c>
      <c r="C31" s="2">
        <v>10</v>
      </c>
      <c r="D31" s="242">
        <v>69.78</v>
      </c>
      <c r="E31" s="238">
        <v>57.2</v>
      </c>
      <c r="F31" s="77">
        <f t="shared" si="0"/>
        <v>-12.579999999999998</v>
      </c>
    </row>
    <row r="32" spans="1:6" ht="24">
      <c r="A32" s="236">
        <v>27</v>
      </c>
      <c r="B32" s="14" t="s">
        <v>109</v>
      </c>
      <c r="C32" s="2">
        <v>8</v>
      </c>
      <c r="D32" s="242">
        <v>68.8</v>
      </c>
      <c r="E32" s="238">
        <v>57</v>
      </c>
      <c r="F32" s="77">
        <f t="shared" si="0"/>
        <v>-11.799999999999997</v>
      </c>
    </row>
    <row r="33" spans="1:6" ht="24">
      <c r="A33" s="236">
        <v>28</v>
      </c>
      <c r="B33" s="14" t="s">
        <v>51</v>
      </c>
      <c r="C33" s="2">
        <v>8</v>
      </c>
      <c r="D33" s="242">
        <v>64.89</v>
      </c>
      <c r="E33" s="238">
        <v>56.5</v>
      </c>
      <c r="F33" s="77">
        <f t="shared" si="0"/>
        <v>-8.39</v>
      </c>
    </row>
    <row r="34" spans="1:6" ht="24">
      <c r="A34" s="236">
        <v>29</v>
      </c>
      <c r="B34" s="14" t="s">
        <v>141</v>
      </c>
      <c r="C34" s="2">
        <v>20</v>
      </c>
      <c r="D34" s="239">
        <v>65.319999999999993</v>
      </c>
      <c r="E34" s="238">
        <v>56.1965</v>
      </c>
      <c r="F34" s="77">
        <f t="shared" si="0"/>
        <v>-9.1234999999999928</v>
      </c>
    </row>
    <row r="35" spans="1:6" ht="24">
      <c r="A35" s="236">
        <v>30</v>
      </c>
      <c r="B35" s="14" t="s">
        <v>137</v>
      </c>
      <c r="C35" s="2">
        <v>4</v>
      </c>
      <c r="D35" s="239">
        <v>68.5</v>
      </c>
      <c r="E35" s="238">
        <v>56</v>
      </c>
      <c r="F35" s="77">
        <f t="shared" si="0"/>
        <v>-12.5</v>
      </c>
    </row>
    <row r="36" spans="1:6" ht="24">
      <c r="A36" s="236">
        <v>31</v>
      </c>
      <c r="B36" s="14" t="s">
        <v>31</v>
      </c>
      <c r="C36" s="2">
        <v>15</v>
      </c>
      <c r="D36" s="242">
        <v>67.64</v>
      </c>
      <c r="E36" s="238">
        <v>55.73</v>
      </c>
      <c r="F36" s="77">
        <f t="shared" si="0"/>
        <v>-11.910000000000004</v>
      </c>
    </row>
    <row r="37" spans="1:6" ht="24">
      <c r="A37" s="236">
        <v>32</v>
      </c>
      <c r="B37" s="14" t="s">
        <v>20</v>
      </c>
      <c r="C37" s="2">
        <v>22</v>
      </c>
      <c r="D37" s="242">
        <v>56.7</v>
      </c>
      <c r="E37" s="238">
        <v>55.64</v>
      </c>
      <c r="F37" s="77">
        <f t="shared" si="0"/>
        <v>-1.0600000000000023</v>
      </c>
    </row>
    <row r="38" spans="1:6" ht="24">
      <c r="A38" s="236">
        <v>33</v>
      </c>
      <c r="B38" s="14" t="s">
        <v>120</v>
      </c>
      <c r="C38" s="2">
        <v>15</v>
      </c>
      <c r="D38" s="242">
        <v>64.27</v>
      </c>
      <c r="E38" s="238">
        <v>55.47</v>
      </c>
      <c r="F38" s="77">
        <f t="shared" ref="F38:F63" si="1">E38-D38</f>
        <v>-8.7999999999999972</v>
      </c>
    </row>
    <row r="39" spans="1:6" ht="24">
      <c r="A39" s="236">
        <v>34</v>
      </c>
      <c r="B39" s="14" t="s">
        <v>77</v>
      </c>
      <c r="C39" s="2">
        <v>6</v>
      </c>
      <c r="D39" s="242">
        <v>68</v>
      </c>
      <c r="E39" s="238">
        <v>55.33</v>
      </c>
      <c r="F39" s="77">
        <f t="shared" si="1"/>
        <v>-12.670000000000002</v>
      </c>
    </row>
    <row r="40" spans="1:6" ht="24">
      <c r="A40" s="236">
        <v>35</v>
      </c>
      <c r="B40" s="14" t="s">
        <v>94</v>
      </c>
      <c r="C40" s="2">
        <v>6</v>
      </c>
      <c r="D40" s="242">
        <v>64</v>
      </c>
      <c r="E40" s="238">
        <v>55.33</v>
      </c>
      <c r="F40" s="77">
        <f t="shared" si="1"/>
        <v>-8.6700000000000017</v>
      </c>
    </row>
    <row r="41" spans="1:6" ht="24">
      <c r="A41" s="236">
        <v>36</v>
      </c>
      <c r="B41" s="14" t="s">
        <v>188</v>
      </c>
      <c r="C41" s="2">
        <v>5</v>
      </c>
      <c r="D41" s="242">
        <v>59.6</v>
      </c>
      <c r="E41" s="238">
        <v>55.2</v>
      </c>
      <c r="F41" s="77">
        <f t="shared" si="1"/>
        <v>-4.3999999999999986</v>
      </c>
    </row>
    <row r="42" spans="1:6" ht="24">
      <c r="A42" s="236">
        <v>37</v>
      </c>
      <c r="B42" s="14" t="s">
        <v>50</v>
      </c>
      <c r="C42" s="2">
        <v>10</v>
      </c>
      <c r="D42" s="242">
        <v>72.89</v>
      </c>
      <c r="E42" s="238">
        <v>55.2</v>
      </c>
      <c r="F42" s="77">
        <f t="shared" si="1"/>
        <v>-17.689999999999998</v>
      </c>
    </row>
    <row r="43" spans="1:6" ht="24">
      <c r="A43" s="236">
        <v>38</v>
      </c>
      <c r="B43" s="14" t="s">
        <v>88</v>
      </c>
      <c r="C43" s="2">
        <v>4</v>
      </c>
      <c r="D43" s="242">
        <v>58.67</v>
      </c>
      <c r="E43" s="238">
        <v>55</v>
      </c>
      <c r="F43" s="77">
        <f t="shared" si="1"/>
        <v>-3.6700000000000017</v>
      </c>
    </row>
    <row r="44" spans="1:6" ht="24">
      <c r="A44" s="236">
        <v>39</v>
      </c>
      <c r="B44" s="14" t="s">
        <v>25</v>
      </c>
      <c r="C44" s="2">
        <v>13</v>
      </c>
      <c r="D44" s="242">
        <v>57.85</v>
      </c>
      <c r="E44" s="238">
        <v>54.77</v>
      </c>
      <c r="F44" s="77">
        <f t="shared" si="1"/>
        <v>-3.0799999999999983</v>
      </c>
    </row>
    <row r="45" spans="1:6" ht="24">
      <c r="A45" s="236">
        <v>40</v>
      </c>
      <c r="B45" s="14" t="s">
        <v>38</v>
      </c>
      <c r="C45" s="2">
        <v>25</v>
      </c>
      <c r="D45" s="242">
        <v>76.67</v>
      </c>
      <c r="E45" s="238">
        <v>54.56</v>
      </c>
      <c r="F45" s="77">
        <f t="shared" si="1"/>
        <v>-22.11</v>
      </c>
    </row>
    <row r="46" spans="1:6" s="17" customFormat="1" ht="24.6" customHeight="1">
      <c r="A46" s="236">
        <v>41</v>
      </c>
      <c r="B46" s="14" t="s">
        <v>107</v>
      </c>
      <c r="C46" s="2">
        <v>10</v>
      </c>
      <c r="D46" s="242">
        <v>69.33</v>
      </c>
      <c r="E46" s="238">
        <v>54.4</v>
      </c>
      <c r="F46" s="77">
        <f t="shared" si="1"/>
        <v>-14.93</v>
      </c>
    </row>
    <row r="47" spans="1:6" ht="24">
      <c r="A47" s="236">
        <v>42</v>
      </c>
      <c r="B47" s="14" t="s">
        <v>47</v>
      </c>
      <c r="C47" s="2">
        <v>22</v>
      </c>
      <c r="D47" s="242">
        <v>58.8</v>
      </c>
      <c r="E47" s="238">
        <v>54.36</v>
      </c>
      <c r="F47" s="77">
        <f t="shared" si="1"/>
        <v>-4.4399999999999977</v>
      </c>
    </row>
    <row r="48" spans="1:6" ht="24">
      <c r="A48" s="236">
        <v>43</v>
      </c>
      <c r="B48" s="14" t="s">
        <v>62</v>
      </c>
      <c r="C48" s="2">
        <v>12</v>
      </c>
      <c r="D48" s="242">
        <v>49.6</v>
      </c>
      <c r="E48" s="238">
        <v>54.33</v>
      </c>
      <c r="F48" s="77">
        <f t="shared" si="1"/>
        <v>4.7299999999999969</v>
      </c>
    </row>
    <row r="49" spans="1:6" ht="24">
      <c r="A49" s="236">
        <v>44</v>
      </c>
      <c r="B49" s="14" t="s">
        <v>112</v>
      </c>
      <c r="C49" s="2">
        <v>19</v>
      </c>
      <c r="D49" s="242">
        <v>62.13</v>
      </c>
      <c r="E49" s="238">
        <v>54.11</v>
      </c>
      <c r="F49" s="77">
        <f t="shared" si="1"/>
        <v>-8.0200000000000031</v>
      </c>
    </row>
    <row r="50" spans="1:6" ht="24">
      <c r="A50" s="236">
        <v>45</v>
      </c>
      <c r="B50" s="14" t="s">
        <v>33</v>
      </c>
      <c r="C50" s="2">
        <v>2</v>
      </c>
      <c r="D50" s="242">
        <v>63</v>
      </c>
      <c r="E50" s="238">
        <v>54</v>
      </c>
      <c r="F50" s="77">
        <f t="shared" si="1"/>
        <v>-9</v>
      </c>
    </row>
    <row r="51" spans="1:6" ht="24">
      <c r="A51" s="236">
        <v>46</v>
      </c>
      <c r="B51" s="14" t="s">
        <v>187</v>
      </c>
      <c r="C51" s="2">
        <v>37</v>
      </c>
      <c r="D51" s="239">
        <v>78.7</v>
      </c>
      <c r="E51" s="238">
        <v>53.403783783783787</v>
      </c>
      <c r="F51" s="77">
        <f t="shared" si="1"/>
        <v>-25.296216216216216</v>
      </c>
    </row>
    <row r="52" spans="1:6" ht="24">
      <c r="A52" s="236">
        <v>47</v>
      </c>
      <c r="B52" s="14" t="s">
        <v>75</v>
      </c>
      <c r="C52" s="2">
        <v>3</v>
      </c>
      <c r="D52" s="242">
        <v>64</v>
      </c>
      <c r="E52" s="238">
        <v>53.33</v>
      </c>
      <c r="F52" s="77">
        <f t="shared" si="1"/>
        <v>-10.670000000000002</v>
      </c>
    </row>
    <row r="53" spans="1:6" ht="24">
      <c r="A53" s="236">
        <v>48</v>
      </c>
      <c r="B53" s="14" t="s">
        <v>119</v>
      </c>
      <c r="C53" s="2">
        <v>16</v>
      </c>
      <c r="D53" s="242">
        <v>66.67</v>
      </c>
      <c r="E53" s="238">
        <v>53.25</v>
      </c>
      <c r="F53" s="77">
        <f t="shared" si="1"/>
        <v>-13.420000000000002</v>
      </c>
    </row>
    <row r="54" spans="1:6" ht="24">
      <c r="A54" s="236">
        <v>49</v>
      </c>
      <c r="B54" s="14" t="s">
        <v>93</v>
      </c>
      <c r="C54" s="2">
        <v>8</v>
      </c>
      <c r="D54" s="242">
        <v>74.400000000000006</v>
      </c>
      <c r="E54" s="238">
        <v>53</v>
      </c>
      <c r="F54" s="77">
        <f t="shared" si="1"/>
        <v>-21.400000000000006</v>
      </c>
    </row>
    <row r="55" spans="1:6" ht="24">
      <c r="A55" s="236">
        <v>50</v>
      </c>
      <c r="B55" s="14" t="s">
        <v>53</v>
      </c>
      <c r="C55" s="2">
        <v>5</v>
      </c>
      <c r="D55" s="242">
        <v>68</v>
      </c>
      <c r="E55" s="238">
        <v>52.8</v>
      </c>
      <c r="F55" s="77">
        <f t="shared" si="1"/>
        <v>-15.200000000000003</v>
      </c>
    </row>
    <row r="56" spans="1:6" ht="24">
      <c r="A56" s="236">
        <v>51</v>
      </c>
      <c r="B56" s="14" t="s">
        <v>102</v>
      </c>
      <c r="C56" s="2">
        <v>15</v>
      </c>
      <c r="D56" s="242">
        <v>65.47</v>
      </c>
      <c r="E56" s="238">
        <v>52.8</v>
      </c>
      <c r="F56" s="77">
        <f t="shared" si="1"/>
        <v>-12.670000000000002</v>
      </c>
    </row>
    <row r="57" spans="1:6" ht="24">
      <c r="A57" s="236">
        <v>52</v>
      </c>
      <c r="B57" s="14" t="s">
        <v>66</v>
      </c>
      <c r="C57" s="2">
        <v>8</v>
      </c>
      <c r="D57" s="242">
        <v>71</v>
      </c>
      <c r="E57" s="238">
        <v>52.5</v>
      </c>
      <c r="F57" s="77">
        <f t="shared" si="1"/>
        <v>-18.5</v>
      </c>
    </row>
    <row r="58" spans="1:6" ht="24">
      <c r="A58" s="236">
        <v>53</v>
      </c>
      <c r="B58" s="14" t="s">
        <v>115</v>
      </c>
      <c r="C58" s="2">
        <v>8</v>
      </c>
      <c r="D58" s="242">
        <v>69.78</v>
      </c>
      <c r="E58" s="238">
        <v>52.5</v>
      </c>
      <c r="F58" s="77">
        <f t="shared" si="1"/>
        <v>-17.28</v>
      </c>
    </row>
    <row r="59" spans="1:6" ht="24">
      <c r="A59" s="236">
        <v>54</v>
      </c>
      <c r="B59" s="14" t="s">
        <v>139</v>
      </c>
      <c r="C59" s="2">
        <v>20</v>
      </c>
      <c r="D59" s="239">
        <v>64.441666666666663</v>
      </c>
      <c r="E59" s="238">
        <v>52</v>
      </c>
      <c r="F59" s="77">
        <f t="shared" si="1"/>
        <v>-12.441666666666663</v>
      </c>
    </row>
    <row r="60" spans="1:6" ht="24">
      <c r="A60" s="236">
        <v>55</v>
      </c>
      <c r="B60" s="14" t="s">
        <v>52</v>
      </c>
      <c r="C60" s="2">
        <v>4</v>
      </c>
      <c r="D60" s="242">
        <v>63.2</v>
      </c>
      <c r="E60" s="238">
        <v>52</v>
      </c>
      <c r="F60" s="77">
        <f t="shared" si="1"/>
        <v>-11.200000000000003</v>
      </c>
    </row>
    <row r="61" spans="1:6" ht="24">
      <c r="A61" s="236">
        <v>56</v>
      </c>
      <c r="B61" s="14" t="s">
        <v>80</v>
      </c>
      <c r="C61" s="2">
        <v>2</v>
      </c>
      <c r="D61" s="242">
        <v>67.33</v>
      </c>
      <c r="E61" s="238">
        <v>52</v>
      </c>
      <c r="F61" s="77">
        <f t="shared" si="1"/>
        <v>-15.329999999999998</v>
      </c>
    </row>
    <row r="62" spans="1:6" ht="24">
      <c r="A62" s="236">
        <v>57</v>
      </c>
      <c r="B62" s="14" t="s">
        <v>116</v>
      </c>
      <c r="C62" s="2">
        <v>13</v>
      </c>
      <c r="D62" s="242">
        <v>68.31</v>
      </c>
      <c r="E62" s="238">
        <v>51.689230769230775</v>
      </c>
      <c r="F62" s="77">
        <f t="shared" si="1"/>
        <v>-16.620769230769227</v>
      </c>
    </row>
    <row r="63" spans="1:6" ht="24">
      <c r="A63" s="236">
        <v>58</v>
      </c>
      <c r="B63" s="14" t="s">
        <v>89</v>
      </c>
      <c r="C63" s="2">
        <v>11</v>
      </c>
      <c r="D63" s="239">
        <v>51.715000000000003</v>
      </c>
      <c r="E63" s="238">
        <v>51.64</v>
      </c>
      <c r="F63" s="77">
        <f t="shared" si="1"/>
        <v>-7.5000000000002842E-2</v>
      </c>
    </row>
    <row r="64" spans="1:6" ht="24">
      <c r="A64" s="236">
        <v>59</v>
      </c>
      <c r="B64" s="14" t="s">
        <v>16</v>
      </c>
      <c r="C64" s="2">
        <v>5</v>
      </c>
      <c r="D64" s="242">
        <v>66.5</v>
      </c>
      <c r="E64" s="238">
        <v>51.2</v>
      </c>
      <c r="F64" s="77">
        <v>14.584999999999994</v>
      </c>
    </row>
    <row r="65" spans="1:6" ht="24">
      <c r="A65" s="236">
        <v>60</v>
      </c>
      <c r="B65" s="14" t="s">
        <v>85</v>
      </c>
      <c r="C65" s="2">
        <v>10</v>
      </c>
      <c r="D65" s="242">
        <v>62.86</v>
      </c>
      <c r="E65" s="238">
        <v>51.2</v>
      </c>
      <c r="F65" s="77">
        <f t="shared" ref="F65:F91" si="2">E65-D65</f>
        <v>-11.659999999999997</v>
      </c>
    </row>
    <row r="66" spans="1:6" ht="24">
      <c r="A66" s="236">
        <v>61</v>
      </c>
      <c r="B66" s="14" t="s">
        <v>71</v>
      </c>
      <c r="C66" s="2">
        <v>11</v>
      </c>
      <c r="D66" s="242">
        <v>57.57</v>
      </c>
      <c r="E66" s="238">
        <v>50.906363636363636</v>
      </c>
      <c r="F66" s="77">
        <f t="shared" si="2"/>
        <v>-6.663636363636364</v>
      </c>
    </row>
    <row r="67" spans="1:6" ht="24">
      <c r="A67" s="236">
        <v>62</v>
      </c>
      <c r="B67" s="14" t="s">
        <v>140</v>
      </c>
      <c r="C67" s="2">
        <v>25</v>
      </c>
      <c r="D67" s="239">
        <v>63.81</v>
      </c>
      <c r="E67" s="238">
        <v>50.88</v>
      </c>
      <c r="F67" s="77">
        <f t="shared" si="2"/>
        <v>-12.93</v>
      </c>
    </row>
    <row r="68" spans="1:6" ht="24">
      <c r="A68" s="236">
        <v>63</v>
      </c>
      <c r="B68" s="14" t="s">
        <v>23</v>
      </c>
      <c r="C68" s="2">
        <v>5</v>
      </c>
      <c r="D68" s="242">
        <v>64.36</v>
      </c>
      <c r="E68" s="238">
        <v>50.4</v>
      </c>
      <c r="F68" s="77">
        <f t="shared" si="2"/>
        <v>-13.96</v>
      </c>
    </row>
    <row r="69" spans="1:6" ht="24">
      <c r="A69" s="236">
        <v>64</v>
      </c>
      <c r="B69" s="14" t="s">
        <v>30</v>
      </c>
      <c r="C69" s="2">
        <v>14</v>
      </c>
      <c r="D69" s="242">
        <v>51.2</v>
      </c>
      <c r="E69" s="238">
        <v>49.71</v>
      </c>
      <c r="F69" s="77">
        <f t="shared" si="2"/>
        <v>-1.490000000000002</v>
      </c>
    </row>
    <row r="70" spans="1:6" ht="24">
      <c r="A70" s="236">
        <v>65</v>
      </c>
      <c r="B70" s="14" t="s">
        <v>113</v>
      </c>
      <c r="C70" s="2">
        <v>14</v>
      </c>
      <c r="D70" s="242">
        <v>69.2</v>
      </c>
      <c r="E70" s="238">
        <v>49.71</v>
      </c>
      <c r="F70" s="77">
        <f t="shared" si="2"/>
        <v>-19.490000000000002</v>
      </c>
    </row>
    <row r="71" spans="1:6" ht="24">
      <c r="A71" s="236">
        <v>66</v>
      </c>
      <c r="B71" s="14" t="s">
        <v>27</v>
      </c>
      <c r="C71" s="2">
        <v>31</v>
      </c>
      <c r="D71" s="242">
        <v>58.47</v>
      </c>
      <c r="E71" s="238">
        <v>49.68</v>
      </c>
      <c r="F71" s="77">
        <f t="shared" si="2"/>
        <v>-8.7899999999999991</v>
      </c>
    </row>
    <row r="72" spans="1:6" ht="24">
      <c r="A72" s="236">
        <v>67</v>
      </c>
      <c r="B72" s="16" t="s">
        <v>55</v>
      </c>
      <c r="C72" s="240">
        <v>8</v>
      </c>
      <c r="D72" s="243">
        <v>60</v>
      </c>
      <c r="E72" s="238">
        <v>49.5</v>
      </c>
      <c r="F72" s="77">
        <f t="shared" si="2"/>
        <v>-10.5</v>
      </c>
    </row>
    <row r="73" spans="1:6" ht="24">
      <c r="A73" s="236">
        <v>68</v>
      </c>
      <c r="B73" s="14" t="s">
        <v>24</v>
      </c>
      <c r="C73" s="2">
        <v>28</v>
      </c>
      <c r="D73" s="242">
        <v>70.11</v>
      </c>
      <c r="E73" s="238">
        <v>49.29</v>
      </c>
      <c r="F73" s="77">
        <f t="shared" si="2"/>
        <v>-20.82</v>
      </c>
    </row>
    <row r="74" spans="1:6" ht="24">
      <c r="A74" s="236">
        <v>69</v>
      </c>
      <c r="B74" s="14" t="s">
        <v>22</v>
      </c>
      <c r="C74" s="2">
        <v>5</v>
      </c>
      <c r="D74" s="242">
        <v>74.400000000000006</v>
      </c>
      <c r="E74" s="238">
        <v>48.8</v>
      </c>
      <c r="F74" s="77">
        <f t="shared" si="2"/>
        <v>-25.600000000000009</v>
      </c>
    </row>
    <row r="75" spans="1:6" ht="24">
      <c r="A75" s="236">
        <v>70</v>
      </c>
      <c r="B75" s="14" t="s">
        <v>57</v>
      </c>
      <c r="C75" s="2">
        <v>5</v>
      </c>
      <c r="D75" s="242">
        <v>55.11</v>
      </c>
      <c r="E75" s="238">
        <v>48.8</v>
      </c>
      <c r="F75" s="77">
        <f t="shared" si="2"/>
        <v>-6.3100000000000023</v>
      </c>
    </row>
    <row r="76" spans="1:6" ht="24">
      <c r="A76" s="236">
        <v>71</v>
      </c>
      <c r="B76" s="14" t="s">
        <v>83</v>
      </c>
      <c r="C76" s="2">
        <v>11</v>
      </c>
      <c r="D76" s="242">
        <v>64.67</v>
      </c>
      <c r="E76" s="238">
        <v>48.73</v>
      </c>
      <c r="F76" s="77">
        <f t="shared" si="2"/>
        <v>-15.940000000000005</v>
      </c>
    </row>
    <row r="77" spans="1:6" ht="24">
      <c r="A77" s="236">
        <v>72</v>
      </c>
      <c r="B77" s="14" t="s">
        <v>48</v>
      </c>
      <c r="C77" s="2">
        <v>6</v>
      </c>
      <c r="D77" s="242">
        <v>62.15</v>
      </c>
      <c r="E77" s="238">
        <v>48.67</v>
      </c>
      <c r="F77" s="77">
        <f t="shared" si="2"/>
        <v>-13.479999999999997</v>
      </c>
    </row>
    <row r="78" spans="1:6" ht="24">
      <c r="A78" s="236">
        <v>73</v>
      </c>
      <c r="B78" s="14" t="s">
        <v>32</v>
      </c>
      <c r="C78" s="2">
        <v>4</v>
      </c>
      <c r="D78" s="242">
        <v>63.14</v>
      </c>
      <c r="E78" s="238">
        <v>48</v>
      </c>
      <c r="F78" s="77">
        <f t="shared" si="2"/>
        <v>-15.14</v>
      </c>
    </row>
    <row r="79" spans="1:6" ht="24">
      <c r="A79" s="236">
        <v>74</v>
      </c>
      <c r="B79" s="14" t="s">
        <v>69</v>
      </c>
      <c r="C79" s="2">
        <v>16</v>
      </c>
      <c r="D79" s="242">
        <v>62.29</v>
      </c>
      <c r="E79" s="238">
        <v>48</v>
      </c>
      <c r="F79" s="77">
        <f t="shared" si="2"/>
        <v>-14.29</v>
      </c>
    </row>
    <row r="80" spans="1:6" ht="24">
      <c r="A80" s="236">
        <v>75</v>
      </c>
      <c r="B80" s="14" t="s">
        <v>64</v>
      </c>
      <c r="C80" s="2">
        <v>12</v>
      </c>
      <c r="D80" s="242">
        <v>61.6</v>
      </c>
      <c r="E80" s="238">
        <v>47.67</v>
      </c>
      <c r="F80" s="77">
        <f t="shared" si="2"/>
        <v>-13.93</v>
      </c>
    </row>
    <row r="81" spans="1:6" ht="24">
      <c r="A81" s="236">
        <v>76</v>
      </c>
      <c r="B81" s="14" t="s">
        <v>15</v>
      </c>
      <c r="C81" s="2">
        <v>7</v>
      </c>
      <c r="D81" s="242">
        <v>46.15</v>
      </c>
      <c r="E81" s="238">
        <v>47.43</v>
      </c>
      <c r="F81" s="77">
        <f t="shared" si="2"/>
        <v>1.2800000000000011</v>
      </c>
    </row>
    <row r="82" spans="1:6" ht="24">
      <c r="A82" s="236">
        <v>77</v>
      </c>
      <c r="B82" s="14" t="s">
        <v>136</v>
      </c>
      <c r="C82" s="2">
        <v>7</v>
      </c>
      <c r="D82" s="239">
        <v>69.25</v>
      </c>
      <c r="E82" s="238">
        <v>47.428571428571431</v>
      </c>
      <c r="F82" s="77">
        <f t="shared" si="2"/>
        <v>-21.821428571428569</v>
      </c>
    </row>
    <row r="83" spans="1:6" ht="24">
      <c r="A83" s="236">
        <v>78</v>
      </c>
      <c r="B83" s="14" t="s">
        <v>79</v>
      </c>
      <c r="C83" s="2">
        <v>4</v>
      </c>
      <c r="D83" s="242">
        <v>62</v>
      </c>
      <c r="E83" s="238">
        <v>47</v>
      </c>
      <c r="F83" s="77">
        <f t="shared" si="2"/>
        <v>-15</v>
      </c>
    </row>
    <row r="84" spans="1:6" ht="24">
      <c r="A84" s="236">
        <v>79</v>
      </c>
      <c r="B84" s="14" t="s">
        <v>58</v>
      </c>
      <c r="C84" s="2">
        <v>3</v>
      </c>
      <c r="D84" s="242">
        <v>57.6</v>
      </c>
      <c r="E84" s="238">
        <v>46.67</v>
      </c>
      <c r="F84" s="77">
        <f t="shared" si="2"/>
        <v>-10.93</v>
      </c>
    </row>
    <row r="85" spans="1:6" ht="24">
      <c r="A85" s="236">
        <v>80</v>
      </c>
      <c r="B85" s="14" t="s">
        <v>65</v>
      </c>
      <c r="C85" s="2">
        <v>6</v>
      </c>
      <c r="D85" s="242">
        <v>60</v>
      </c>
      <c r="E85" s="238">
        <v>46.67</v>
      </c>
      <c r="F85" s="77">
        <f t="shared" si="2"/>
        <v>-13.329999999999998</v>
      </c>
    </row>
    <row r="86" spans="1:6" ht="24">
      <c r="A86" s="236">
        <v>81</v>
      </c>
      <c r="B86" s="14" t="s">
        <v>28</v>
      </c>
      <c r="C86" s="2">
        <v>3</v>
      </c>
      <c r="D86" s="242">
        <v>74</v>
      </c>
      <c r="E86" s="238">
        <v>45.33</v>
      </c>
      <c r="F86" s="77">
        <f t="shared" si="2"/>
        <v>-28.67</v>
      </c>
    </row>
    <row r="87" spans="1:6" ht="24">
      <c r="A87" s="236">
        <v>82</v>
      </c>
      <c r="B87" s="14" t="s">
        <v>34</v>
      </c>
      <c r="C87" s="2">
        <v>1</v>
      </c>
      <c r="D87" s="242">
        <v>78</v>
      </c>
      <c r="E87" s="238">
        <v>44</v>
      </c>
      <c r="F87" s="77">
        <f t="shared" si="2"/>
        <v>-34</v>
      </c>
    </row>
    <row r="88" spans="1:6" ht="24">
      <c r="A88" s="236">
        <v>83</v>
      </c>
      <c r="B88" s="14" t="s">
        <v>37</v>
      </c>
      <c r="C88" s="2">
        <v>3</v>
      </c>
      <c r="D88" s="242">
        <v>63.08</v>
      </c>
      <c r="E88" s="238">
        <v>44</v>
      </c>
      <c r="F88" s="77">
        <f t="shared" si="2"/>
        <v>-19.079999999999998</v>
      </c>
    </row>
    <row r="89" spans="1:6" ht="24">
      <c r="A89" s="236">
        <v>84</v>
      </c>
      <c r="B89" s="14" t="s">
        <v>76</v>
      </c>
      <c r="C89" s="2">
        <v>6</v>
      </c>
      <c r="D89" s="242">
        <v>64</v>
      </c>
      <c r="E89" s="238">
        <v>43.33</v>
      </c>
      <c r="F89" s="77">
        <f t="shared" si="2"/>
        <v>-20.67</v>
      </c>
    </row>
    <row r="90" spans="1:6" ht="24">
      <c r="A90" s="236">
        <v>85</v>
      </c>
      <c r="B90" s="14" t="s">
        <v>70</v>
      </c>
      <c r="C90" s="2">
        <v>4</v>
      </c>
      <c r="D90" s="242">
        <v>71.33</v>
      </c>
      <c r="E90" s="238">
        <v>42</v>
      </c>
      <c r="F90" s="77">
        <f t="shared" si="2"/>
        <v>-29.33</v>
      </c>
    </row>
    <row r="91" spans="1:6" ht="24">
      <c r="A91" s="236">
        <v>86</v>
      </c>
      <c r="B91" s="14" t="s">
        <v>96</v>
      </c>
      <c r="C91" s="2">
        <v>2</v>
      </c>
      <c r="D91" s="242">
        <v>68</v>
      </c>
      <c r="E91" s="238">
        <v>42</v>
      </c>
      <c r="F91" s="77">
        <f t="shared" si="2"/>
        <v>-26</v>
      </c>
    </row>
    <row r="92" spans="1:6" ht="24">
      <c r="A92" s="76"/>
      <c r="B92" s="74"/>
      <c r="C92" s="78"/>
      <c r="D92" s="79"/>
      <c r="E92" s="80"/>
      <c r="F92" s="80"/>
    </row>
    <row r="93" spans="1:6" ht="24">
      <c r="A93" s="76"/>
      <c r="B93" s="74"/>
      <c r="C93" s="78"/>
      <c r="D93" s="79"/>
      <c r="E93" s="80"/>
      <c r="F93" s="80"/>
    </row>
    <row r="94" spans="1:6" ht="24">
      <c r="A94" s="76"/>
      <c r="B94" s="74"/>
      <c r="C94" s="78"/>
      <c r="D94" s="79"/>
      <c r="E94" s="80"/>
      <c r="F94" s="80"/>
    </row>
    <row r="95" spans="1:6" ht="24">
      <c r="A95" s="76"/>
      <c r="B95" s="74"/>
      <c r="C95" s="78"/>
      <c r="D95" s="79"/>
      <c r="E95" s="80"/>
      <c r="F95" s="80"/>
    </row>
    <row r="96" spans="1:6" ht="24">
      <c r="A96" s="76"/>
      <c r="B96" s="74"/>
      <c r="C96" s="78"/>
      <c r="D96" s="79"/>
      <c r="E96" s="80"/>
      <c r="F96" s="80"/>
    </row>
    <row r="97" spans="1:6" ht="24">
      <c r="A97" s="76"/>
      <c r="B97" s="74"/>
      <c r="C97" s="78"/>
      <c r="D97" s="79"/>
      <c r="E97" s="80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218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11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24</v>
      </c>
      <c r="C103" s="237">
        <v>28</v>
      </c>
      <c r="D103" s="242">
        <v>70.11</v>
      </c>
      <c r="E103" s="238">
        <v>49.29</v>
      </c>
      <c r="F103" s="77">
        <v>14.584999999999994</v>
      </c>
    </row>
    <row r="104" spans="1:6" ht="24">
      <c r="A104" s="236">
        <v>2</v>
      </c>
      <c r="B104" s="14" t="s">
        <v>62</v>
      </c>
      <c r="C104" s="2">
        <v>12</v>
      </c>
      <c r="D104" s="242">
        <v>49.6</v>
      </c>
      <c r="E104" s="238">
        <v>54.33</v>
      </c>
      <c r="F104" s="77">
        <f t="shared" ref="F104:F135" si="3">E104-D104</f>
        <v>4.7299999999999969</v>
      </c>
    </row>
    <row r="105" spans="1:6" ht="24">
      <c r="A105" s="236">
        <v>3</v>
      </c>
      <c r="B105" s="14" t="s">
        <v>84</v>
      </c>
      <c r="C105" s="2">
        <v>3</v>
      </c>
      <c r="D105" s="242">
        <v>64.67</v>
      </c>
      <c r="E105" s="238">
        <v>69.33</v>
      </c>
      <c r="F105" s="77">
        <f t="shared" si="3"/>
        <v>4.6599999999999966</v>
      </c>
    </row>
    <row r="106" spans="1:6" ht="24">
      <c r="A106" s="236">
        <v>4</v>
      </c>
      <c r="B106" s="14" t="s">
        <v>105</v>
      </c>
      <c r="C106" s="2">
        <v>4</v>
      </c>
      <c r="D106" s="242">
        <v>55</v>
      </c>
      <c r="E106" s="238">
        <v>59</v>
      </c>
      <c r="F106" s="77">
        <f t="shared" si="3"/>
        <v>4</v>
      </c>
    </row>
    <row r="107" spans="1:6" ht="24">
      <c r="A107" s="236">
        <v>5</v>
      </c>
      <c r="B107" s="14" t="s">
        <v>114</v>
      </c>
      <c r="C107" s="2">
        <v>11</v>
      </c>
      <c r="D107" s="242">
        <v>59</v>
      </c>
      <c r="E107" s="238">
        <v>60.36</v>
      </c>
      <c r="F107" s="77">
        <f t="shared" si="3"/>
        <v>1.3599999999999994</v>
      </c>
    </row>
    <row r="108" spans="1:6" ht="24">
      <c r="A108" s="236">
        <v>6</v>
      </c>
      <c r="B108" s="14" t="s">
        <v>15</v>
      </c>
      <c r="C108" s="2">
        <v>7</v>
      </c>
      <c r="D108" s="242">
        <v>46.15</v>
      </c>
      <c r="E108" s="238">
        <v>47.43</v>
      </c>
      <c r="F108" s="77">
        <f t="shared" si="3"/>
        <v>1.2800000000000011</v>
      </c>
    </row>
    <row r="109" spans="1:6" ht="24">
      <c r="A109" s="236">
        <v>7</v>
      </c>
      <c r="B109" s="14" t="s">
        <v>89</v>
      </c>
      <c r="C109" s="2">
        <v>11</v>
      </c>
      <c r="D109" s="239">
        <v>51.715000000000003</v>
      </c>
      <c r="E109" s="238">
        <v>51.64</v>
      </c>
      <c r="F109" s="77">
        <f t="shared" si="3"/>
        <v>-7.5000000000002842E-2</v>
      </c>
    </row>
    <row r="110" spans="1:6" ht="24">
      <c r="A110" s="236">
        <v>8</v>
      </c>
      <c r="B110" s="14" t="s">
        <v>20</v>
      </c>
      <c r="C110" s="2">
        <v>22</v>
      </c>
      <c r="D110" s="242">
        <v>56.7</v>
      </c>
      <c r="E110" s="238">
        <v>55.64</v>
      </c>
      <c r="F110" s="77">
        <f t="shared" si="3"/>
        <v>-1.0600000000000023</v>
      </c>
    </row>
    <row r="111" spans="1:6" ht="24">
      <c r="A111" s="236">
        <v>9</v>
      </c>
      <c r="B111" s="14" t="s">
        <v>39</v>
      </c>
      <c r="C111" s="2">
        <v>6</v>
      </c>
      <c r="D111" s="242">
        <v>64</v>
      </c>
      <c r="E111" s="238">
        <v>62.67</v>
      </c>
      <c r="F111" s="77">
        <f t="shared" si="3"/>
        <v>-1.3299999999999983</v>
      </c>
    </row>
    <row r="112" spans="1:6" ht="24">
      <c r="A112" s="236">
        <v>10</v>
      </c>
      <c r="B112" s="14" t="s">
        <v>111</v>
      </c>
      <c r="C112" s="2">
        <v>20</v>
      </c>
      <c r="D112" s="242">
        <v>60.57</v>
      </c>
      <c r="E112" s="238">
        <v>59.2</v>
      </c>
      <c r="F112" s="77">
        <f t="shared" si="3"/>
        <v>-1.3699999999999974</v>
      </c>
    </row>
    <row r="113" spans="1:6" ht="24">
      <c r="A113" s="236">
        <v>11</v>
      </c>
      <c r="B113" s="14" t="s">
        <v>30</v>
      </c>
      <c r="C113" s="2">
        <v>14</v>
      </c>
      <c r="D113" s="242">
        <v>51.2</v>
      </c>
      <c r="E113" s="238">
        <v>49.71</v>
      </c>
      <c r="F113" s="77">
        <f t="shared" si="3"/>
        <v>-1.490000000000002</v>
      </c>
    </row>
    <row r="114" spans="1:6" ht="24">
      <c r="A114" s="236">
        <v>12</v>
      </c>
      <c r="B114" s="14" t="s">
        <v>95</v>
      </c>
      <c r="C114" s="2">
        <v>9</v>
      </c>
      <c r="D114" s="242">
        <v>64.33</v>
      </c>
      <c r="E114" s="238">
        <v>62.22</v>
      </c>
      <c r="F114" s="77">
        <f t="shared" si="3"/>
        <v>-2.1099999999999994</v>
      </c>
    </row>
    <row r="115" spans="1:6" ht="24">
      <c r="A115" s="236">
        <v>13</v>
      </c>
      <c r="B115" s="14" t="s">
        <v>25</v>
      </c>
      <c r="C115" s="2">
        <v>13</v>
      </c>
      <c r="D115" s="242">
        <v>57.85</v>
      </c>
      <c r="E115" s="238">
        <v>54.77</v>
      </c>
      <c r="F115" s="77">
        <f t="shared" si="3"/>
        <v>-3.0799999999999983</v>
      </c>
    </row>
    <row r="116" spans="1:6" ht="24">
      <c r="A116" s="236">
        <v>14</v>
      </c>
      <c r="B116" s="14" t="s">
        <v>88</v>
      </c>
      <c r="C116" s="2">
        <v>4</v>
      </c>
      <c r="D116" s="242">
        <v>58.67</v>
      </c>
      <c r="E116" s="238">
        <v>55</v>
      </c>
      <c r="F116" s="77">
        <f t="shared" si="3"/>
        <v>-3.6700000000000017</v>
      </c>
    </row>
    <row r="117" spans="1:6" ht="24">
      <c r="A117" s="236">
        <v>15</v>
      </c>
      <c r="B117" s="14" t="s">
        <v>188</v>
      </c>
      <c r="C117" s="2">
        <v>5</v>
      </c>
      <c r="D117" s="242">
        <v>59.6</v>
      </c>
      <c r="E117" s="238">
        <v>55.2</v>
      </c>
      <c r="F117" s="77">
        <f t="shared" si="3"/>
        <v>-4.3999999999999986</v>
      </c>
    </row>
    <row r="118" spans="1:6" ht="24">
      <c r="A118" s="236">
        <v>16</v>
      </c>
      <c r="B118" s="14" t="s">
        <v>47</v>
      </c>
      <c r="C118" s="2">
        <v>22</v>
      </c>
      <c r="D118" s="242">
        <v>58.8</v>
      </c>
      <c r="E118" s="238">
        <v>54.36</v>
      </c>
      <c r="F118" s="77">
        <f t="shared" si="3"/>
        <v>-4.4399999999999977</v>
      </c>
    </row>
    <row r="119" spans="1:6" ht="24">
      <c r="A119" s="236">
        <v>17</v>
      </c>
      <c r="B119" s="14" t="s">
        <v>135</v>
      </c>
      <c r="C119" s="2">
        <v>17</v>
      </c>
      <c r="D119" s="239">
        <v>65.926666666666662</v>
      </c>
      <c r="E119" s="238">
        <v>60.236470588235292</v>
      </c>
      <c r="F119" s="77">
        <f t="shared" si="3"/>
        <v>-5.6901960784313701</v>
      </c>
    </row>
    <row r="120" spans="1:6" ht="24">
      <c r="A120" s="236">
        <v>18</v>
      </c>
      <c r="B120" s="14" t="s">
        <v>57</v>
      </c>
      <c r="C120" s="2">
        <v>5</v>
      </c>
      <c r="D120" s="242">
        <v>55.11</v>
      </c>
      <c r="E120" s="238">
        <v>48.8</v>
      </c>
      <c r="F120" s="77">
        <f t="shared" si="3"/>
        <v>-6.3100000000000023</v>
      </c>
    </row>
    <row r="121" spans="1:6" ht="24">
      <c r="A121" s="236">
        <v>19</v>
      </c>
      <c r="B121" s="14" t="s">
        <v>71</v>
      </c>
      <c r="C121" s="2">
        <v>11</v>
      </c>
      <c r="D121" s="242">
        <v>57.57</v>
      </c>
      <c r="E121" s="238">
        <v>50.906363636363636</v>
      </c>
      <c r="F121" s="77">
        <f t="shared" si="3"/>
        <v>-6.663636363636364</v>
      </c>
    </row>
    <row r="122" spans="1:6" ht="24">
      <c r="A122" s="236">
        <v>20</v>
      </c>
      <c r="B122" s="14" t="s">
        <v>74</v>
      </c>
      <c r="C122" s="2">
        <v>15</v>
      </c>
      <c r="D122" s="242">
        <v>68</v>
      </c>
      <c r="E122" s="238">
        <v>60.53</v>
      </c>
      <c r="F122" s="77">
        <f t="shared" si="3"/>
        <v>-7.4699999999999989</v>
      </c>
    </row>
    <row r="123" spans="1:6" ht="24">
      <c r="A123" s="236">
        <v>21</v>
      </c>
      <c r="B123" s="14" t="s">
        <v>61</v>
      </c>
      <c r="C123" s="2">
        <v>11</v>
      </c>
      <c r="D123" s="242">
        <v>68.44</v>
      </c>
      <c r="E123" s="238">
        <v>60.73</v>
      </c>
      <c r="F123" s="77">
        <f t="shared" si="3"/>
        <v>-7.7100000000000009</v>
      </c>
    </row>
    <row r="124" spans="1:6" ht="24">
      <c r="A124" s="236">
        <v>22</v>
      </c>
      <c r="B124" s="14" t="s">
        <v>18</v>
      </c>
      <c r="C124" s="2">
        <v>13</v>
      </c>
      <c r="D124" s="242">
        <v>67.33</v>
      </c>
      <c r="E124" s="238">
        <v>59.38</v>
      </c>
      <c r="F124" s="77">
        <f t="shared" si="3"/>
        <v>-7.9499999999999957</v>
      </c>
    </row>
    <row r="125" spans="1:6" ht="24">
      <c r="A125" s="236">
        <v>23</v>
      </c>
      <c r="B125" s="14" t="s">
        <v>73</v>
      </c>
      <c r="C125" s="2">
        <v>5</v>
      </c>
      <c r="D125" s="242">
        <v>72</v>
      </c>
      <c r="E125" s="238">
        <v>64</v>
      </c>
      <c r="F125" s="77">
        <f t="shared" si="3"/>
        <v>-8</v>
      </c>
    </row>
    <row r="126" spans="1:6" ht="24">
      <c r="A126" s="236">
        <v>24</v>
      </c>
      <c r="B126" s="14" t="s">
        <v>112</v>
      </c>
      <c r="C126" s="2">
        <v>19</v>
      </c>
      <c r="D126" s="242">
        <v>62.13</v>
      </c>
      <c r="E126" s="238">
        <v>54.11</v>
      </c>
      <c r="F126" s="77">
        <f t="shared" si="3"/>
        <v>-8.0200000000000031</v>
      </c>
    </row>
    <row r="127" spans="1:6" ht="24">
      <c r="A127" s="236">
        <v>25</v>
      </c>
      <c r="B127" s="14" t="s">
        <v>51</v>
      </c>
      <c r="C127" s="2">
        <v>8</v>
      </c>
      <c r="D127" s="242">
        <v>64.89</v>
      </c>
      <c r="E127" s="238">
        <v>56.5</v>
      </c>
      <c r="F127" s="77">
        <f t="shared" si="3"/>
        <v>-8.39</v>
      </c>
    </row>
    <row r="128" spans="1:6" ht="24">
      <c r="A128" s="236">
        <v>26</v>
      </c>
      <c r="B128" s="14" t="s">
        <v>60</v>
      </c>
      <c r="C128" s="2">
        <v>10</v>
      </c>
      <c r="D128" s="242">
        <v>70</v>
      </c>
      <c r="E128" s="238">
        <v>61.6</v>
      </c>
      <c r="F128" s="77">
        <f t="shared" si="3"/>
        <v>-8.3999999999999986</v>
      </c>
    </row>
    <row r="129" spans="1:6" ht="24">
      <c r="A129" s="236">
        <v>27</v>
      </c>
      <c r="B129" s="14" t="s">
        <v>101</v>
      </c>
      <c r="C129" s="2">
        <v>15</v>
      </c>
      <c r="D129" s="242">
        <v>66.67</v>
      </c>
      <c r="E129" s="238">
        <v>58.13</v>
      </c>
      <c r="F129" s="77">
        <f t="shared" si="3"/>
        <v>-8.5399999999999991</v>
      </c>
    </row>
    <row r="130" spans="1:6" ht="24">
      <c r="A130" s="236">
        <v>28</v>
      </c>
      <c r="B130" s="14" t="s">
        <v>94</v>
      </c>
      <c r="C130" s="2">
        <v>6</v>
      </c>
      <c r="D130" s="242">
        <v>64</v>
      </c>
      <c r="E130" s="238">
        <v>55.33</v>
      </c>
      <c r="F130" s="77">
        <f t="shared" si="3"/>
        <v>-8.6700000000000017</v>
      </c>
    </row>
    <row r="131" spans="1:6" ht="24">
      <c r="A131" s="236">
        <v>29</v>
      </c>
      <c r="B131" s="14" t="s">
        <v>27</v>
      </c>
      <c r="C131" s="2">
        <v>31</v>
      </c>
      <c r="D131" s="242">
        <v>58.47</v>
      </c>
      <c r="E131" s="238">
        <v>49.68</v>
      </c>
      <c r="F131" s="77">
        <f t="shared" si="3"/>
        <v>-8.7899999999999991</v>
      </c>
    </row>
    <row r="132" spans="1:6" ht="24">
      <c r="A132" s="236">
        <v>30</v>
      </c>
      <c r="B132" s="14" t="s">
        <v>120</v>
      </c>
      <c r="C132" s="2">
        <v>15</v>
      </c>
      <c r="D132" s="242">
        <v>64.27</v>
      </c>
      <c r="E132" s="238">
        <v>55.47</v>
      </c>
      <c r="F132" s="77">
        <f t="shared" si="3"/>
        <v>-8.7999999999999972</v>
      </c>
    </row>
    <row r="133" spans="1:6" ht="24">
      <c r="A133" s="236">
        <v>31</v>
      </c>
      <c r="B133" s="14" t="s">
        <v>33</v>
      </c>
      <c r="C133" s="2">
        <v>2</v>
      </c>
      <c r="D133" s="242">
        <v>63</v>
      </c>
      <c r="E133" s="238">
        <v>54</v>
      </c>
      <c r="F133" s="77">
        <f t="shared" si="3"/>
        <v>-9</v>
      </c>
    </row>
    <row r="134" spans="1:6" ht="24">
      <c r="A134" s="236">
        <v>32</v>
      </c>
      <c r="B134" s="14" t="s">
        <v>141</v>
      </c>
      <c r="C134" s="2">
        <v>20</v>
      </c>
      <c r="D134" s="239">
        <v>65.319999999999993</v>
      </c>
      <c r="E134" s="238">
        <v>56.1965</v>
      </c>
      <c r="F134" s="77">
        <f t="shared" si="3"/>
        <v>-9.1234999999999928</v>
      </c>
    </row>
    <row r="135" spans="1:6" ht="24">
      <c r="A135" s="236">
        <v>33</v>
      </c>
      <c r="B135" s="14" t="s">
        <v>82</v>
      </c>
      <c r="C135" s="2">
        <v>14</v>
      </c>
      <c r="D135" s="242">
        <v>66.86</v>
      </c>
      <c r="E135" s="238">
        <v>57.71</v>
      </c>
      <c r="F135" s="77">
        <f t="shared" si="3"/>
        <v>-9.1499999999999986</v>
      </c>
    </row>
    <row r="136" spans="1:6" ht="24">
      <c r="A136" s="236">
        <v>34</v>
      </c>
      <c r="B136" s="14" t="s">
        <v>104</v>
      </c>
      <c r="C136" s="2">
        <v>7</v>
      </c>
      <c r="D136" s="242">
        <v>70</v>
      </c>
      <c r="E136" s="238">
        <v>60.57</v>
      </c>
      <c r="F136" s="77">
        <f t="shared" ref="F136:F167" si="4">E136-D136</f>
        <v>-9.43</v>
      </c>
    </row>
    <row r="137" spans="1:6" ht="24">
      <c r="A137" s="236">
        <v>35</v>
      </c>
      <c r="B137" s="14" t="s">
        <v>117</v>
      </c>
      <c r="C137" s="2">
        <v>27</v>
      </c>
      <c r="D137" s="242">
        <v>71.89</v>
      </c>
      <c r="E137" s="238">
        <v>61.45</v>
      </c>
      <c r="F137" s="77">
        <f t="shared" si="4"/>
        <v>-10.439999999999998</v>
      </c>
    </row>
    <row r="138" spans="1:6" ht="24">
      <c r="A138" s="236">
        <v>36</v>
      </c>
      <c r="B138" s="16" t="s">
        <v>55</v>
      </c>
      <c r="C138" s="240">
        <v>8</v>
      </c>
      <c r="D138" s="243">
        <v>60</v>
      </c>
      <c r="E138" s="238">
        <v>49.5</v>
      </c>
      <c r="F138" s="77">
        <f t="shared" si="4"/>
        <v>-10.5</v>
      </c>
    </row>
    <row r="139" spans="1:6" ht="24">
      <c r="A139" s="236">
        <v>37</v>
      </c>
      <c r="B139" s="14" t="s">
        <v>56</v>
      </c>
      <c r="C139" s="2">
        <v>14</v>
      </c>
      <c r="D139" s="242">
        <v>68</v>
      </c>
      <c r="E139" s="238">
        <v>57.43</v>
      </c>
      <c r="F139" s="77">
        <f t="shared" si="4"/>
        <v>-10.57</v>
      </c>
    </row>
    <row r="140" spans="1:6" ht="24">
      <c r="A140" s="236">
        <v>38</v>
      </c>
      <c r="B140" s="14" t="s">
        <v>75</v>
      </c>
      <c r="C140" s="2">
        <v>3</v>
      </c>
      <c r="D140" s="242">
        <v>64</v>
      </c>
      <c r="E140" s="238">
        <v>53.33</v>
      </c>
      <c r="F140" s="77">
        <f t="shared" si="4"/>
        <v>-10.670000000000002</v>
      </c>
    </row>
    <row r="141" spans="1:6" ht="24">
      <c r="A141" s="236">
        <v>39</v>
      </c>
      <c r="B141" s="14" t="s">
        <v>58</v>
      </c>
      <c r="C141" s="2">
        <v>3</v>
      </c>
      <c r="D141" s="242">
        <v>57.6</v>
      </c>
      <c r="E141" s="238">
        <v>46.67</v>
      </c>
      <c r="F141" s="77">
        <f t="shared" si="4"/>
        <v>-10.93</v>
      </c>
    </row>
    <row r="142" spans="1:6" ht="24">
      <c r="A142" s="236">
        <v>40</v>
      </c>
      <c r="B142" s="14" t="s">
        <v>142</v>
      </c>
      <c r="C142" s="2">
        <v>19</v>
      </c>
      <c r="D142" s="239">
        <v>69.11</v>
      </c>
      <c r="E142" s="238">
        <v>58.102105263157895</v>
      </c>
      <c r="F142" s="77">
        <f t="shared" si="4"/>
        <v>-11.007894736842104</v>
      </c>
    </row>
    <row r="143" spans="1:6" ht="24">
      <c r="A143" s="236">
        <v>41</v>
      </c>
      <c r="B143" s="14" t="s">
        <v>52</v>
      </c>
      <c r="C143" s="2">
        <v>4</v>
      </c>
      <c r="D143" s="242">
        <v>63.2</v>
      </c>
      <c r="E143" s="238">
        <v>52</v>
      </c>
      <c r="F143" s="77">
        <f t="shared" si="4"/>
        <v>-11.200000000000003</v>
      </c>
    </row>
    <row r="144" spans="1:6" ht="24">
      <c r="A144" s="236">
        <v>42</v>
      </c>
      <c r="B144" s="14" t="s">
        <v>85</v>
      </c>
      <c r="C144" s="2">
        <v>10</v>
      </c>
      <c r="D144" s="242">
        <v>62.86</v>
      </c>
      <c r="E144" s="238">
        <v>51.2</v>
      </c>
      <c r="F144" s="77">
        <f t="shared" si="4"/>
        <v>-11.659999999999997</v>
      </c>
    </row>
    <row r="145" spans="1:6" ht="24">
      <c r="A145" s="236">
        <v>43</v>
      </c>
      <c r="B145" s="14" t="s">
        <v>109</v>
      </c>
      <c r="C145" s="2">
        <v>8</v>
      </c>
      <c r="D145" s="242">
        <v>68.8</v>
      </c>
      <c r="E145" s="238">
        <v>57</v>
      </c>
      <c r="F145" s="77">
        <f t="shared" si="4"/>
        <v>-11.799999999999997</v>
      </c>
    </row>
    <row r="146" spans="1:6" ht="24">
      <c r="A146" s="236">
        <v>44</v>
      </c>
      <c r="B146" s="14" t="s">
        <v>31</v>
      </c>
      <c r="C146" s="2">
        <v>15</v>
      </c>
      <c r="D146" s="242">
        <v>67.64</v>
      </c>
      <c r="E146" s="238">
        <v>55.73</v>
      </c>
      <c r="F146" s="77">
        <f t="shared" si="4"/>
        <v>-11.910000000000004</v>
      </c>
    </row>
    <row r="147" spans="1:6" ht="24">
      <c r="A147" s="236">
        <v>45</v>
      </c>
      <c r="B147" s="14" t="s">
        <v>138</v>
      </c>
      <c r="C147" s="2">
        <v>9</v>
      </c>
      <c r="D147" s="239">
        <v>72.717500000000001</v>
      </c>
      <c r="E147" s="238">
        <v>60.445555555555558</v>
      </c>
      <c r="F147" s="77">
        <f t="shared" si="4"/>
        <v>-12.271944444444443</v>
      </c>
    </row>
    <row r="148" spans="1:6" ht="24">
      <c r="A148" s="236">
        <v>46</v>
      </c>
      <c r="B148" s="14" t="s">
        <v>86</v>
      </c>
      <c r="C148" s="2">
        <v>12</v>
      </c>
      <c r="D148" s="242">
        <v>74</v>
      </c>
      <c r="E148" s="238">
        <v>61.667499999999997</v>
      </c>
      <c r="F148" s="77">
        <f t="shared" si="4"/>
        <v>-12.332500000000003</v>
      </c>
    </row>
    <row r="149" spans="1:6" ht="24">
      <c r="A149" s="236">
        <v>47</v>
      </c>
      <c r="B149" s="14" t="s">
        <v>139</v>
      </c>
      <c r="C149" s="2">
        <v>20</v>
      </c>
      <c r="D149" s="239">
        <v>64.441666666666663</v>
      </c>
      <c r="E149" s="238">
        <v>52</v>
      </c>
      <c r="F149" s="77">
        <f t="shared" si="4"/>
        <v>-12.441666666666663</v>
      </c>
    </row>
    <row r="150" spans="1:6" ht="24">
      <c r="A150" s="236">
        <v>48</v>
      </c>
      <c r="B150" s="14" t="s">
        <v>137</v>
      </c>
      <c r="C150" s="2">
        <v>4</v>
      </c>
      <c r="D150" s="239">
        <v>68.5</v>
      </c>
      <c r="E150" s="238">
        <v>56</v>
      </c>
      <c r="F150" s="77">
        <f t="shared" si="4"/>
        <v>-12.5</v>
      </c>
    </row>
    <row r="151" spans="1:6" ht="24">
      <c r="A151" s="236">
        <v>49</v>
      </c>
      <c r="B151" s="14" t="s">
        <v>72</v>
      </c>
      <c r="C151" s="2">
        <v>10</v>
      </c>
      <c r="D151" s="242">
        <v>69.78</v>
      </c>
      <c r="E151" s="238">
        <v>57.2</v>
      </c>
      <c r="F151" s="77">
        <f t="shared" si="4"/>
        <v>-12.579999999999998</v>
      </c>
    </row>
    <row r="152" spans="1:6" ht="24">
      <c r="A152" s="236">
        <v>50</v>
      </c>
      <c r="B152" s="14" t="s">
        <v>77</v>
      </c>
      <c r="C152" s="2">
        <v>6</v>
      </c>
      <c r="D152" s="242">
        <v>68</v>
      </c>
      <c r="E152" s="238">
        <v>55.33</v>
      </c>
      <c r="F152" s="77">
        <f t="shared" si="4"/>
        <v>-12.670000000000002</v>
      </c>
    </row>
    <row r="153" spans="1:6" ht="24">
      <c r="A153" s="236">
        <v>51</v>
      </c>
      <c r="B153" s="14" t="s">
        <v>102</v>
      </c>
      <c r="C153" s="2">
        <v>15</v>
      </c>
      <c r="D153" s="242">
        <v>65.47</v>
      </c>
      <c r="E153" s="238">
        <v>52.8</v>
      </c>
      <c r="F153" s="77">
        <f t="shared" si="4"/>
        <v>-12.670000000000002</v>
      </c>
    </row>
    <row r="154" spans="1:6" ht="24">
      <c r="A154" s="236">
        <v>52</v>
      </c>
      <c r="B154" s="14" t="s">
        <v>140</v>
      </c>
      <c r="C154" s="2">
        <v>25</v>
      </c>
      <c r="D154" s="239">
        <v>63.81</v>
      </c>
      <c r="E154" s="238">
        <v>50.88</v>
      </c>
      <c r="F154" s="77">
        <f t="shared" si="4"/>
        <v>-12.93</v>
      </c>
    </row>
    <row r="155" spans="1:6" ht="24">
      <c r="A155" s="236">
        <v>53</v>
      </c>
      <c r="B155" s="14" t="s">
        <v>87</v>
      </c>
      <c r="C155" s="2">
        <v>16</v>
      </c>
      <c r="D155" s="242">
        <v>71.25</v>
      </c>
      <c r="E155" s="238">
        <v>58.25</v>
      </c>
      <c r="F155" s="77">
        <f t="shared" si="4"/>
        <v>-13</v>
      </c>
    </row>
    <row r="156" spans="1:6" ht="24">
      <c r="A156" s="236">
        <v>54</v>
      </c>
      <c r="B156" s="14" t="s">
        <v>91</v>
      </c>
      <c r="C156" s="2">
        <v>2</v>
      </c>
      <c r="D156" s="242">
        <v>71</v>
      </c>
      <c r="E156" s="238">
        <v>58</v>
      </c>
      <c r="F156" s="77">
        <f t="shared" si="4"/>
        <v>-13</v>
      </c>
    </row>
    <row r="157" spans="1:6" ht="24">
      <c r="A157" s="236">
        <v>55</v>
      </c>
      <c r="B157" s="14" t="s">
        <v>65</v>
      </c>
      <c r="C157" s="2">
        <v>6</v>
      </c>
      <c r="D157" s="242">
        <v>60</v>
      </c>
      <c r="E157" s="238">
        <v>46.67</v>
      </c>
      <c r="F157" s="77">
        <f t="shared" si="4"/>
        <v>-13.329999999999998</v>
      </c>
    </row>
    <row r="158" spans="1:6" ht="24">
      <c r="A158" s="236">
        <v>56</v>
      </c>
      <c r="B158" s="14" t="s">
        <v>119</v>
      </c>
      <c r="C158" s="2">
        <v>16</v>
      </c>
      <c r="D158" s="242">
        <v>66.67</v>
      </c>
      <c r="E158" s="238">
        <v>53.25</v>
      </c>
      <c r="F158" s="77">
        <f t="shared" si="4"/>
        <v>-13.420000000000002</v>
      </c>
    </row>
    <row r="159" spans="1:6" ht="24">
      <c r="A159" s="236">
        <v>57</v>
      </c>
      <c r="B159" s="14" t="s">
        <v>48</v>
      </c>
      <c r="C159" s="2">
        <v>6</v>
      </c>
      <c r="D159" s="242">
        <v>62.15</v>
      </c>
      <c r="E159" s="238">
        <v>48.67</v>
      </c>
      <c r="F159" s="77">
        <f t="shared" si="4"/>
        <v>-13.479999999999997</v>
      </c>
    </row>
    <row r="160" spans="1:6" ht="24">
      <c r="A160" s="236">
        <v>58</v>
      </c>
      <c r="B160" s="14" t="s">
        <v>64</v>
      </c>
      <c r="C160" s="2">
        <v>12</v>
      </c>
      <c r="D160" s="242">
        <v>61.6</v>
      </c>
      <c r="E160" s="238">
        <v>47.67</v>
      </c>
      <c r="F160" s="77">
        <f t="shared" si="4"/>
        <v>-13.93</v>
      </c>
    </row>
    <row r="161" spans="1:6" ht="24">
      <c r="A161" s="236">
        <v>59</v>
      </c>
      <c r="B161" s="14" t="s">
        <v>23</v>
      </c>
      <c r="C161" s="2">
        <v>5</v>
      </c>
      <c r="D161" s="242">
        <v>64.36</v>
      </c>
      <c r="E161" s="238">
        <v>50.4</v>
      </c>
      <c r="F161" s="77">
        <f t="shared" si="4"/>
        <v>-13.96</v>
      </c>
    </row>
    <row r="162" spans="1:6" ht="24">
      <c r="A162" s="236">
        <v>60</v>
      </c>
      <c r="B162" s="14" t="s">
        <v>108</v>
      </c>
      <c r="C162" s="2">
        <v>17</v>
      </c>
      <c r="D162" s="242">
        <v>78</v>
      </c>
      <c r="E162" s="238">
        <v>63.76</v>
      </c>
      <c r="F162" s="77">
        <f t="shared" si="4"/>
        <v>-14.240000000000002</v>
      </c>
    </row>
    <row r="163" spans="1:6" ht="24">
      <c r="A163" s="236">
        <v>61</v>
      </c>
      <c r="B163" s="14" t="s">
        <v>69</v>
      </c>
      <c r="C163" s="2">
        <v>16</v>
      </c>
      <c r="D163" s="242">
        <v>62.29</v>
      </c>
      <c r="E163" s="238">
        <v>48</v>
      </c>
      <c r="F163" s="77">
        <f t="shared" si="4"/>
        <v>-14.29</v>
      </c>
    </row>
    <row r="164" spans="1:6" ht="24">
      <c r="A164" s="236">
        <v>62</v>
      </c>
      <c r="B164" s="14" t="s">
        <v>107</v>
      </c>
      <c r="C164" s="2">
        <v>10</v>
      </c>
      <c r="D164" s="242">
        <v>69.33</v>
      </c>
      <c r="E164" s="238">
        <v>54.4</v>
      </c>
      <c r="F164" s="77">
        <f t="shared" si="4"/>
        <v>-14.93</v>
      </c>
    </row>
    <row r="165" spans="1:6" ht="24">
      <c r="A165" s="236">
        <v>63</v>
      </c>
      <c r="B165" s="14" t="s">
        <v>79</v>
      </c>
      <c r="C165" s="2">
        <v>4</v>
      </c>
      <c r="D165" s="242">
        <v>62</v>
      </c>
      <c r="E165" s="238">
        <v>47</v>
      </c>
      <c r="F165" s="77">
        <f t="shared" si="4"/>
        <v>-15</v>
      </c>
    </row>
    <row r="166" spans="1:6" ht="24">
      <c r="A166" s="236">
        <v>64</v>
      </c>
      <c r="B166" s="14" t="s">
        <v>32</v>
      </c>
      <c r="C166" s="2">
        <v>4</v>
      </c>
      <c r="D166" s="242">
        <v>63.14</v>
      </c>
      <c r="E166" s="238">
        <v>48</v>
      </c>
      <c r="F166" s="77">
        <f t="shared" si="4"/>
        <v>-15.14</v>
      </c>
    </row>
    <row r="167" spans="1:6" ht="24">
      <c r="A167" s="236">
        <v>65</v>
      </c>
      <c r="B167" s="14" t="s">
        <v>53</v>
      </c>
      <c r="C167" s="2">
        <v>5</v>
      </c>
      <c r="D167" s="242">
        <v>68</v>
      </c>
      <c r="E167" s="238">
        <v>52.8</v>
      </c>
      <c r="F167" s="77">
        <f t="shared" si="4"/>
        <v>-15.200000000000003</v>
      </c>
    </row>
    <row r="168" spans="1:6" ht="24">
      <c r="A168" s="236">
        <v>66</v>
      </c>
      <c r="B168" s="14" t="s">
        <v>16</v>
      </c>
      <c r="C168" s="2">
        <v>5</v>
      </c>
      <c r="D168" s="242">
        <v>66.5</v>
      </c>
      <c r="E168" s="238">
        <v>51.2</v>
      </c>
      <c r="F168" s="77">
        <f t="shared" ref="F168:F188" si="5">E168-D168</f>
        <v>-15.299999999999997</v>
      </c>
    </row>
    <row r="169" spans="1:6" ht="24">
      <c r="A169" s="236">
        <v>67</v>
      </c>
      <c r="B169" s="14" t="s">
        <v>80</v>
      </c>
      <c r="C169" s="2">
        <v>2</v>
      </c>
      <c r="D169" s="242">
        <v>67.33</v>
      </c>
      <c r="E169" s="238">
        <v>52</v>
      </c>
      <c r="F169" s="77">
        <f t="shared" si="5"/>
        <v>-15.329999999999998</v>
      </c>
    </row>
    <row r="170" spans="1:6" ht="24">
      <c r="A170" s="236">
        <v>68</v>
      </c>
      <c r="B170" s="14" t="s">
        <v>17</v>
      </c>
      <c r="C170" s="2">
        <v>12</v>
      </c>
      <c r="D170" s="242">
        <v>73.540000000000006</v>
      </c>
      <c r="E170" s="238">
        <v>58</v>
      </c>
      <c r="F170" s="77">
        <f t="shared" si="5"/>
        <v>-15.540000000000006</v>
      </c>
    </row>
    <row r="171" spans="1:6" ht="24">
      <c r="A171" s="236">
        <v>69</v>
      </c>
      <c r="B171" s="14" t="s">
        <v>83</v>
      </c>
      <c r="C171" s="2">
        <v>11</v>
      </c>
      <c r="D171" s="242">
        <v>64.67</v>
      </c>
      <c r="E171" s="238">
        <v>48.73</v>
      </c>
      <c r="F171" s="77">
        <f t="shared" si="5"/>
        <v>-15.940000000000005</v>
      </c>
    </row>
    <row r="172" spans="1:6" ht="24">
      <c r="A172" s="236">
        <v>70</v>
      </c>
      <c r="B172" s="14" t="s">
        <v>116</v>
      </c>
      <c r="C172" s="2">
        <v>13</v>
      </c>
      <c r="D172" s="242">
        <v>68.31</v>
      </c>
      <c r="E172" s="238">
        <v>51.689230769230775</v>
      </c>
      <c r="F172" s="77">
        <f t="shared" si="5"/>
        <v>-16.620769230769227</v>
      </c>
    </row>
    <row r="173" spans="1:6" ht="24">
      <c r="A173" s="236">
        <v>71</v>
      </c>
      <c r="B173" s="14" t="s">
        <v>115</v>
      </c>
      <c r="C173" s="2">
        <v>8</v>
      </c>
      <c r="D173" s="242">
        <v>69.78</v>
      </c>
      <c r="E173" s="238">
        <v>52.5</v>
      </c>
      <c r="F173" s="77">
        <f t="shared" si="5"/>
        <v>-17.28</v>
      </c>
    </row>
    <row r="174" spans="1:6" ht="24">
      <c r="A174" s="236">
        <v>72</v>
      </c>
      <c r="B174" s="14" t="s">
        <v>50</v>
      </c>
      <c r="C174" s="2">
        <v>10</v>
      </c>
      <c r="D174" s="242">
        <v>72.89</v>
      </c>
      <c r="E174" s="238">
        <v>55.2</v>
      </c>
      <c r="F174" s="77">
        <f t="shared" si="5"/>
        <v>-17.689999999999998</v>
      </c>
    </row>
    <row r="175" spans="1:6" ht="24">
      <c r="A175" s="236">
        <v>73</v>
      </c>
      <c r="B175" s="14" t="s">
        <v>66</v>
      </c>
      <c r="C175" s="2">
        <v>8</v>
      </c>
      <c r="D175" s="242">
        <v>71</v>
      </c>
      <c r="E175" s="238">
        <v>52.5</v>
      </c>
      <c r="F175" s="77">
        <f t="shared" si="5"/>
        <v>-18.5</v>
      </c>
    </row>
    <row r="176" spans="1:6" ht="24">
      <c r="A176" s="236">
        <v>74</v>
      </c>
      <c r="B176" s="14" t="s">
        <v>37</v>
      </c>
      <c r="C176" s="2">
        <v>3</v>
      </c>
      <c r="D176" s="242">
        <v>63.08</v>
      </c>
      <c r="E176" s="238">
        <v>44</v>
      </c>
      <c r="F176" s="77">
        <f t="shared" si="5"/>
        <v>-19.079999999999998</v>
      </c>
    </row>
    <row r="177" spans="1:6" ht="24">
      <c r="A177" s="236">
        <v>75</v>
      </c>
      <c r="B177" s="14" t="s">
        <v>63</v>
      </c>
      <c r="C177" s="2">
        <v>10</v>
      </c>
      <c r="D177" s="242">
        <v>80.5</v>
      </c>
      <c r="E177" s="238">
        <v>61.2</v>
      </c>
      <c r="F177" s="77">
        <f t="shared" si="5"/>
        <v>-19.299999999999997</v>
      </c>
    </row>
    <row r="178" spans="1:6" ht="24">
      <c r="A178" s="236">
        <v>76</v>
      </c>
      <c r="B178" s="14" t="s">
        <v>113</v>
      </c>
      <c r="C178" s="2">
        <v>14</v>
      </c>
      <c r="D178" s="242">
        <v>69.2</v>
      </c>
      <c r="E178" s="238">
        <v>49.71</v>
      </c>
      <c r="F178" s="77">
        <f t="shared" si="5"/>
        <v>-19.490000000000002</v>
      </c>
    </row>
    <row r="179" spans="1:6" ht="24">
      <c r="A179" s="236">
        <v>77</v>
      </c>
      <c r="B179" s="14" t="s">
        <v>76</v>
      </c>
      <c r="C179" s="2">
        <v>6</v>
      </c>
      <c r="D179" s="242">
        <v>64</v>
      </c>
      <c r="E179" s="238">
        <v>43.33</v>
      </c>
      <c r="F179" s="77">
        <f t="shared" si="5"/>
        <v>-20.67</v>
      </c>
    </row>
    <row r="180" spans="1:6" ht="24">
      <c r="A180" s="236">
        <v>78</v>
      </c>
      <c r="B180" s="14" t="s">
        <v>93</v>
      </c>
      <c r="C180" s="2">
        <v>8</v>
      </c>
      <c r="D180" s="242">
        <v>74.400000000000006</v>
      </c>
      <c r="E180" s="238">
        <v>53</v>
      </c>
      <c r="F180" s="77">
        <f t="shared" si="5"/>
        <v>-21.400000000000006</v>
      </c>
    </row>
    <row r="181" spans="1:6" ht="24">
      <c r="A181" s="236">
        <v>79</v>
      </c>
      <c r="B181" s="14" t="s">
        <v>136</v>
      </c>
      <c r="C181" s="2">
        <v>7</v>
      </c>
      <c r="D181" s="239">
        <v>69.25</v>
      </c>
      <c r="E181" s="238">
        <v>47.428571428571431</v>
      </c>
      <c r="F181" s="77">
        <f t="shared" si="5"/>
        <v>-21.821428571428569</v>
      </c>
    </row>
    <row r="182" spans="1:6" ht="24">
      <c r="A182" s="236">
        <v>80</v>
      </c>
      <c r="B182" s="14" t="s">
        <v>38</v>
      </c>
      <c r="C182" s="2">
        <v>25</v>
      </c>
      <c r="D182" s="242">
        <v>76.67</v>
      </c>
      <c r="E182" s="238">
        <v>54.56</v>
      </c>
      <c r="F182" s="77">
        <f t="shared" si="5"/>
        <v>-22.11</v>
      </c>
    </row>
    <row r="183" spans="1:6" ht="24">
      <c r="A183" s="236">
        <v>81</v>
      </c>
      <c r="B183" s="14" t="s">
        <v>187</v>
      </c>
      <c r="C183" s="2">
        <v>37</v>
      </c>
      <c r="D183" s="239">
        <v>78.7</v>
      </c>
      <c r="E183" s="238">
        <v>53.403783783783787</v>
      </c>
      <c r="F183" s="77">
        <f t="shared" si="5"/>
        <v>-25.296216216216216</v>
      </c>
    </row>
    <row r="184" spans="1:6" ht="24">
      <c r="A184" s="236">
        <v>82</v>
      </c>
      <c r="B184" s="14" t="s">
        <v>22</v>
      </c>
      <c r="C184" s="2">
        <v>5</v>
      </c>
      <c r="D184" s="242">
        <v>74.400000000000006</v>
      </c>
      <c r="E184" s="238">
        <v>48.8</v>
      </c>
      <c r="F184" s="77">
        <f t="shared" si="5"/>
        <v>-25.600000000000009</v>
      </c>
    </row>
    <row r="185" spans="1:6" ht="24">
      <c r="A185" s="236">
        <v>83</v>
      </c>
      <c r="B185" s="14" t="s">
        <v>96</v>
      </c>
      <c r="C185" s="2">
        <v>2</v>
      </c>
      <c r="D185" s="242">
        <v>68</v>
      </c>
      <c r="E185" s="238">
        <v>42</v>
      </c>
      <c r="F185" s="77">
        <f t="shared" si="5"/>
        <v>-26</v>
      </c>
    </row>
    <row r="186" spans="1:6" ht="24">
      <c r="A186" s="236">
        <v>84</v>
      </c>
      <c r="B186" s="14" t="s">
        <v>28</v>
      </c>
      <c r="C186" s="2">
        <v>3</v>
      </c>
      <c r="D186" s="242">
        <v>74</v>
      </c>
      <c r="E186" s="238">
        <v>45.33</v>
      </c>
      <c r="F186" s="77">
        <f t="shared" si="5"/>
        <v>-28.67</v>
      </c>
    </row>
    <row r="187" spans="1:6" ht="24">
      <c r="A187" s="236">
        <v>85</v>
      </c>
      <c r="B187" s="14" t="s">
        <v>70</v>
      </c>
      <c r="C187" s="2">
        <v>4</v>
      </c>
      <c r="D187" s="242">
        <v>71.33</v>
      </c>
      <c r="E187" s="238">
        <v>42</v>
      </c>
      <c r="F187" s="77">
        <f t="shared" si="5"/>
        <v>-29.33</v>
      </c>
    </row>
    <row r="188" spans="1:6" ht="24">
      <c r="A188" s="236">
        <v>86</v>
      </c>
      <c r="B188" s="14" t="s">
        <v>34</v>
      </c>
      <c r="C188" s="2">
        <v>1</v>
      </c>
      <c r="D188" s="242">
        <v>78</v>
      </c>
      <c r="E188" s="238">
        <v>44</v>
      </c>
      <c r="F188" s="77">
        <f t="shared" si="5"/>
        <v>-34</v>
      </c>
    </row>
  </sheetData>
  <sortState ref="B103:F188">
    <sortCondition descending="1" ref="F103:F188"/>
  </sortState>
  <mergeCells count="14">
    <mergeCell ref="A1:F1"/>
    <mergeCell ref="A2:F2"/>
    <mergeCell ref="A4:A5"/>
    <mergeCell ref="B4:B5"/>
    <mergeCell ref="C4:C5"/>
    <mergeCell ref="A3:F3"/>
    <mergeCell ref="D4:F4"/>
    <mergeCell ref="A98:F98"/>
    <mergeCell ref="A99:F99"/>
    <mergeCell ref="A100:F100"/>
    <mergeCell ref="A101:A102"/>
    <mergeCell ref="B101:B102"/>
    <mergeCell ref="C101:C102"/>
    <mergeCell ref="D101:F10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F188"/>
  <sheetViews>
    <sheetView workbookViewId="0">
      <selection activeCell="J10" sqref="J10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220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176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138</v>
      </c>
      <c r="C6" s="237">
        <v>9</v>
      </c>
      <c r="D6" s="239">
        <v>52.6875</v>
      </c>
      <c r="E6" s="238">
        <v>57.776666666666671</v>
      </c>
      <c r="F6" s="77">
        <f>E6-D6</f>
        <v>5.0891666666666708</v>
      </c>
    </row>
    <row r="7" spans="1:6" ht="24">
      <c r="A7" s="236">
        <v>2</v>
      </c>
      <c r="B7" s="14" t="s">
        <v>18</v>
      </c>
      <c r="C7" s="2">
        <v>13</v>
      </c>
      <c r="D7" s="238">
        <v>52.08</v>
      </c>
      <c r="E7" s="238">
        <v>57.31</v>
      </c>
      <c r="F7" s="77">
        <f>E7-D7</f>
        <v>5.230000000000004</v>
      </c>
    </row>
    <row r="8" spans="1:6" ht="24">
      <c r="A8" s="236">
        <v>3</v>
      </c>
      <c r="B8" s="14" t="s">
        <v>56</v>
      </c>
      <c r="C8" s="2">
        <v>14</v>
      </c>
      <c r="D8" s="238">
        <v>48.75</v>
      </c>
      <c r="E8" s="238">
        <v>57.14</v>
      </c>
      <c r="F8" s="77">
        <f>E8-D8</f>
        <v>8.39</v>
      </c>
    </row>
    <row r="9" spans="1:6" ht="24">
      <c r="A9" s="236">
        <v>4</v>
      </c>
      <c r="B9" s="14" t="s">
        <v>75</v>
      </c>
      <c r="C9" s="2">
        <v>3</v>
      </c>
      <c r="D9" s="238">
        <v>43.75</v>
      </c>
      <c r="E9" s="238">
        <v>56.67</v>
      </c>
      <c r="F9" s="77">
        <v>-8.9350000000000023</v>
      </c>
    </row>
    <row r="10" spans="1:6" ht="24">
      <c r="A10" s="236">
        <v>5</v>
      </c>
      <c r="B10" s="14" t="s">
        <v>61</v>
      </c>
      <c r="C10" s="2">
        <v>11</v>
      </c>
      <c r="D10" s="238">
        <v>52.22</v>
      </c>
      <c r="E10" s="238">
        <v>56.36</v>
      </c>
      <c r="F10" s="77">
        <f t="shared" ref="F10:F41" si="0">E10-D10</f>
        <v>4.1400000000000006</v>
      </c>
    </row>
    <row r="11" spans="1:6" ht="24">
      <c r="A11" s="236">
        <v>6</v>
      </c>
      <c r="B11" s="14" t="s">
        <v>32</v>
      </c>
      <c r="C11" s="2">
        <v>4</v>
      </c>
      <c r="D11" s="238">
        <v>46.43</v>
      </c>
      <c r="E11" s="238">
        <v>56.25</v>
      </c>
      <c r="F11" s="77">
        <f t="shared" si="0"/>
        <v>9.82</v>
      </c>
    </row>
    <row r="12" spans="1:6" ht="24">
      <c r="A12" s="236">
        <v>7</v>
      </c>
      <c r="B12" s="14" t="s">
        <v>95</v>
      </c>
      <c r="C12" s="2">
        <v>9</v>
      </c>
      <c r="D12" s="238">
        <v>51.67</v>
      </c>
      <c r="E12" s="238">
        <v>56.11</v>
      </c>
      <c r="F12" s="77">
        <f t="shared" si="0"/>
        <v>4.4399999999999977</v>
      </c>
    </row>
    <row r="13" spans="1:6" ht="24">
      <c r="A13" s="236">
        <v>8</v>
      </c>
      <c r="B13" s="14" t="s">
        <v>72</v>
      </c>
      <c r="C13" s="2">
        <v>10</v>
      </c>
      <c r="D13" s="238">
        <v>62.78</v>
      </c>
      <c r="E13" s="238">
        <v>55.5</v>
      </c>
      <c r="F13" s="77">
        <f t="shared" si="0"/>
        <v>-7.2800000000000011</v>
      </c>
    </row>
    <row r="14" spans="1:6" ht="24">
      <c r="A14" s="236">
        <v>9</v>
      </c>
      <c r="B14" s="14" t="s">
        <v>135</v>
      </c>
      <c r="C14" s="2">
        <v>17</v>
      </c>
      <c r="D14" s="239">
        <v>41.493333333333332</v>
      </c>
      <c r="E14" s="238">
        <v>55.292941176470592</v>
      </c>
      <c r="F14" s="77">
        <f t="shared" si="0"/>
        <v>13.79960784313726</v>
      </c>
    </row>
    <row r="15" spans="1:6" ht="24">
      <c r="A15" s="236">
        <v>10</v>
      </c>
      <c r="B15" s="14" t="s">
        <v>34</v>
      </c>
      <c r="C15" s="2">
        <v>1</v>
      </c>
      <c r="D15" s="238">
        <v>55.5</v>
      </c>
      <c r="E15" s="238">
        <v>55</v>
      </c>
      <c r="F15" s="77">
        <f t="shared" si="0"/>
        <v>-0.5</v>
      </c>
    </row>
    <row r="16" spans="1:6" ht="24">
      <c r="A16" s="236">
        <v>11</v>
      </c>
      <c r="B16" s="14" t="s">
        <v>108</v>
      </c>
      <c r="C16" s="2">
        <v>17</v>
      </c>
      <c r="D16" s="238">
        <v>65.42</v>
      </c>
      <c r="E16" s="238">
        <v>54.71</v>
      </c>
      <c r="F16" s="77">
        <f t="shared" si="0"/>
        <v>-10.71</v>
      </c>
    </row>
    <row r="17" spans="1:6" ht="24">
      <c r="A17" s="236">
        <v>12</v>
      </c>
      <c r="B17" s="14" t="s">
        <v>39</v>
      </c>
      <c r="C17" s="2">
        <v>6</v>
      </c>
      <c r="D17" s="238">
        <v>43.5</v>
      </c>
      <c r="E17" s="238">
        <v>54.17</v>
      </c>
      <c r="F17" s="77">
        <f t="shared" si="0"/>
        <v>10.670000000000002</v>
      </c>
    </row>
    <row r="18" spans="1:6" ht="24">
      <c r="A18" s="236">
        <v>13</v>
      </c>
      <c r="B18" s="14" t="s">
        <v>117</v>
      </c>
      <c r="C18" s="2">
        <v>27</v>
      </c>
      <c r="D18" s="238">
        <v>53.09</v>
      </c>
      <c r="E18" s="238">
        <v>54.04</v>
      </c>
      <c r="F18" s="77">
        <f t="shared" si="0"/>
        <v>0.94999999999999574</v>
      </c>
    </row>
    <row r="19" spans="1:6" ht="24">
      <c r="A19" s="236">
        <v>14</v>
      </c>
      <c r="B19" s="14" t="s">
        <v>17</v>
      </c>
      <c r="C19" s="2">
        <v>12</v>
      </c>
      <c r="D19" s="238">
        <v>55</v>
      </c>
      <c r="E19" s="238">
        <v>53.75</v>
      </c>
      <c r="F19" s="77">
        <f t="shared" si="0"/>
        <v>-1.25</v>
      </c>
    </row>
    <row r="20" spans="1:6" ht="24">
      <c r="A20" s="236">
        <v>15</v>
      </c>
      <c r="B20" s="14" t="s">
        <v>137</v>
      </c>
      <c r="C20" s="2">
        <v>4</v>
      </c>
      <c r="D20" s="239">
        <v>54.375</v>
      </c>
      <c r="E20" s="238">
        <v>53.75</v>
      </c>
      <c r="F20" s="77">
        <f t="shared" si="0"/>
        <v>-0.625</v>
      </c>
    </row>
    <row r="21" spans="1:6" ht="24">
      <c r="A21" s="236">
        <v>16</v>
      </c>
      <c r="B21" s="14" t="s">
        <v>88</v>
      </c>
      <c r="C21" s="2">
        <v>4</v>
      </c>
      <c r="D21" s="238">
        <v>42.5</v>
      </c>
      <c r="E21" s="238">
        <v>53.75</v>
      </c>
      <c r="F21" s="77">
        <f t="shared" si="0"/>
        <v>11.25</v>
      </c>
    </row>
    <row r="22" spans="1:6" ht="24">
      <c r="A22" s="236">
        <v>17</v>
      </c>
      <c r="B22" s="14" t="s">
        <v>115</v>
      </c>
      <c r="C22" s="2">
        <v>8</v>
      </c>
      <c r="D22" s="238">
        <v>49.44</v>
      </c>
      <c r="E22" s="238">
        <v>53.13</v>
      </c>
      <c r="F22" s="77">
        <f t="shared" si="0"/>
        <v>3.6900000000000048</v>
      </c>
    </row>
    <row r="23" spans="1:6" ht="24">
      <c r="A23" s="236">
        <v>18</v>
      </c>
      <c r="B23" s="14" t="s">
        <v>47</v>
      </c>
      <c r="C23" s="2">
        <v>22</v>
      </c>
      <c r="D23" s="238">
        <v>47</v>
      </c>
      <c r="E23" s="238">
        <v>52.73</v>
      </c>
      <c r="F23" s="77">
        <f t="shared" si="0"/>
        <v>5.7299999999999969</v>
      </c>
    </row>
    <row r="24" spans="1:6" ht="24">
      <c r="A24" s="236">
        <v>19</v>
      </c>
      <c r="B24" s="14" t="s">
        <v>51</v>
      </c>
      <c r="C24" s="2">
        <v>8</v>
      </c>
      <c r="D24" s="238">
        <v>45</v>
      </c>
      <c r="E24" s="238">
        <v>52.5</v>
      </c>
      <c r="F24" s="77">
        <f t="shared" si="0"/>
        <v>7.5</v>
      </c>
    </row>
    <row r="25" spans="1:6" ht="24">
      <c r="A25" s="236">
        <v>20</v>
      </c>
      <c r="B25" s="14" t="s">
        <v>20</v>
      </c>
      <c r="C25" s="2">
        <v>22</v>
      </c>
      <c r="D25" s="238">
        <v>44.78</v>
      </c>
      <c r="E25" s="238">
        <v>52.05</v>
      </c>
      <c r="F25" s="77">
        <f t="shared" si="0"/>
        <v>7.269999999999996</v>
      </c>
    </row>
    <row r="26" spans="1:6" ht="24">
      <c r="A26" s="236">
        <v>21</v>
      </c>
      <c r="B26" s="14" t="s">
        <v>31</v>
      </c>
      <c r="C26" s="2">
        <v>15</v>
      </c>
      <c r="D26" s="238">
        <v>46.36</v>
      </c>
      <c r="E26" s="238">
        <v>52</v>
      </c>
      <c r="F26" s="77">
        <f t="shared" si="0"/>
        <v>5.6400000000000006</v>
      </c>
    </row>
    <row r="27" spans="1:6" ht="24">
      <c r="A27" s="236">
        <v>22</v>
      </c>
      <c r="B27" s="14" t="s">
        <v>87</v>
      </c>
      <c r="C27" s="2">
        <v>16</v>
      </c>
      <c r="D27" s="238">
        <v>52.5</v>
      </c>
      <c r="E27" s="238">
        <v>51.88</v>
      </c>
      <c r="F27" s="77">
        <f t="shared" si="0"/>
        <v>-0.61999999999999744</v>
      </c>
    </row>
    <row r="28" spans="1:6" ht="24">
      <c r="A28" s="236">
        <v>23</v>
      </c>
      <c r="B28" s="14" t="s">
        <v>93</v>
      </c>
      <c r="C28" s="2">
        <v>8</v>
      </c>
      <c r="D28" s="238">
        <v>48</v>
      </c>
      <c r="E28" s="238">
        <v>51.88</v>
      </c>
      <c r="F28" s="77">
        <f t="shared" si="0"/>
        <v>3.8800000000000026</v>
      </c>
    </row>
    <row r="29" spans="1:6" ht="24">
      <c r="A29" s="236">
        <v>24</v>
      </c>
      <c r="B29" s="14" t="s">
        <v>84</v>
      </c>
      <c r="C29" s="2">
        <v>3</v>
      </c>
      <c r="D29" s="238">
        <v>55</v>
      </c>
      <c r="E29" s="238">
        <v>51.67</v>
      </c>
      <c r="F29" s="77">
        <f t="shared" si="0"/>
        <v>-3.3299999999999983</v>
      </c>
    </row>
    <row r="30" spans="1:6" ht="24">
      <c r="A30" s="236">
        <v>25</v>
      </c>
      <c r="B30" s="14" t="s">
        <v>82</v>
      </c>
      <c r="C30" s="2">
        <v>14</v>
      </c>
      <c r="D30" s="238">
        <v>46.07</v>
      </c>
      <c r="E30" s="238">
        <v>51.07</v>
      </c>
      <c r="F30" s="77">
        <f t="shared" si="0"/>
        <v>5</v>
      </c>
    </row>
    <row r="31" spans="1:6" ht="24">
      <c r="A31" s="236">
        <v>26</v>
      </c>
      <c r="B31" s="14" t="s">
        <v>111</v>
      </c>
      <c r="C31" s="2">
        <v>20</v>
      </c>
      <c r="D31" s="238">
        <v>47.14</v>
      </c>
      <c r="E31" s="238">
        <v>50.75</v>
      </c>
      <c r="F31" s="77">
        <f t="shared" si="0"/>
        <v>3.6099999999999994</v>
      </c>
    </row>
    <row r="32" spans="1:6" ht="24">
      <c r="A32" s="236">
        <v>27</v>
      </c>
      <c r="B32" s="14" t="s">
        <v>188</v>
      </c>
      <c r="C32" s="2">
        <v>5</v>
      </c>
      <c r="D32" s="238">
        <v>56</v>
      </c>
      <c r="E32" s="238">
        <v>50</v>
      </c>
      <c r="F32" s="77">
        <f t="shared" si="0"/>
        <v>-6</v>
      </c>
    </row>
    <row r="33" spans="1:6" ht="24">
      <c r="A33" s="236">
        <v>28</v>
      </c>
      <c r="B33" s="14" t="s">
        <v>63</v>
      </c>
      <c r="C33" s="2">
        <v>10</v>
      </c>
      <c r="D33" s="238">
        <v>53.13</v>
      </c>
      <c r="E33" s="238">
        <v>50</v>
      </c>
      <c r="F33" s="77">
        <f t="shared" si="0"/>
        <v>-3.1300000000000026</v>
      </c>
    </row>
    <row r="34" spans="1:6" ht="24">
      <c r="A34" s="236">
        <v>29</v>
      </c>
      <c r="B34" s="14" t="s">
        <v>94</v>
      </c>
      <c r="C34" s="2">
        <v>6</v>
      </c>
      <c r="D34" s="238">
        <v>46</v>
      </c>
      <c r="E34" s="238">
        <v>50</v>
      </c>
      <c r="F34" s="77">
        <f t="shared" si="0"/>
        <v>4</v>
      </c>
    </row>
    <row r="35" spans="1:6" ht="24">
      <c r="A35" s="236">
        <v>30</v>
      </c>
      <c r="B35" s="14" t="s">
        <v>96</v>
      </c>
      <c r="C35" s="2">
        <v>2</v>
      </c>
      <c r="D35" s="238">
        <v>55</v>
      </c>
      <c r="E35" s="238">
        <v>50</v>
      </c>
      <c r="F35" s="77">
        <f t="shared" si="0"/>
        <v>-5</v>
      </c>
    </row>
    <row r="36" spans="1:6" ht="24">
      <c r="A36" s="236">
        <v>31</v>
      </c>
      <c r="B36" s="14" t="s">
        <v>105</v>
      </c>
      <c r="C36" s="2">
        <v>4</v>
      </c>
      <c r="D36" s="238">
        <v>40</v>
      </c>
      <c r="E36" s="238">
        <v>50</v>
      </c>
      <c r="F36" s="77">
        <f t="shared" si="0"/>
        <v>10</v>
      </c>
    </row>
    <row r="37" spans="1:6" ht="24">
      <c r="A37" s="236">
        <v>32</v>
      </c>
      <c r="B37" s="14" t="s">
        <v>86</v>
      </c>
      <c r="C37" s="2">
        <v>12</v>
      </c>
      <c r="D37" s="238">
        <v>61.25</v>
      </c>
      <c r="E37" s="238">
        <v>49.581666666666671</v>
      </c>
      <c r="F37" s="77">
        <f t="shared" si="0"/>
        <v>-11.668333333333329</v>
      </c>
    </row>
    <row r="38" spans="1:6" ht="24">
      <c r="A38" s="236">
        <v>33</v>
      </c>
      <c r="B38" s="14" t="s">
        <v>141</v>
      </c>
      <c r="C38" s="2">
        <v>20</v>
      </c>
      <c r="D38" s="239">
        <v>53.71</v>
      </c>
      <c r="E38" s="238">
        <v>49.503</v>
      </c>
      <c r="F38" s="77">
        <f t="shared" si="0"/>
        <v>-4.2070000000000007</v>
      </c>
    </row>
    <row r="39" spans="1:6" ht="24">
      <c r="A39" s="236">
        <v>34</v>
      </c>
      <c r="B39" s="14" t="s">
        <v>60</v>
      </c>
      <c r="C39" s="2">
        <v>10</v>
      </c>
      <c r="D39" s="238">
        <v>48.33</v>
      </c>
      <c r="E39" s="238">
        <v>49.5</v>
      </c>
      <c r="F39" s="77">
        <f t="shared" si="0"/>
        <v>1.1700000000000017</v>
      </c>
    </row>
    <row r="40" spans="1:6" ht="24">
      <c r="A40" s="236">
        <v>35</v>
      </c>
      <c r="B40" s="14" t="s">
        <v>62</v>
      </c>
      <c r="C40" s="2">
        <v>12</v>
      </c>
      <c r="D40" s="238">
        <v>40</v>
      </c>
      <c r="E40" s="238">
        <v>49.17</v>
      </c>
      <c r="F40" s="77">
        <f t="shared" si="0"/>
        <v>9.1700000000000017</v>
      </c>
    </row>
    <row r="41" spans="1:6" ht="24">
      <c r="A41" s="236">
        <v>36</v>
      </c>
      <c r="B41" s="14" t="s">
        <v>119</v>
      </c>
      <c r="C41" s="2">
        <v>16</v>
      </c>
      <c r="D41" s="238">
        <v>50.19</v>
      </c>
      <c r="E41" s="238">
        <v>49.06</v>
      </c>
      <c r="F41" s="77">
        <f t="shared" si="0"/>
        <v>-1.1299999999999955</v>
      </c>
    </row>
    <row r="42" spans="1:6" ht="24">
      <c r="A42" s="236">
        <v>37</v>
      </c>
      <c r="B42" s="14" t="s">
        <v>22</v>
      </c>
      <c r="C42" s="2">
        <v>5</v>
      </c>
      <c r="D42" s="238">
        <v>53</v>
      </c>
      <c r="E42" s="238">
        <v>49</v>
      </c>
      <c r="F42" s="77">
        <f t="shared" ref="F42:F73" si="1">E42-D42</f>
        <v>-4</v>
      </c>
    </row>
    <row r="43" spans="1:6" ht="24">
      <c r="A43" s="236">
        <v>38</v>
      </c>
      <c r="B43" s="14" t="s">
        <v>73</v>
      </c>
      <c r="C43" s="2">
        <v>5</v>
      </c>
      <c r="D43" s="238">
        <v>59.38</v>
      </c>
      <c r="E43" s="238">
        <v>49</v>
      </c>
      <c r="F43" s="77">
        <f t="shared" si="1"/>
        <v>-10.380000000000003</v>
      </c>
    </row>
    <row r="44" spans="1:6" ht="24">
      <c r="A44" s="236">
        <v>39</v>
      </c>
      <c r="B44" s="14" t="s">
        <v>74</v>
      </c>
      <c r="C44" s="2">
        <v>15</v>
      </c>
      <c r="D44" s="238">
        <v>55.29</v>
      </c>
      <c r="E44" s="238">
        <v>49</v>
      </c>
      <c r="F44" s="77">
        <f t="shared" si="1"/>
        <v>-6.2899999999999991</v>
      </c>
    </row>
    <row r="45" spans="1:6" ht="24">
      <c r="A45" s="236">
        <v>40</v>
      </c>
      <c r="B45" s="14" t="s">
        <v>30</v>
      </c>
      <c r="C45" s="2">
        <v>14</v>
      </c>
      <c r="D45" s="238">
        <v>42.25</v>
      </c>
      <c r="E45" s="238">
        <v>48.93</v>
      </c>
      <c r="F45" s="77">
        <f t="shared" si="1"/>
        <v>6.68</v>
      </c>
    </row>
    <row r="46" spans="1:6" s="17" customFormat="1" ht="24.6" customHeight="1">
      <c r="A46" s="236">
        <v>41</v>
      </c>
      <c r="B46" s="14" t="s">
        <v>109</v>
      </c>
      <c r="C46" s="2">
        <v>8</v>
      </c>
      <c r="D46" s="238">
        <v>55</v>
      </c>
      <c r="E46" s="238">
        <v>48.75</v>
      </c>
      <c r="F46" s="77">
        <f t="shared" si="1"/>
        <v>-6.25</v>
      </c>
    </row>
    <row r="47" spans="1:6" ht="24">
      <c r="A47" s="236">
        <v>42</v>
      </c>
      <c r="B47" s="14" t="s">
        <v>101</v>
      </c>
      <c r="C47" s="2">
        <v>15</v>
      </c>
      <c r="D47" s="238">
        <v>51.67</v>
      </c>
      <c r="E47" s="238">
        <v>48.67</v>
      </c>
      <c r="F47" s="77">
        <f t="shared" si="1"/>
        <v>-3</v>
      </c>
    </row>
    <row r="48" spans="1:6" ht="24">
      <c r="A48" s="236">
        <v>43</v>
      </c>
      <c r="B48" s="14" t="s">
        <v>114</v>
      </c>
      <c r="C48" s="2">
        <v>11</v>
      </c>
      <c r="D48" s="238">
        <v>46.88</v>
      </c>
      <c r="E48" s="238">
        <v>48.64</v>
      </c>
      <c r="F48" s="77">
        <f t="shared" si="1"/>
        <v>1.759999999999998</v>
      </c>
    </row>
    <row r="49" spans="1:6" ht="24">
      <c r="A49" s="236">
        <v>44</v>
      </c>
      <c r="B49" s="14" t="s">
        <v>104</v>
      </c>
      <c r="C49" s="2">
        <v>7</v>
      </c>
      <c r="D49" s="238">
        <v>42.5</v>
      </c>
      <c r="E49" s="238">
        <v>48.57</v>
      </c>
      <c r="F49" s="77">
        <f t="shared" si="1"/>
        <v>6.07</v>
      </c>
    </row>
    <row r="50" spans="1:6" ht="24">
      <c r="A50" s="236">
        <v>45</v>
      </c>
      <c r="B50" s="14" t="s">
        <v>112</v>
      </c>
      <c r="C50" s="2">
        <v>19</v>
      </c>
      <c r="D50" s="238">
        <v>49.33</v>
      </c>
      <c r="E50" s="238">
        <v>48.42</v>
      </c>
      <c r="F50" s="77">
        <f t="shared" si="1"/>
        <v>-0.90999999999999659</v>
      </c>
    </row>
    <row r="51" spans="1:6" ht="24">
      <c r="A51" s="236">
        <v>46</v>
      </c>
      <c r="B51" s="14" t="s">
        <v>37</v>
      </c>
      <c r="C51" s="2">
        <v>3</v>
      </c>
      <c r="D51" s="238">
        <v>51.54</v>
      </c>
      <c r="E51" s="238">
        <v>48.33</v>
      </c>
      <c r="F51" s="77">
        <f t="shared" si="1"/>
        <v>-3.2100000000000009</v>
      </c>
    </row>
    <row r="52" spans="1:6" ht="24">
      <c r="A52" s="236">
        <v>47</v>
      </c>
      <c r="B52" s="14" t="s">
        <v>77</v>
      </c>
      <c r="C52" s="2">
        <v>6</v>
      </c>
      <c r="D52" s="238">
        <v>45.83</v>
      </c>
      <c r="E52" s="238">
        <v>48.33</v>
      </c>
      <c r="F52" s="77">
        <f t="shared" si="1"/>
        <v>2.5</v>
      </c>
    </row>
    <row r="53" spans="1:6" ht="24">
      <c r="A53" s="236">
        <v>48</v>
      </c>
      <c r="B53" s="14" t="s">
        <v>64</v>
      </c>
      <c r="C53" s="2">
        <v>12</v>
      </c>
      <c r="D53" s="238">
        <v>42</v>
      </c>
      <c r="E53" s="238">
        <v>47.92</v>
      </c>
      <c r="F53" s="77">
        <f t="shared" si="1"/>
        <v>5.9200000000000017</v>
      </c>
    </row>
    <row r="54" spans="1:6" ht="24">
      <c r="A54" s="236">
        <v>49</v>
      </c>
      <c r="B54" s="14" t="s">
        <v>38</v>
      </c>
      <c r="C54" s="2">
        <v>25</v>
      </c>
      <c r="D54" s="238">
        <v>52.78</v>
      </c>
      <c r="E54" s="238">
        <v>47.8</v>
      </c>
      <c r="F54" s="77">
        <f t="shared" si="1"/>
        <v>-4.980000000000004</v>
      </c>
    </row>
    <row r="55" spans="1:6" ht="24">
      <c r="A55" s="236">
        <v>50</v>
      </c>
      <c r="B55" s="14" t="s">
        <v>80</v>
      </c>
      <c r="C55" s="2">
        <v>2</v>
      </c>
      <c r="D55" s="238">
        <v>51.67</v>
      </c>
      <c r="E55" s="238">
        <v>47.5</v>
      </c>
      <c r="F55" s="77">
        <f t="shared" si="1"/>
        <v>-4.1700000000000017</v>
      </c>
    </row>
    <row r="56" spans="1:6" ht="24">
      <c r="A56" s="236">
        <v>51</v>
      </c>
      <c r="B56" s="14" t="s">
        <v>142</v>
      </c>
      <c r="C56" s="2">
        <v>19</v>
      </c>
      <c r="D56" s="239">
        <v>54.536666666666669</v>
      </c>
      <c r="E56" s="238">
        <v>47.108421052631584</v>
      </c>
      <c r="F56" s="77">
        <f t="shared" si="1"/>
        <v>-7.4282456140350845</v>
      </c>
    </row>
    <row r="57" spans="1:6" ht="24">
      <c r="A57" s="236">
        <v>52</v>
      </c>
      <c r="B57" s="14" t="s">
        <v>50</v>
      </c>
      <c r="C57" s="2">
        <v>10</v>
      </c>
      <c r="D57" s="238">
        <v>55.56</v>
      </c>
      <c r="E57" s="238">
        <v>47</v>
      </c>
      <c r="F57" s="77">
        <f t="shared" si="1"/>
        <v>-8.5600000000000023</v>
      </c>
    </row>
    <row r="58" spans="1:6" ht="24">
      <c r="A58" s="236">
        <v>53</v>
      </c>
      <c r="B58" s="14" t="s">
        <v>66</v>
      </c>
      <c r="C58" s="2">
        <v>8</v>
      </c>
      <c r="D58" s="238">
        <v>53.75</v>
      </c>
      <c r="E58" s="238">
        <v>46.88</v>
      </c>
      <c r="F58" s="77">
        <f t="shared" si="1"/>
        <v>-6.8699999999999974</v>
      </c>
    </row>
    <row r="59" spans="1:6" ht="24">
      <c r="A59" s="236">
        <v>54</v>
      </c>
      <c r="B59" s="14" t="s">
        <v>71</v>
      </c>
      <c r="C59" s="2">
        <v>11</v>
      </c>
      <c r="D59" s="238">
        <v>41.075000000000003</v>
      </c>
      <c r="E59" s="238">
        <v>46.81727272727273</v>
      </c>
      <c r="F59" s="77">
        <f t="shared" si="1"/>
        <v>5.7422727272727272</v>
      </c>
    </row>
    <row r="60" spans="1:6" ht="24">
      <c r="A60" s="236">
        <v>55</v>
      </c>
      <c r="B60" s="14" t="s">
        <v>28</v>
      </c>
      <c r="C60" s="2">
        <v>3</v>
      </c>
      <c r="D60" s="238">
        <v>53.33</v>
      </c>
      <c r="E60" s="238">
        <v>46.67</v>
      </c>
      <c r="F60" s="77">
        <f t="shared" si="1"/>
        <v>-6.6599999999999966</v>
      </c>
    </row>
    <row r="61" spans="1:6" ht="24">
      <c r="A61" s="236">
        <v>56</v>
      </c>
      <c r="B61" s="14" t="s">
        <v>139</v>
      </c>
      <c r="C61" s="2">
        <v>20</v>
      </c>
      <c r="D61" s="239">
        <v>45.136666666666663</v>
      </c>
      <c r="E61" s="238">
        <v>46.25</v>
      </c>
      <c r="F61" s="77">
        <f t="shared" si="1"/>
        <v>1.1133333333333368</v>
      </c>
    </row>
    <row r="62" spans="1:6" ht="24">
      <c r="A62" s="236">
        <v>57</v>
      </c>
      <c r="B62" s="14" t="s">
        <v>85</v>
      </c>
      <c r="C62" s="2">
        <v>10</v>
      </c>
      <c r="D62" s="238">
        <v>50.71</v>
      </c>
      <c r="E62" s="238">
        <v>46</v>
      </c>
      <c r="F62" s="77">
        <f t="shared" si="1"/>
        <v>-4.7100000000000009</v>
      </c>
    </row>
    <row r="63" spans="1:6" ht="24">
      <c r="A63" s="236">
        <v>58</v>
      </c>
      <c r="B63" s="14" t="s">
        <v>76</v>
      </c>
      <c r="C63" s="2">
        <v>6</v>
      </c>
      <c r="D63" s="238">
        <v>48.57</v>
      </c>
      <c r="E63" s="238">
        <v>45.83</v>
      </c>
      <c r="F63" s="77">
        <f t="shared" si="1"/>
        <v>-2.740000000000002</v>
      </c>
    </row>
    <row r="64" spans="1:6" ht="24">
      <c r="A64" s="236">
        <v>59</v>
      </c>
      <c r="B64" s="14" t="s">
        <v>187</v>
      </c>
      <c r="C64" s="2">
        <v>37</v>
      </c>
      <c r="D64" s="239">
        <v>48.064999999999998</v>
      </c>
      <c r="E64" s="238">
        <v>45.8154054054054</v>
      </c>
      <c r="F64" s="77">
        <f t="shared" si="1"/>
        <v>-2.2495945945945977</v>
      </c>
    </row>
    <row r="65" spans="1:6" ht="24">
      <c r="A65" s="236">
        <v>60</v>
      </c>
      <c r="B65" s="14" t="s">
        <v>24</v>
      </c>
      <c r="C65" s="2">
        <v>28</v>
      </c>
      <c r="D65" s="238">
        <v>50.79</v>
      </c>
      <c r="E65" s="238">
        <v>45.71</v>
      </c>
      <c r="F65" s="77">
        <f t="shared" si="1"/>
        <v>-5.0799999999999983</v>
      </c>
    </row>
    <row r="66" spans="1:6" ht="24">
      <c r="A66" s="236">
        <v>61</v>
      </c>
      <c r="B66" s="14" t="s">
        <v>113</v>
      </c>
      <c r="C66" s="2">
        <v>14</v>
      </c>
      <c r="D66" s="238">
        <v>50</v>
      </c>
      <c r="E66" s="238">
        <v>45.71</v>
      </c>
      <c r="F66" s="77">
        <f t="shared" si="1"/>
        <v>-4.2899999999999991</v>
      </c>
    </row>
    <row r="67" spans="1:6" ht="24">
      <c r="A67" s="236">
        <v>62</v>
      </c>
      <c r="B67" s="14" t="s">
        <v>65</v>
      </c>
      <c r="C67" s="2">
        <v>6</v>
      </c>
      <c r="D67" s="238">
        <v>45</v>
      </c>
      <c r="E67" s="238">
        <v>45</v>
      </c>
      <c r="F67" s="77">
        <f t="shared" si="1"/>
        <v>0</v>
      </c>
    </row>
    <row r="68" spans="1:6" ht="24">
      <c r="A68" s="236">
        <v>63</v>
      </c>
      <c r="B68" s="14" t="s">
        <v>102</v>
      </c>
      <c r="C68" s="2">
        <v>15</v>
      </c>
      <c r="D68" s="238">
        <v>47.37</v>
      </c>
      <c r="E68" s="238">
        <v>45</v>
      </c>
      <c r="F68" s="77">
        <f t="shared" si="1"/>
        <v>-2.3699999999999974</v>
      </c>
    </row>
    <row r="69" spans="1:6" ht="24">
      <c r="A69" s="236">
        <v>64</v>
      </c>
      <c r="B69" s="14" t="s">
        <v>120</v>
      </c>
      <c r="C69" s="2">
        <v>15</v>
      </c>
      <c r="D69" s="238">
        <v>53</v>
      </c>
      <c r="E69" s="238">
        <v>45</v>
      </c>
      <c r="F69" s="77">
        <f t="shared" si="1"/>
        <v>-8</v>
      </c>
    </row>
    <row r="70" spans="1:6" ht="24">
      <c r="A70" s="236">
        <v>65</v>
      </c>
      <c r="B70" s="14" t="s">
        <v>107</v>
      </c>
      <c r="C70" s="2">
        <v>10</v>
      </c>
      <c r="D70" s="238">
        <v>50</v>
      </c>
      <c r="E70" s="238">
        <v>44.5</v>
      </c>
      <c r="F70" s="77">
        <f t="shared" si="1"/>
        <v>-5.5</v>
      </c>
    </row>
    <row r="71" spans="1:6" ht="24">
      <c r="A71" s="236">
        <v>66</v>
      </c>
      <c r="B71" s="14" t="s">
        <v>48</v>
      </c>
      <c r="C71" s="2">
        <v>6</v>
      </c>
      <c r="D71" s="238">
        <v>48.08</v>
      </c>
      <c r="E71" s="238">
        <v>44.17</v>
      </c>
      <c r="F71" s="77">
        <f t="shared" si="1"/>
        <v>-3.9099999999999966</v>
      </c>
    </row>
    <row r="72" spans="1:6" ht="24">
      <c r="A72" s="236">
        <v>67</v>
      </c>
      <c r="B72" s="14" t="s">
        <v>16</v>
      </c>
      <c r="C72" s="2">
        <v>5</v>
      </c>
      <c r="D72" s="238">
        <v>48.75</v>
      </c>
      <c r="E72" s="238">
        <v>44</v>
      </c>
      <c r="F72" s="77">
        <f t="shared" si="1"/>
        <v>-4.75</v>
      </c>
    </row>
    <row r="73" spans="1:6" ht="24">
      <c r="A73" s="236">
        <v>68</v>
      </c>
      <c r="B73" s="14" t="s">
        <v>53</v>
      </c>
      <c r="C73" s="2">
        <v>5</v>
      </c>
      <c r="D73" s="238">
        <v>53.33</v>
      </c>
      <c r="E73" s="238">
        <v>44</v>
      </c>
      <c r="F73" s="77">
        <f t="shared" si="1"/>
        <v>-9.3299999999999983</v>
      </c>
    </row>
    <row r="74" spans="1:6" ht="24">
      <c r="A74" s="236">
        <v>69</v>
      </c>
      <c r="B74" s="14" t="s">
        <v>136</v>
      </c>
      <c r="C74" s="2">
        <v>7</v>
      </c>
      <c r="D74" s="239">
        <v>48.75</v>
      </c>
      <c r="E74" s="238">
        <v>43.572857142857139</v>
      </c>
      <c r="F74" s="77">
        <f t="shared" ref="F74:F91" si="2">E74-D74</f>
        <v>-5.1771428571428615</v>
      </c>
    </row>
    <row r="75" spans="1:6" ht="24">
      <c r="A75" s="236">
        <v>70</v>
      </c>
      <c r="B75" s="14" t="s">
        <v>27</v>
      </c>
      <c r="C75" s="2">
        <v>31</v>
      </c>
      <c r="D75" s="238">
        <v>40.15</v>
      </c>
      <c r="E75" s="238">
        <v>43.39</v>
      </c>
      <c r="F75" s="77">
        <f t="shared" si="2"/>
        <v>3.240000000000002</v>
      </c>
    </row>
    <row r="76" spans="1:6" ht="24">
      <c r="A76" s="236">
        <v>71</v>
      </c>
      <c r="B76" s="14" t="s">
        <v>33</v>
      </c>
      <c r="C76" s="2">
        <v>2</v>
      </c>
      <c r="D76" s="238">
        <v>47.5</v>
      </c>
      <c r="E76" s="238">
        <v>42.5</v>
      </c>
      <c r="F76" s="77">
        <f t="shared" si="2"/>
        <v>-5</v>
      </c>
    </row>
    <row r="77" spans="1:6" ht="24">
      <c r="A77" s="236">
        <v>72</v>
      </c>
      <c r="B77" s="14" t="s">
        <v>52</v>
      </c>
      <c r="C77" s="2">
        <v>4</v>
      </c>
      <c r="D77" s="238">
        <v>40</v>
      </c>
      <c r="E77" s="238">
        <v>42.5</v>
      </c>
      <c r="F77" s="77">
        <f t="shared" si="2"/>
        <v>2.5</v>
      </c>
    </row>
    <row r="78" spans="1:6" ht="24">
      <c r="A78" s="236">
        <v>73</v>
      </c>
      <c r="B78" s="14" t="s">
        <v>91</v>
      </c>
      <c r="C78" s="2">
        <v>2</v>
      </c>
      <c r="D78" s="238">
        <v>66.25</v>
      </c>
      <c r="E78" s="238">
        <v>42.5</v>
      </c>
      <c r="F78" s="77">
        <f t="shared" si="2"/>
        <v>-23.75</v>
      </c>
    </row>
    <row r="79" spans="1:6" ht="24">
      <c r="A79" s="236">
        <v>74</v>
      </c>
      <c r="B79" s="14" t="s">
        <v>140</v>
      </c>
      <c r="C79" s="2">
        <v>25</v>
      </c>
      <c r="D79" s="239">
        <v>48.386666666666663</v>
      </c>
      <c r="E79" s="238">
        <v>42.2</v>
      </c>
      <c r="F79" s="77">
        <f t="shared" si="2"/>
        <v>-6.1866666666666603</v>
      </c>
    </row>
    <row r="80" spans="1:6" ht="24">
      <c r="A80" s="236">
        <v>75</v>
      </c>
      <c r="B80" s="14" t="s">
        <v>58</v>
      </c>
      <c r="C80" s="2">
        <v>3</v>
      </c>
      <c r="D80" s="238">
        <v>36</v>
      </c>
      <c r="E80" s="238">
        <v>41.67</v>
      </c>
      <c r="F80" s="77">
        <f t="shared" si="2"/>
        <v>5.6700000000000017</v>
      </c>
    </row>
    <row r="81" spans="1:6" ht="24">
      <c r="A81" s="236">
        <v>76</v>
      </c>
      <c r="B81" s="14" t="s">
        <v>89</v>
      </c>
      <c r="C81" s="2">
        <v>11</v>
      </c>
      <c r="D81" s="239">
        <v>30.355</v>
      </c>
      <c r="E81" s="238">
        <v>40.909999999999997</v>
      </c>
      <c r="F81" s="77">
        <f t="shared" si="2"/>
        <v>10.554999999999996</v>
      </c>
    </row>
    <row r="82" spans="1:6" ht="24">
      <c r="A82" s="236">
        <v>77</v>
      </c>
      <c r="B82" s="14" t="s">
        <v>69</v>
      </c>
      <c r="C82" s="2">
        <v>16</v>
      </c>
      <c r="D82" s="238">
        <v>42.14</v>
      </c>
      <c r="E82" s="238">
        <v>40.31</v>
      </c>
      <c r="F82" s="77">
        <f t="shared" si="2"/>
        <v>-1.8299999999999983</v>
      </c>
    </row>
    <row r="83" spans="1:6" ht="24">
      <c r="A83" s="236">
        <v>78</v>
      </c>
      <c r="B83" s="14" t="s">
        <v>15</v>
      </c>
      <c r="C83" s="2">
        <v>7</v>
      </c>
      <c r="D83" s="238">
        <v>28.85</v>
      </c>
      <c r="E83" s="238">
        <v>40</v>
      </c>
      <c r="F83" s="77">
        <f t="shared" si="2"/>
        <v>11.149999999999999</v>
      </c>
    </row>
    <row r="84" spans="1:6" ht="24">
      <c r="A84" s="236">
        <v>79</v>
      </c>
      <c r="B84" s="14" t="s">
        <v>23</v>
      </c>
      <c r="C84" s="2">
        <v>5</v>
      </c>
      <c r="D84" s="238">
        <v>45.45</v>
      </c>
      <c r="E84" s="238">
        <v>40</v>
      </c>
      <c r="F84" s="77">
        <f t="shared" si="2"/>
        <v>-5.4500000000000028</v>
      </c>
    </row>
    <row r="85" spans="1:6" ht="24">
      <c r="A85" s="236">
        <v>80</v>
      </c>
      <c r="B85" s="14" t="s">
        <v>25</v>
      </c>
      <c r="C85" s="2">
        <v>13</v>
      </c>
      <c r="D85" s="238">
        <v>45</v>
      </c>
      <c r="E85" s="238">
        <v>39.619999999999997</v>
      </c>
      <c r="F85" s="77">
        <f t="shared" si="2"/>
        <v>-5.3800000000000026</v>
      </c>
    </row>
    <row r="86" spans="1:6" ht="24">
      <c r="A86" s="236">
        <v>81</v>
      </c>
      <c r="B86" s="14" t="s">
        <v>116</v>
      </c>
      <c r="C86" s="2">
        <v>13</v>
      </c>
      <c r="D86" s="238">
        <v>52.69</v>
      </c>
      <c r="E86" s="238">
        <v>39.612307692307695</v>
      </c>
      <c r="F86" s="77">
        <f t="shared" si="2"/>
        <v>-13.077692307692303</v>
      </c>
    </row>
    <row r="87" spans="1:6" ht="24">
      <c r="A87" s="236">
        <v>82</v>
      </c>
      <c r="B87" s="16" t="s">
        <v>55</v>
      </c>
      <c r="C87" s="240">
        <v>8</v>
      </c>
      <c r="D87" s="241">
        <v>49.38</v>
      </c>
      <c r="E87" s="238">
        <v>39.380000000000003</v>
      </c>
      <c r="F87" s="77">
        <f t="shared" si="2"/>
        <v>-10</v>
      </c>
    </row>
    <row r="88" spans="1:6" ht="24">
      <c r="A88" s="236">
        <v>83</v>
      </c>
      <c r="B88" s="14" t="s">
        <v>70</v>
      </c>
      <c r="C88" s="2">
        <v>4</v>
      </c>
      <c r="D88" s="238">
        <v>56.67</v>
      </c>
      <c r="E88" s="238">
        <v>37.5</v>
      </c>
      <c r="F88" s="77">
        <f t="shared" si="2"/>
        <v>-19.170000000000002</v>
      </c>
    </row>
    <row r="89" spans="1:6" ht="24">
      <c r="A89" s="236">
        <v>84</v>
      </c>
      <c r="B89" s="14" t="s">
        <v>83</v>
      </c>
      <c r="C89" s="2">
        <v>11</v>
      </c>
      <c r="D89" s="238">
        <v>47.5</v>
      </c>
      <c r="E89" s="238">
        <v>36.36</v>
      </c>
      <c r="F89" s="77">
        <f t="shared" si="2"/>
        <v>-11.14</v>
      </c>
    </row>
    <row r="90" spans="1:6" ht="24">
      <c r="A90" s="236">
        <v>85</v>
      </c>
      <c r="B90" s="14" t="s">
        <v>79</v>
      </c>
      <c r="C90" s="2">
        <v>4</v>
      </c>
      <c r="D90" s="238">
        <v>48.75</v>
      </c>
      <c r="E90" s="238">
        <v>36.25</v>
      </c>
      <c r="F90" s="77">
        <f t="shared" si="2"/>
        <v>-12.5</v>
      </c>
    </row>
    <row r="91" spans="1:6" ht="24">
      <c r="A91" s="236">
        <v>86</v>
      </c>
      <c r="B91" s="14" t="s">
        <v>57</v>
      </c>
      <c r="C91" s="2">
        <v>5</v>
      </c>
      <c r="D91" s="238">
        <v>37.78</v>
      </c>
      <c r="E91" s="238">
        <v>30</v>
      </c>
      <c r="F91" s="77">
        <f t="shared" si="2"/>
        <v>-7.7800000000000011</v>
      </c>
    </row>
    <row r="92" spans="1:6" ht="24">
      <c r="A92" s="76"/>
      <c r="B92" s="74"/>
      <c r="C92" s="78"/>
      <c r="D92" s="79"/>
      <c r="E92" s="80"/>
      <c r="F92" s="80"/>
    </row>
    <row r="93" spans="1:6" ht="24">
      <c r="A93" s="76"/>
      <c r="B93" s="74"/>
      <c r="C93" s="78"/>
      <c r="D93" s="79"/>
      <c r="E93" s="80"/>
      <c r="F93" s="80"/>
    </row>
    <row r="94" spans="1:6" ht="24">
      <c r="A94" s="76"/>
      <c r="B94" s="74"/>
      <c r="C94" s="78"/>
      <c r="D94" s="79"/>
      <c r="E94" s="80"/>
      <c r="F94" s="80"/>
    </row>
    <row r="95" spans="1:6" ht="24">
      <c r="A95" s="76"/>
      <c r="B95" s="74"/>
      <c r="C95" s="78"/>
      <c r="D95" s="79"/>
      <c r="E95" s="80"/>
      <c r="F95" s="80"/>
    </row>
    <row r="96" spans="1:6" ht="24">
      <c r="A96" s="76"/>
      <c r="B96" s="74"/>
      <c r="C96" s="78"/>
      <c r="D96" s="79"/>
      <c r="E96" s="80"/>
      <c r="F96" s="80"/>
    </row>
    <row r="97" spans="1:6" ht="24">
      <c r="A97" s="76"/>
      <c r="B97" s="74"/>
      <c r="C97" s="78"/>
      <c r="D97" s="79"/>
      <c r="E97" s="80"/>
      <c r="F97" s="80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219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176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135</v>
      </c>
      <c r="C103" s="237">
        <v>17</v>
      </c>
      <c r="D103" s="239">
        <v>41.493333333333332</v>
      </c>
      <c r="E103" s="238">
        <v>55.292941176470592</v>
      </c>
      <c r="F103" s="77">
        <f t="shared" ref="F103:F134" si="3">E103-D103</f>
        <v>13.79960784313726</v>
      </c>
    </row>
    <row r="104" spans="1:6" ht="24">
      <c r="A104" s="236">
        <v>2</v>
      </c>
      <c r="B104" s="14" t="s">
        <v>75</v>
      </c>
      <c r="C104" s="2">
        <v>3</v>
      </c>
      <c r="D104" s="238">
        <v>43.75</v>
      </c>
      <c r="E104" s="238">
        <v>56.67</v>
      </c>
      <c r="F104" s="77">
        <f t="shared" si="3"/>
        <v>12.920000000000002</v>
      </c>
    </row>
    <row r="105" spans="1:6" ht="24">
      <c r="A105" s="236">
        <v>3</v>
      </c>
      <c r="B105" s="14" t="s">
        <v>88</v>
      </c>
      <c r="C105" s="2">
        <v>4</v>
      </c>
      <c r="D105" s="238">
        <v>42.5</v>
      </c>
      <c r="E105" s="238">
        <v>53.75</v>
      </c>
      <c r="F105" s="77">
        <f t="shared" si="3"/>
        <v>11.25</v>
      </c>
    </row>
    <row r="106" spans="1:6" ht="24">
      <c r="A106" s="236">
        <v>4</v>
      </c>
      <c r="B106" s="14" t="s">
        <v>15</v>
      </c>
      <c r="C106" s="2">
        <v>7</v>
      </c>
      <c r="D106" s="238">
        <v>28.85</v>
      </c>
      <c r="E106" s="238">
        <v>40</v>
      </c>
      <c r="F106" s="77">
        <f t="shared" si="3"/>
        <v>11.149999999999999</v>
      </c>
    </row>
    <row r="107" spans="1:6" ht="24">
      <c r="A107" s="236">
        <v>5</v>
      </c>
      <c r="B107" s="14" t="s">
        <v>39</v>
      </c>
      <c r="C107" s="2">
        <v>6</v>
      </c>
      <c r="D107" s="238">
        <v>43.5</v>
      </c>
      <c r="E107" s="238">
        <v>54.17</v>
      </c>
      <c r="F107" s="77">
        <f t="shared" si="3"/>
        <v>10.670000000000002</v>
      </c>
    </row>
    <row r="108" spans="1:6" ht="24">
      <c r="A108" s="236">
        <v>6</v>
      </c>
      <c r="B108" s="14" t="s">
        <v>89</v>
      </c>
      <c r="C108" s="2">
        <v>11</v>
      </c>
      <c r="D108" s="239">
        <v>30.355</v>
      </c>
      <c r="E108" s="238">
        <v>40.909999999999997</v>
      </c>
      <c r="F108" s="77">
        <f t="shared" si="3"/>
        <v>10.554999999999996</v>
      </c>
    </row>
    <row r="109" spans="1:6" ht="24">
      <c r="A109" s="236">
        <v>7</v>
      </c>
      <c r="B109" s="14" t="s">
        <v>105</v>
      </c>
      <c r="C109" s="2">
        <v>4</v>
      </c>
      <c r="D109" s="238">
        <v>40</v>
      </c>
      <c r="E109" s="238">
        <v>50</v>
      </c>
      <c r="F109" s="77">
        <f t="shared" si="3"/>
        <v>10</v>
      </c>
    </row>
    <row r="110" spans="1:6" ht="24">
      <c r="A110" s="236">
        <v>8</v>
      </c>
      <c r="B110" s="14" t="s">
        <v>32</v>
      </c>
      <c r="C110" s="2">
        <v>4</v>
      </c>
      <c r="D110" s="238">
        <v>46.43</v>
      </c>
      <c r="E110" s="238">
        <v>56.25</v>
      </c>
      <c r="F110" s="77">
        <f t="shared" si="3"/>
        <v>9.82</v>
      </c>
    </row>
    <row r="111" spans="1:6" ht="24">
      <c r="A111" s="236">
        <v>9</v>
      </c>
      <c r="B111" s="14" t="s">
        <v>62</v>
      </c>
      <c r="C111" s="2">
        <v>12</v>
      </c>
      <c r="D111" s="238">
        <v>40</v>
      </c>
      <c r="E111" s="238">
        <v>49.17</v>
      </c>
      <c r="F111" s="77">
        <f t="shared" si="3"/>
        <v>9.1700000000000017</v>
      </c>
    </row>
    <row r="112" spans="1:6" ht="24">
      <c r="A112" s="236">
        <v>10</v>
      </c>
      <c r="B112" s="14" t="s">
        <v>56</v>
      </c>
      <c r="C112" s="2">
        <v>14</v>
      </c>
      <c r="D112" s="238">
        <v>48.75</v>
      </c>
      <c r="E112" s="238">
        <v>57.14</v>
      </c>
      <c r="F112" s="77">
        <f t="shared" si="3"/>
        <v>8.39</v>
      </c>
    </row>
    <row r="113" spans="1:6" ht="24">
      <c r="A113" s="236">
        <v>11</v>
      </c>
      <c r="B113" s="14" t="s">
        <v>51</v>
      </c>
      <c r="C113" s="2">
        <v>8</v>
      </c>
      <c r="D113" s="238">
        <v>45</v>
      </c>
      <c r="E113" s="238">
        <v>52.5</v>
      </c>
      <c r="F113" s="77">
        <f t="shared" si="3"/>
        <v>7.5</v>
      </c>
    </row>
    <row r="114" spans="1:6" ht="24">
      <c r="A114" s="236">
        <v>12</v>
      </c>
      <c r="B114" s="14" t="s">
        <v>20</v>
      </c>
      <c r="C114" s="2">
        <v>22</v>
      </c>
      <c r="D114" s="238">
        <v>44.78</v>
      </c>
      <c r="E114" s="238">
        <v>52.05</v>
      </c>
      <c r="F114" s="77">
        <f t="shared" si="3"/>
        <v>7.269999999999996</v>
      </c>
    </row>
    <row r="115" spans="1:6" ht="24">
      <c r="A115" s="236">
        <v>13</v>
      </c>
      <c r="B115" s="14" t="s">
        <v>30</v>
      </c>
      <c r="C115" s="2">
        <v>14</v>
      </c>
      <c r="D115" s="238">
        <v>42.25</v>
      </c>
      <c r="E115" s="238">
        <v>48.93</v>
      </c>
      <c r="F115" s="77">
        <f t="shared" si="3"/>
        <v>6.68</v>
      </c>
    </row>
    <row r="116" spans="1:6" ht="24">
      <c r="A116" s="236">
        <v>14</v>
      </c>
      <c r="B116" s="14" t="s">
        <v>104</v>
      </c>
      <c r="C116" s="2">
        <v>7</v>
      </c>
      <c r="D116" s="238">
        <v>42.5</v>
      </c>
      <c r="E116" s="238">
        <v>48.57</v>
      </c>
      <c r="F116" s="77">
        <f t="shared" si="3"/>
        <v>6.07</v>
      </c>
    </row>
    <row r="117" spans="1:6" ht="24">
      <c r="A117" s="236">
        <v>15</v>
      </c>
      <c r="B117" s="14" t="s">
        <v>64</v>
      </c>
      <c r="C117" s="2">
        <v>12</v>
      </c>
      <c r="D117" s="238">
        <v>42</v>
      </c>
      <c r="E117" s="238">
        <v>47.92</v>
      </c>
      <c r="F117" s="77">
        <f t="shared" si="3"/>
        <v>5.9200000000000017</v>
      </c>
    </row>
    <row r="118" spans="1:6" ht="24">
      <c r="A118" s="236">
        <v>16</v>
      </c>
      <c r="B118" s="14" t="s">
        <v>71</v>
      </c>
      <c r="C118" s="2">
        <v>11</v>
      </c>
      <c r="D118" s="238">
        <v>41.075000000000003</v>
      </c>
      <c r="E118" s="238">
        <v>46.81727272727273</v>
      </c>
      <c r="F118" s="77">
        <f t="shared" si="3"/>
        <v>5.7422727272727272</v>
      </c>
    </row>
    <row r="119" spans="1:6" ht="24">
      <c r="A119" s="236">
        <v>17</v>
      </c>
      <c r="B119" s="14" t="s">
        <v>47</v>
      </c>
      <c r="C119" s="2">
        <v>22</v>
      </c>
      <c r="D119" s="238">
        <v>47</v>
      </c>
      <c r="E119" s="238">
        <v>52.73</v>
      </c>
      <c r="F119" s="77">
        <f t="shared" si="3"/>
        <v>5.7299999999999969</v>
      </c>
    </row>
    <row r="120" spans="1:6" ht="24">
      <c r="A120" s="236">
        <v>18</v>
      </c>
      <c r="B120" s="14" t="s">
        <v>58</v>
      </c>
      <c r="C120" s="2">
        <v>3</v>
      </c>
      <c r="D120" s="238">
        <v>36</v>
      </c>
      <c r="E120" s="238">
        <v>41.67</v>
      </c>
      <c r="F120" s="77">
        <f t="shared" si="3"/>
        <v>5.6700000000000017</v>
      </c>
    </row>
    <row r="121" spans="1:6" ht="24">
      <c r="A121" s="236">
        <v>19</v>
      </c>
      <c r="B121" s="14" t="s">
        <v>31</v>
      </c>
      <c r="C121" s="2">
        <v>15</v>
      </c>
      <c r="D121" s="238">
        <v>46.36</v>
      </c>
      <c r="E121" s="238">
        <v>52</v>
      </c>
      <c r="F121" s="77">
        <f t="shared" si="3"/>
        <v>5.6400000000000006</v>
      </c>
    </row>
    <row r="122" spans="1:6" ht="24">
      <c r="A122" s="236">
        <v>20</v>
      </c>
      <c r="B122" s="14" t="s">
        <v>18</v>
      </c>
      <c r="C122" s="2">
        <v>13</v>
      </c>
      <c r="D122" s="238">
        <v>52.08</v>
      </c>
      <c r="E122" s="238">
        <v>57.31</v>
      </c>
      <c r="F122" s="77">
        <f t="shared" si="3"/>
        <v>5.230000000000004</v>
      </c>
    </row>
    <row r="123" spans="1:6" ht="24">
      <c r="A123" s="236">
        <v>21</v>
      </c>
      <c r="B123" s="14" t="s">
        <v>138</v>
      </c>
      <c r="C123" s="2">
        <v>9</v>
      </c>
      <c r="D123" s="239">
        <v>52.6875</v>
      </c>
      <c r="E123" s="238">
        <v>57.776666666666671</v>
      </c>
      <c r="F123" s="77">
        <f t="shared" si="3"/>
        <v>5.0891666666666708</v>
      </c>
    </row>
    <row r="124" spans="1:6" ht="24">
      <c r="A124" s="236">
        <v>22</v>
      </c>
      <c r="B124" s="14" t="s">
        <v>95</v>
      </c>
      <c r="C124" s="2">
        <v>9</v>
      </c>
      <c r="D124" s="238">
        <v>51.67</v>
      </c>
      <c r="E124" s="238">
        <v>56.11</v>
      </c>
      <c r="F124" s="77">
        <f t="shared" si="3"/>
        <v>4.4399999999999977</v>
      </c>
    </row>
    <row r="125" spans="1:6" ht="24">
      <c r="A125" s="236">
        <v>23</v>
      </c>
      <c r="B125" s="14" t="s">
        <v>61</v>
      </c>
      <c r="C125" s="2">
        <v>11</v>
      </c>
      <c r="D125" s="238">
        <v>52.22</v>
      </c>
      <c r="E125" s="238">
        <v>56.36</v>
      </c>
      <c r="F125" s="77">
        <f t="shared" si="3"/>
        <v>4.1400000000000006</v>
      </c>
    </row>
    <row r="126" spans="1:6" ht="24">
      <c r="A126" s="236">
        <v>24</v>
      </c>
      <c r="B126" s="14" t="s">
        <v>94</v>
      </c>
      <c r="C126" s="2">
        <v>6</v>
      </c>
      <c r="D126" s="238">
        <v>46</v>
      </c>
      <c r="E126" s="238">
        <v>50</v>
      </c>
      <c r="F126" s="77">
        <f t="shared" si="3"/>
        <v>4</v>
      </c>
    </row>
    <row r="127" spans="1:6" ht="24">
      <c r="A127" s="236">
        <v>25</v>
      </c>
      <c r="B127" s="14" t="s">
        <v>93</v>
      </c>
      <c r="C127" s="2">
        <v>8</v>
      </c>
      <c r="D127" s="238">
        <v>48</v>
      </c>
      <c r="E127" s="238">
        <v>51.88</v>
      </c>
      <c r="F127" s="77">
        <f t="shared" si="3"/>
        <v>3.8800000000000026</v>
      </c>
    </row>
    <row r="128" spans="1:6" ht="24">
      <c r="A128" s="236">
        <v>26</v>
      </c>
      <c r="B128" s="14" t="s">
        <v>115</v>
      </c>
      <c r="C128" s="2">
        <v>8</v>
      </c>
      <c r="D128" s="238">
        <v>49.44</v>
      </c>
      <c r="E128" s="238">
        <v>53.13</v>
      </c>
      <c r="F128" s="77">
        <f t="shared" si="3"/>
        <v>3.6900000000000048</v>
      </c>
    </row>
    <row r="129" spans="1:6" ht="24">
      <c r="A129" s="236">
        <v>27</v>
      </c>
      <c r="B129" s="14" t="s">
        <v>111</v>
      </c>
      <c r="C129" s="2">
        <v>20</v>
      </c>
      <c r="D129" s="238">
        <v>47.14</v>
      </c>
      <c r="E129" s="238">
        <v>50.75</v>
      </c>
      <c r="F129" s="77">
        <f t="shared" si="3"/>
        <v>3.6099999999999994</v>
      </c>
    </row>
    <row r="130" spans="1:6" ht="24">
      <c r="A130" s="236">
        <v>28</v>
      </c>
      <c r="B130" s="14" t="s">
        <v>27</v>
      </c>
      <c r="C130" s="2">
        <v>31</v>
      </c>
      <c r="D130" s="238">
        <v>40.15</v>
      </c>
      <c r="E130" s="238">
        <v>43.39</v>
      </c>
      <c r="F130" s="77">
        <f t="shared" si="3"/>
        <v>3.240000000000002</v>
      </c>
    </row>
    <row r="131" spans="1:6" ht="24">
      <c r="A131" s="236">
        <v>29</v>
      </c>
      <c r="B131" s="14" t="s">
        <v>52</v>
      </c>
      <c r="C131" s="2">
        <v>4</v>
      </c>
      <c r="D131" s="238">
        <v>40</v>
      </c>
      <c r="E131" s="238">
        <v>42.5</v>
      </c>
      <c r="F131" s="77">
        <f t="shared" si="3"/>
        <v>2.5</v>
      </c>
    </row>
    <row r="132" spans="1:6" ht="24">
      <c r="A132" s="236">
        <v>30</v>
      </c>
      <c r="B132" s="14" t="s">
        <v>77</v>
      </c>
      <c r="C132" s="2">
        <v>6</v>
      </c>
      <c r="D132" s="238">
        <v>45.83</v>
      </c>
      <c r="E132" s="238">
        <v>48.33</v>
      </c>
      <c r="F132" s="77">
        <f t="shared" si="3"/>
        <v>2.5</v>
      </c>
    </row>
    <row r="133" spans="1:6" ht="24">
      <c r="A133" s="236">
        <v>31</v>
      </c>
      <c r="B133" s="14" t="s">
        <v>114</v>
      </c>
      <c r="C133" s="2">
        <v>11</v>
      </c>
      <c r="D133" s="238">
        <v>46.88</v>
      </c>
      <c r="E133" s="238">
        <v>48.64</v>
      </c>
      <c r="F133" s="77">
        <f t="shared" si="3"/>
        <v>1.759999999999998</v>
      </c>
    </row>
    <row r="134" spans="1:6" ht="24">
      <c r="A134" s="236">
        <v>32</v>
      </c>
      <c r="B134" s="14" t="s">
        <v>60</v>
      </c>
      <c r="C134" s="2">
        <v>10</v>
      </c>
      <c r="D134" s="238">
        <v>48.33</v>
      </c>
      <c r="E134" s="238">
        <v>49.5</v>
      </c>
      <c r="F134" s="77">
        <f t="shared" si="3"/>
        <v>1.1700000000000017</v>
      </c>
    </row>
    <row r="135" spans="1:6" ht="24">
      <c r="A135" s="236">
        <v>33</v>
      </c>
      <c r="B135" s="14" t="s">
        <v>139</v>
      </c>
      <c r="C135" s="2">
        <v>20</v>
      </c>
      <c r="D135" s="239">
        <v>45.136666666666663</v>
      </c>
      <c r="E135" s="238">
        <v>46.25</v>
      </c>
      <c r="F135" s="77">
        <f t="shared" ref="F135:F166" si="4">E135-D135</f>
        <v>1.1133333333333368</v>
      </c>
    </row>
    <row r="136" spans="1:6" ht="24">
      <c r="A136" s="236">
        <v>34</v>
      </c>
      <c r="B136" s="14" t="s">
        <v>117</v>
      </c>
      <c r="C136" s="2">
        <v>27</v>
      </c>
      <c r="D136" s="238">
        <v>53.09</v>
      </c>
      <c r="E136" s="238">
        <v>54.04</v>
      </c>
      <c r="F136" s="77">
        <f t="shared" si="4"/>
        <v>0.94999999999999574</v>
      </c>
    </row>
    <row r="137" spans="1:6" ht="24">
      <c r="A137" s="236">
        <v>35</v>
      </c>
      <c r="B137" s="14" t="s">
        <v>65</v>
      </c>
      <c r="C137" s="2">
        <v>6</v>
      </c>
      <c r="D137" s="238">
        <v>45</v>
      </c>
      <c r="E137" s="238">
        <v>45</v>
      </c>
      <c r="F137" s="77">
        <f t="shared" si="4"/>
        <v>0</v>
      </c>
    </row>
    <row r="138" spans="1:6" ht="24">
      <c r="A138" s="236">
        <v>36</v>
      </c>
      <c r="B138" s="14" t="s">
        <v>34</v>
      </c>
      <c r="C138" s="2">
        <v>1</v>
      </c>
      <c r="D138" s="238">
        <v>55.5</v>
      </c>
      <c r="E138" s="238">
        <v>55</v>
      </c>
      <c r="F138" s="77">
        <f t="shared" si="4"/>
        <v>-0.5</v>
      </c>
    </row>
    <row r="139" spans="1:6" ht="24">
      <c r="A139" s="236">
        <v>37</v>
      </c>
      <c r="B139" s="14" t="s">
        <v>87</v>
      </c>
      <c r="C139" s="2">
        <v>16</v>
      </c>
      <c r="D139" s="238">
        <v>52.5</v>
      </c>
      <c r="E139" s="238">
        <v>51.88</v>
      </c>
      <c r="F139" s="77">
        <f t="shared" si="4"/>
        <v>-0.61999999999999744</v>
      </c>
    </row>
    <row r="140" spans="1:6" ht="24">
      <c r="A140" s="236">
        <v>38</v>
      </c>
      <c r="B140" s="14" t="s">
        <v>137</v>
      </c>
      <c r="C140" s="2">
        <v>4</v>
      </c>
      <c r="D140" s="239">
        <v>54.375</v>
      </c>
      <c r="E140" s="238">
        <v>53.75</v>
      </c>
      <c r="F140" s="77">
        <f t="shared" si="4"/>
        <v>-0.625</v>
      </c>
    </row>
    <row r="141" spans="1:6" ht="24">
      <c r="A141" s="236">
        <v>39</v>
      </c>
      <c r="B141" s="14" t="s">
        <v>112</v>
      </c>
      <c r="C141" s="2">
        <v>19</v>
      </c>
      <c r="D141" s="238">
        <v>49.33</v>
      </c>
      <c r="E141" s="238">
        <v>48.42</v>
      </c>
      <c r="F141" s="77">
        <f t="shared" si="4"/>
        <v>-0.90999999999999659</v>
      </c>
    </row>
    <row r="142" spans="1:6" ht="24">
      <c r="A142" s="236">
        <v>40</v>
      </c>
      <c r="B142" s="14" t="s">
        <v>119</v>
      </c>
      <c r="C142" s="2">
        <v>16</v>
      </c>
      <c r="D142" s="238">
        <v>50.19</v>
      </c>
      <c r="E142" s="238">
        <v>49.06</v>
      </c>
      <c r="F142" s="77">
        <f t="shared" si="4"/>
        <v>-1.1299999999999955</v>
      </c>
    </row>
    <row r="143" spans="1:6" ht="24">
      <c r="A143" s="236">
        <v>41</v>
      </c>
      <c r="B143" s="14" t="s">
        <v>17</v>
      </c>
      <c r="C143" s="2">
        <v>12</v>
      </c>
      <c r="D143" s="238">
        <v>55</v>
      </c>
      <c r="E143" s="238">
        <v>53.75</v>
      </c>
      <c r="F143" s="77">
        <f t="shared" si="4"/>
        <v>-1.25</v>
      </c>
    </row>
    <row r="144" spans="1:6" ht="24">
      <c r="A144" s="236">
        <v>42</v>
      </c>
      <c r="B144" s="14" t="s">
        <v>69</v>
      </c>
      <c r="C144" s="2">
        <v>16</v>
      </c>
      <c r="D144" s="238">
        <v>42.14</v>
      </c>
      <c r="E144" s="238">
        <v>40.31</v>
      </c>
      <c r="F144" s="77">
        <f t="shared" si="4"/>
        <v>-1.8299999999999983</v>
      </c>
    </row>
    <row r="145" spans="1:6" ht="24">
      <c r="A145" s="236">
        <v>43</v>
      </c>
      <c r="B145" s="14" t="s">
        <v>187</v>
      </c>
      <c r="C145" s="2">
        <v>37</v>
      </c>
      <c r="D145" s="239">
        <v>48.064999999999998</v>
      </c>
      <c r="E145" s="238">
        <v>45.8154054054054</v>
      </c>
      <c r="F145" s="77">
        <f t="shared" si="4"/>
        <v>-2.2495945945945977</v>
      </c>
    </row>
    <row r="146" spans="1:6" ht="24">
      <c r="A146" s="236">
        <v>44</v>
      </c>
      <c r="B146" s="14" t="s">
        <v>102</v>
      </c>
      <c r="C146" s="2">
        <v>15</v>
      </c>
      <c r="D146" s="238">
        <v>47.37</v>
      </c>
      <c r="E146" s="238">
        <v>45</v>
      </c>
      <c r="F146" s="77">
        <f t="shared" si="4"/>
        <v>-2.3699999999999974</v>
      </c>
    </row>
    <row r="147" spans="1:6" ht="24">
      <c r="A147" s="236">
        <v>45</v>
      </c>
      <c r="B147" s="14" t="s">
        <v>76</v>
      </c>
      <c r="C147" s="2">
        <v>6</v>
      </c>
      <c r="D147" s="238">
        <v>48.57</v>
      </c>
      <c r="E147" s="238">
        <v>45.83</v>
      </c>
      <c r="F147" s="77">
        <f t="shared" si="4"/>
        <v>-2.740000000000002</v>
      </c>
    </row>
    <row r="148" spans="1:6" ht="24">
      <c r="A148" s="236">
        <v>46</v>
      </c>
      <c r="B148" s="14" t="s">
        <v>101</v>
      </c>
      <c r="C148" s="2">
        <v>15</v>
      </c>
      <c r="D148" s="238">
        <v>51.67</v>
      </c>
      <c r="E148" s="238">
        <v>48.67</v>
      </c>
      <c r="F148" s="77">
        <f t="shared" si="4"/>
        <v>-3</v>
      </c>
    </row>
    <row r="149" spans="1:6" ht="24">
      <c r="A149" s="236">
        <v>47</v>
      </c>
      <c r="B149" s="14" t="s">
        <v>63</v>
      </c>
      <c r="C149" s="2">
        <v>10</v>
      </c>
      <c r="D149" s="238">
        <v>53.13</v>
      </c>
      <c r="E149" s="238">
        <v>50</v>
      </c>
      <c r="F149" s="77">
        <f t="shared" si="4"/>
        <v>-3.1300000000000026</v>
      </c>
    </row>
    <row r="150" spans="1:6" ht="24">
      <c r="A150" s="236">
        <v>48</v>
      </c>
      <c r="B150" s="14" t="s">
        <v>37</v>
      </c>
      <c r="C150" s="2">
        <v>3</v>
      </c>
      <c r="D150" s="238">
        <v>51.54</v>
      </c>
      <c r="E150" s="238">
        <v>48.33</v>
      </c>
      <c r="F150" s="77">
        <f t="shared" si="4"/>
        <v>-3.2100000000000009</v>
      </c>
    </row>
    <row r="151" spans="1:6" ht="24">
      <c r="A151" s="236">
        <v>49</v>
      </c>
      <c r="B151" s="14" t="s">
        <v>84</v>
      </c>
      <c r="C151" s="2">
        <v>3</v>
      </c>
      <c r="D151" s="238">
        <v>55</v>
      </c>
      <c r="E151" s="238">
        <v>51.67</v>
      </c>
      <c r="F151" s="77">
        <f t="shared" si="4"/>
        <v>-3.3299999999999983</v>
      </c>
    </row>
    <row r="152" spans="1:6" ht="24">
      <c r="A152" s="236">
        <v>50</v>
      </c>
      <c r="B152" s="14" t="s">
        <v>48</v>
      </c>
      <c r="C152" s="2">
        <v>6</v>
      </c>
      <c r="D152" s="238">
        <v>48.08</v>
      </c>
      <c r="E152" s="238">
        <v>44.17</v>
      </c>
      <c r="F152" s="77">
        <f t="shared" si="4"/>
        <v>-3.9099999999999966</v>
      </c>
    </row>
    <row r="153" spans="1:6" ht="24">
      <c r="A153" s="236">
        <v>51</v>
      </c>
      <c r="B153" s="14" t="s">
        <v>22</v>
      </c>
      <c r="C153" s="2">
        <v>5</v>
      </c>
      <c r="D153" s="238">
        <v>53</v>
      </c>
      <c r="E153" s="238">
        <v>49</v>
      </c>
      <c r="F153" s="77">
        <f t="shared" si="4"/>
        <v>-4</v>
      </c>
    </row>
    <row r="154" spans="1:6" ht="24">
      <c r="A154" s="236">
        <v>52</v>
      </c>
      <c r="B154" s="14" t="s">
        <v>80</v>
      </c>
      <c r="C154" s="2">
        <v>2</v>
      </c>
      <c r="D154" s="238">
        <v>51.67</v>
      </c>
      <c r="E154" s="238">
        <v>47.5</v>
      </c>
      <c r="F154" s="77">
        <f t="shared" si="4"/>
        <v>-4.1700000000000017</v>
      </c>
    </row>
    <row r="155" spans="1:6" ht="24">
      <c r="A155" s="236">
        <v>53</v>
      </c>
      <c r="B155" s="14" t="s">
        <v>141</v>
      </c>
      <c r="C155" s="2">
        <v>20</v>
      </c>
      <c r="D155" s="239">
        <v>53.71</v>
      </c>
      <c r="E155" s="238">
        <v>49.503</v>
      </c>
      <c r="F155" s="77">
        <f t="shared" si="4"/>
        <v>-4.2070000000000007</v>
      </c>
    </row>
    <row r="156" spans="1:6" ht="24">
      <c r="A156" s="236">
        <v>54</v>
      </c>
      <c r="B156" s="14" t="s">
        <v>113</v>
      </c>
      <c r="C156" s="2">
        <v>14</v>
      </c>
      <c r="D156" s="238">
        <v>50</v>
      </c>
      <c r="E156" s="238">
        <v>45.71</v>
      </c>
      <c r="F156" s="77">
        <f t="shared" si="4"/>
        <v>-4.2899999999999991</v>
      </c>
    </row>
    <row r="157" spans="1:6" ht="24">
      <c r="A157" s="236">
        <v>55</v>
      </c>
      <c r="B157" s="14" t="s">
        <v>85</v>
      </c>
      <c r="C157" s="2">
        <v>10</v>
      </c>
      <c r="D157" s="238">
        <v>50.71</v>
      </c>
      <c r="E157" s="238">
        <v>46</v>
      </c>
      <c r="F157" s="77">
        <f t="shared" si="4"/>
        <v>-4.7100000000000009</v>
      </c>
    </row>
    <row r="158" spans="1:6" ht="24">
      <c r="A158" s="236">
        <v>56</v>
      </c>
      <c r="B158" s="14" t="s">
        <v>16</v>
      </c>
      <c r="C158" s="2">
        <v>5</v>
      </c>
      <c r="D158" s="238">
        <v>48.75</v>
      </c>
      <c r="E158" s="238">
        <v>44</v>
      </c>
      <c r="F158" s="77">
        <f t="shared" si="4"/>
        <v>-4.75</v>
      </c>
    </row>
    <row r="159" spans="1:6" ht="24">
      <c r="A159" s="236">
        <v>57</v>
      </c>
      <c r="B159" s="14" t="s">
        <v>38</v>
      </c>
      <c r="C159" s="2">
        <v>25</v>
      </c>
      <c r="D159" s="238">
        <v>52.78</v>
      </c>
      <c r="E159" s="238">
        <v>47.8</v>
      </c>
      <c r="F159" s="77">
        <f t="shared" si="4"/>
        <v>-4.980000000000004</v>
      </c>
    </row>
    <row r="160" spans="1:6" ht="24">
      <c r="A160" s="236">
        <v>58</v>
      </c>
      <c r="B160" s="14" t="s">
        <v>33</v>
      </c>
      <c r="C160" s="2">
        <v>2</v>
      </c>
      <c r="D160" s="238">
        <v>47.5</v>
      </c>
      <c r="E160" s="238">
        <v>42.5</v>
      </c>
      <c r="F160" s="77">
        <f t="shared" si="4"/>
        <v>-5</v>
      </c>
    </row>
    <row r="161" spans="1:6" ht="24">
      <c r="A161" s="236">
        <v>59</v>
      </c>
      <c r="B161" s="14" t="s">
        <v>96</v>
      </c>
      <c r="C161" s="2">
        <v>2</v>
      </c>
      <c r="D161" s="238">
        <v>55</v>
      </c>
      <c r="E161" s="238">
        <v>50</v>
      </c>
      <c r="F161" s="77">
        <f t="shared" si="4"/>
        <v>-5</v>
      </c>
    </row>
    <row r="162" spans="1:6" ht="24">
      <c r="A162" s="236">
        <v>60</v>
      </c>
      <c r="B162" s="14" t="s">
        <v>24</v>
      </c>
      <c r="C162" s="2">
        <v>28</v>
      </c>
      <c r="D162" s="238">
        <v>50.79</v>
      </c>
      <c r="E162" s="238">
        <v>45.71</v>
      </c>
      <c r="F162" s="77">
        <f t="shared" si="4"/>
        <v>-5.0799999999999983</v>
      </c>
    </row>
    <row r="163" spans="1:6" ht="24">
      <c r="A163" s="236">
        <v>61</v>
      </c>
      <c r="B163" s="14" t="s">
        <v>136</v>
      </c>
      <c r="C163" s="2">
        <v>7</v>
      </c>
      <c r="D163" s="239">
        <v>48.75</v>
      </c>
      <c r="E163" s="238">
        <v>43.572857142857139</v>
      </c>
      <c r="F163" s="77">
        <f t="shared" si="4"/>
        <v>-5.1771428571428615</v>
      </c>
    </row>
    <row r="164" spans="1:6" ht="24">
      <c r="A164" s="236">
        <v>62</v>
      </c>
      <c r="B164" s="14" t="s">
        <v>25</v>
      </c>
      <c r="C164" s="2">
        <v>13</v>
      </c>
      <c r="D164" s="238">
        <v>45</v>
      </c>
      <c r="E164" s="238">
        <v>39.619999999999997</v>
      </c>
      <c r="F164" s="77">
        <f t="shared" si="4"/>
        <v>-5.3800000000000026</v>
      </c>
    </row>
    <row r="165" spans="1:6" ht="24">
      <c r="A165" s="236">
        <v>63</v>
      </c>
      <c r="B165" s="14" t="s">
        <v>23</v>
      </c>
      <c r="C165" s="2">
        <v>5</v>
      </c>
      <c r="D165" s="238">
        <v>45.45</v>
      </c>
      <c r="E165" s="238">
        <v>40</v>
      </c>
      <c r="F165" s="77">
        <f t="shared" si="4"/>
        <v>-5.4500000000000028</v>
      </c>
    </row>
    <row r="166" spans="1:6" ht="24">
      <c r="A166" s="236">
        <v>64</v>
      </c>
      <c r="B166" s="14" t="s">
        <v>107</v>
      </c>
      <c r="C166" s="2">
        <v>10</v>
      </c>
      <c r="D166" s="238">
        <v>50</v>
      </c>
      <c r="E166" s="238">
        <v>44.5</v>
      </c>
      <c r="F166" s="77">
        <f t="shared" si="4"/>
        <v>-5.5</v>
      </c>
    </row>
    <row r="167" spans="1:6" ht="24">
      <c r="A167" s="236">
        <v>65</v>
      </c>
      <c r="B167" s="14" t="s">
        <v>188</v>
      </c>
      <c r="C167" s="2">
        <v>5</v>
      </c>
      <c r="D167" s="238">
        <v>56</v>
      </c>
      <c r="E167" s="238">
        <v>50</v>
      </c>
      <c r="F167" s="77">
        <f t="shared" ref="F167:F177" si="5">E167-D167</f>
        <v>-6</v>
      </c>
    </row>
    <row r="168" spans="1:6" ht="24">
      <c r="A168" s="236">
        <v>66</v>
      </c>
      <c r="B168" s="14" t="s">
        <v>140</v>
      </c>
      <c r="C168" s="2">
        <v>25</v>
      </c>
      <c r="D168" s="239">
        <v>48.386666666666663</v>
      </c>
      <c r="E168" s="238">
        <v>42.2</v>
      </c>
      <c r="F168" s="77">
        <f t="shared" si="5"/>
        <v>-6.1866666666666603</v>
      </c>
    </row>
    <row r="169" spans="1:6" ht="24">
      <c r="A169" s="236">
        <v>67</v>
      </c>
      <c r="B169" s="14" t="s">
        <v>109</v>
      </c>
      <c r="C169" s="2">
        <v>8</v>
      </c>
      <c r="D169" s="238">
        <v>55</v>
      </c>
      <c r="E169" s="238">
        <v>48.75</v>
      </c>
      <c r="F169" s="77">
        <f t="shared" si="5"/>
        <v>-6.25</v>
      </c>
    </row>
    <row r="170" spans="1:6" ht="24">
      <c r="A170" s="236">
        <v>68</v>
      </c>
      <c r="B170" s="14" t="s">
        <v>74</v>
      </c>
      <c r="C170" s="2">
        <v>15</v>
      </c>
      <c r="D170" s="238">
        <v>55.29</v>
      </c>
      <c r="E170" s="238">
        <v>49</v>
      </c>
      <c r="F170" s="77">
        <f t="shared" si="5"/>
        <v>-6.2899999999999991</v>
      </c>
    </row>
    <row r="171" spans="1:6" ht="24">
      <c r="A171" s="236">
        <v>69</v>
      </c>
      <c r="B171" s="14" t="s">
        <v>28</v>
      </c>
      <c r="C171" s="2">
        <v>3</v>
      </c>
      <c r="D171" s="238">
        <v>53.33</v>
      </c>
      <c r="E171" s="238">
        <v>46.67</v>
      </c>
      <c r="F171" s="77">
        <f t="shared" si="5"/>
        <v>-6.6599999999999966</v>
      </c>
    </row>
    <row r="172" spans="1:6" ht="24">
      <c r="A172" s="236">
        <v>70</v>
      </c>
      <c r="B172" s="14" t="s">
        <v>66</v>
      </c>
      <c r="C172" s="2">
        <v>8</v>
      </c>
      <c r="D172" s="238">
        <v>53.75</v>
      </c>
      <c r="E172" s="238">
        <v>46.88</v>
      </c>
      <c r="F172" s="77">
        <f t="shared" si="5"/>
        <v>-6.8699999999999974</v>
      </c>
    </row>
    <row r="173" spans="1:6" ht="24">
      <c r="A173" s="236">
        <v>71</v>
      </c>
      <c r="B173" s="14" t="s">
        <v>72</v>
      </c>
      <c r="C173" s="2">
        <v>10</v>
      </c>
      <c r="D173" s="238">
        <v>62.78</v>
      </c>
      <c r="E173" s="238">
        <v>55.5</v>
      </c>
      <c r="F173" s="77">
        <f t="shared" si="5"/>
        <v>-7.2800000000000011</v>
      </c>
    </row>
    <row r="174" spans="1:6" ht="24">
      <c r="A174" s="236">
        <v>72</v>
      </c>
      <c r="B174" s="14" t="s">
        <v>142</v>
      </c>
      <c r="C174" s="2">
        <v>19</v>
      </c>
      <c r="D174" s="239">
        <v>54.536666666666669</v>
      </c>
      <c r="E174" s="238">
        <v>47.108421052631584</v>
      </c>
      <c r="F174" s="77">
        <f t="shared" si="5"/>
        <v>-7.4282456140350845</v>
      </c>
    </row>
    <row r="175" spans="1:6" ht="24">
      <c r="A175" s="236">
        <v>73</v>
      </c>
      <c r="B175" s="14" t="s">
        <v>57</v>
      </c>
      <c r="C175" s="2">
        <v>5</v>
      </c>
      <c r="D175" s="238">
        <v>37.78</v>
      </c>
      <c r="E175" s="238">
        <v>30</v>
      </c>
      <c r="F175" s="77">
        <f t="shared" si="5"/>
        <v>-7.7800000000000011</v>
      </c>
    </row>
    <row r="176" spans="1:6" ht="24">
      <c r="A176" s="236">
        <v>74</v>
      </c>
      <c r="B176" s="14" t="s">
        <v>120</v>
      </c>
      <c r="C176" s="2">
        <v>15</v>
      </c>
      <c r="D176" s="238">
        <v>53</v>
      </c>
      <c r="E176" s="238">
        <v>45</v>
      </c>
      <c r="F176" s="77">
        <f t="shared" si="5"/>
        <v>-8</v>
      </c>
    </row>
    <row r="177" spans="1:6" ht="24">
      <c r="A177" s="236">
        <v>75</v>
      </c>
      <c r="B177" s="14" t="s">
        <v>50</v>
      </c>
      <c r="C177" s="2">
        <v>10</v>
      </c>
      <c r="D177" s="238">
        <v>55.56</v>
      </c>
      <c r="E177" s="238">
        <v>47</v>
      </c>
      <c r="F177" s="77">
        <f t="shared" si="5"/>
        <v>-8.5600000000000023</v>
      </c>
    </row>
    <row r="178" spans="1:6" ht="24">
      <c r="A178" s="236">
        <v>76</v>
      </c>
      <c r="B178" s="14" t="s">
        <v>82</v>
      </c>
      <c r="C178" s="2">
        <v>14</v>
      </c>
      <c r="D178" s="238">
        <v>46.07</v>
      </c>
      <c r="E178" s="238">
        <v>51.07</v>
      </c>
      <c r="F178" s="77">
        <v>-8.9350000000000023</v>
      </c>
    </row>
    <row r="179" spans="1:6" ht="24">
      <c r="A179" s="236">
        <v>77</v>
      </c>
      <c r="B179" s="14" t="s">
        <v>53</v>
      </c>
      <c r="C179" s="2">
        <v>5</v>
      </c>
      <c r="D179" s="238">
        <v>53.33</v>
      </c>
      <c r="E179" s="238">
        <v>44</v>
      </c>
      <c r="F179" s="77">
        <f t="shared" ref="F179:F188" si="6">E179-D179</f>
        <v>-9.3299999999999983</v>
      </c>
    </row>
    <row r="180" spans="1:6" ht="24">
      <c r="A180" s="236">
        <v>78</v>
      </c>
      <c r="B180" s="16" t="s">
        <v>55</v>
      </c>
      <c r="C180" s="240">
        <v>8</v>
      </c>
      <c r="D180" s="241">
        <v>49.38</v>
      </c>
      <c r="E180" s="238">
        <v>39.380000000000003</v>
      </c>
      <c r="F180" s="77">
        <f t="shared" si="6"/>
        <v>-10</v>
      </c>
    </row>
    <row r="181" spans="1:6" ht="24">
      <c r="A181" s="236">
        <v>79</v>
      </c>
      <c r="B181" s="14" t="s">
        <v>73</v>
      </c>
      <c r="C181" s="2">
        <v>5</v>
      </c>
      <c r="D181" s="238">
        <v>59.38</v>
      </c>
      <c r="E181" s="238">
        <v>49</v>
      </c>
      <c r="F181" s="77">
        <f t="shared" si="6"/>
        <v>-10.380000000000003</v>
      </c>
    </row>
    <row r="182" spans="1:6" ht="24">
      <c r="A182" s="236">
        <v>80</v>
      </c>
      <c r="B182" s="14" t="s">
        <v>108</v>
      </c>
      <c r="C182" s="2">
        <v>17</v>
      </c>
      <c r="D182" s="238">
        <v>65.42</v>
      </c>
      <c r="E182" s="238">
        <v>54.71</v>
      </c>
      <c r="F182" s="77">
        <f t="shared" si="6"/>
        <v>-10.71</v>
      </c>
    </row>
    <row r="183" spans="1:6" ht="24">
      <c r="A183" s="236">
        <v>81</v>
      </c>
      <c r="B183" s="14" t="s">
        <v>83</v>
      </c>
      <c r="C183" s="2">
        <v>11</v>
      </c>
      <c r="D183" s="238">
        <v>47.5</v>
      </c>
      <c r="E183" s="238">
        <v>36.36</v>
      </c>
      <c r="F183" s="77">
        <f t="shared" si="6"/>
        <v>-11.14</v>
      </c>
    </row>
    <row r="184" spans="1:6" ht="24">
      <c r="A184" s="236">
        <v>82</v>
      </c>
      <c r="B184" s="14" t="s">
        <v>86</v>
      </c>
      <c r="C184" s="2">
        <v>12</v>
      </c>
      <c r="D184" s="238">
        <v>61.25</v>
      </c>
      <c r="E184" s="238">
        <v>49.581666666666671</v>
      </c>
      <c r="F184" s="77">
        <f t="shared" si="6"/>
        <v>-11.668333333333329</v>
      </c>
    </row>
    <row r="185" spans="1:6" ht="24">
      <c r="A185" s="236">
        <v>83</v>
      </c>
      <c r="B185" s="14" t="s">
        <v>79</v>
      </c>
      <c r="C185" s="2">
        <v>4</v>
      </c>
      <c r="D185" s="238">
        <v>48.75</v>
      </c>
      <c r="E185" s="238">
        <v>36.25</v>
      </c>
      <c r="F185" s="77">
        <f t="shared" si="6"/>
        <v>-12.5</v>
      </c>
    </row>
    <row r="186" spans="1:6" ht="24">
      <c r="A186" s="236">
        <v>84</v>
      </c>
      <c r="B186" s="14" t="s">
        <v>116</v>
      </c>
      <c r="C186" s="2">
        <v>13</v>
      </c>
      <c r="D186" s="238">
        <v>52.69</v>
      </c>
      <c r="E186" s="238">
        <v>39.612307692307695</v>
      </c>
      <c r="F186" s="77">
        <f t="shared" si="6"/>
        <v>-13.077692307692303</v>
      </c>
    </row>
    <row r="187" spans="1:6" ht="24">
      <c r="A187" s="236">
        <v>85</v>
      </c>
      <c r="B187" s="14" t="s">
        <v>70</v>
      </c>
      <c r="C187" s="2">
        <v>4</v>
      </c>
      <c r="D187" s="238">
        <v>56.67</v>
      </c>
      <c r="E187" s="238">
        <v>37.5</v>
      </c>
      <c r="F187" s="77">
        <f t="shared" si="6"/>
        <v>-19.170000000000002</v>
      </c>
    </row>
    <row r="188" spans="1:6" ht="24">
      <c r="A188" s="236">
        <v>86</v>
      </c>
      <c r="B188" s="14" t="s">
        <v>91</v>
      </c>
      <c r="C188" s="2">
        <v>2</v>
      </c>
      <c r="D188" s="238">
        <v>66.25</v>
      </c>
      <c r="E188" s="238">
        <v>42.5</v>
      </c>
      <c r="F188" s="77">
        <f t="shared" si="6"/>
        <v>-23.75</v>
      </c>
    </row>
  </sheetData>
  <sortState ref="B6:F91">
    <sortCondition descending="1" ref="E6:E91"/>
  </sortState>
  <mergeCells count="14">
    <mergeCell ref="A1:F1"/>
    <mergeCell ref="A2:F2"/>
    <mergeCell ref="A4:A5"/>
    <mergeCell ref="B4:B5"/>
    <mergeCell ref="C4:C5"/>
    <mergeCell ref="A3:F3"/>
    <mergeCell ref="D4:F4"/>
    <mergeCell ref="A98:F98"/>
    <mergeCell ref="A99:F99"/>
    <mergeCell ref="A100:F100"/>
    <mergeCell ref="A101:A102"/>
    <mergeCell ref="B101:B102"/>
    <mergeCell ref="C101:C102"/>
    <mergeCell ref="D101:F10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F188"/>
  <sheetViews>
    <sheetView workbookViewId="0">
      <selection activeCell="J11" sqref="J11"/>
    </sheetView>
  </sheetViews>
  <sheetFormatPr defaultRowHeight="19.5"/>
  <cols>
    <col min="1" max="1" width="11.875" style="88" customWidth="1"/>
    <col min="2" max="2" width="26.25" style="89" customWidth="1"/>
    <col min="3" max="6" width="10.625" style="88" customWidth="1"/>
  </cols>
  <sheetData>
    <row r="1" spans="1:6" ht="24">
      <c r="A1" s="281" t="s">
        <v>189</v>
      </c>
      <c r="B1" s="281"/>
      <c r="C1" s="281"/>
      <c r="D1" s="281"/>
      <c r="E1" s="281"/>
      <c r="F1" s="281"/>
    </row>
    <row r="2" spans="1:6" ht="24">
      <c r="A2" s="281" t="s">
        <v>146</v>
      </c>
      <c r="B2" s="281"/>
      <c r="C2" s="281"/>
      <c r="D2" s="281"/>
      <c r="E2" s="281"/>
      <c r="F2" s="281"/>
    </row>
    <row r="3" spans="1:6" ht="24">
      <c r="A3" s="339" t="s">
        <v>222</v>
      </c>
      <c r="B3" s="339"/>
      <c r="C3" s="339"/>
      <c r="D3" s="339"/>
      <c r="E3" s="339"/>
      <c r="F3" s="339"/>
    </row>
    <row r="4" spans="1:6" ht="24">
      <c r="A4" s="340" t="s">
        <v>143</v>
      </c>
      <c r="B4" s="340" t="s">
        <v>1</v>
      </c>
      <c r="C4" s="341" t="s">
        <v>2</v>
      </c>
      <c r="D4" s="341" t="s">
        <v>13</v>
      </c>
      <c r="E4" s="341"/>
      <c r="F4" s="341"/>
    </row>
    <row r="5" spans="1:6" ht="26.45" customHeight="1">
      <c r="A5" s="340"/>
      <c r="B5" s="340"/>
      <c r="C5" s="341"/>
      <c r="D5" s="189" t="s">
        <v>129</v>
      </c>
      <c r="E5" s="188" t="s">
        <v>199</v>
      </c>
      <c r="F5" s="61" t="s">
        <v>144</v>
      </c>
    </row>
    <row r="6" spans="1:6" ht="24">
      <c r="A6" s="236">
        <v>1</v>
      </c>
      <c r="B6" s="236" t="s">
        <v>95</v>
      </c>
      <c r="C6" s="237">
        <v>9</v>
      </c>
      <c r="D6" s="238">
        <v>58.67</v>
      </c>
      <c r="E6" s="238">
        <v>71.56</v>
      </c>
      <c r="F6" s="77">
        <f t="shared" ref="F6:F37" si="0">E6-D6</f>
        <v>12.89</v>
      </c>
    </row>
    <row r="7" spans="1:6" ht="24">
      <c r="A7" s="236">
        <v>2</v>
      </c>
      <c r="B7" s="14" t="s">
        <v>79</v>
      </c>
      <c r="C7" s="2">
        <v>4</v>
      </c>
      <c r="D7" s="238">
        <v>47</v>
      </c>
      <c r="E7" s="238">
        <v>71</v>
      </c>
      <c r="F7" s="77">
        <f t="shared" si="0"/>
        <v>24</v>
      </c>
    </row>
    <row r="8" spans="1:6" ht="24">
      <c r="A8" s="236">
        <v>3</v>
      </c>
      <c r="B8" s="14" t="s">
        <v>137</v>
      </c>
      <c r="C8" s="2">
        <v>4</v>
      </c>
      <c r="D8" s="239">
        <v>57</v>
      </c>
      <c r="E8" s="238">
        <v>70</v>
      </c>
      <c r="F8" s="77">
        <f t="shared" si="0"/>
        <v>13</v>
      </c>
    </row>
    <row r="9" spans="1:6" ht="24">
      <c r="A9" s="236">
        <v>4</v>
      </c>
      <c r="B9" s="14" t="s">
        <v>16</v>
      </c>
      <c r="C9" s="2">
        <v>5</v>
      </c>
      <c r="D9" s="238">
        <v>57.25</v>
      </c>
      <c r="E9" s="238">
        <v>68</v>
      </c>
      <c r="F9" s="77">
        <f t="shared" si="0"/>
        <v>10.75</v>
      </c>
    </row>
    <row r="10" spans="1:6" ht="24">
      <c r="A10" s="236">
        <v>5</v>
      </c>
      <c r="B10" s="14" t="s">
        <v>33</v>
      </c>
      <c r="C10" s="2">
        <v>2</v>
      </c>
      <c r="D10" s="238">
        <v>50</v>
      </c>
      <c r="E10" s="238">
        <v>68</v>
      </c>
      <c r="F10" s="77">
        <f t="shared" si="0"/>
        <v>18</v>
      </c>
    </row>
    <row r="11" spans="1:6" ht="24">
      <c r="A11" s="236">
        <v>6</v>
      </c>
      <c r="B11" s="14" t="s">
        <v>22</v>
      </c>
      <c r="C11" s="2">
        <v>5</v>
      </c>
      <c r="D11" s="238">
        <v>68.8</v>
      </c>
      <c r="E11" s="238">
        <v>67.2</v>
      </c>
      <c r="F11" s="77">
        <f t="shared" si="0"/>
        <v>-1.5999999999999943</v>
      </c>
    </row>
    <row r="12" spans="1:6" ht="24">
      <c r="A12" s="236">
        <v>7</v>
      </c>
      <c r="B12" s="14" t="s">
        <v>93</v>
      </c>
      <c r="C12" s="2">
        <v>8</v>
      </c>
      <c r="D12" s="238">
        <v>55.2</v>
      </c>
      <c r="E12" s="238">
        <v>66.5</v>
      </c>
      <c r="F12" s="77">
        <f t="shared" si="0"/>
        <v>11.299999999999997</v>
      </c>
    </row>
    <row r="13" spans="1:6" ht="24">
      <c r="A13" s="236">
        <v>8</v>
      </c>
      <c r="B13" s="14" t="s">
        <v>114</v>
      </c>
      <c r="C13" s="2">
        <v>11</v>
      </c>
      <c r="D13" s="238">
        <v>52.5</v>
      </c>
      <c r="E13" s="238">
        <v>66.180000000000007</v>
      </c>
      <c r="F13" s="77">
        <f t="shared" si="0"/>
        <v>13.680000000000007</v>
      </c>
    </row>
    <row r="14" spans="1:6" ht="24">
      <c r="A14" s="236">
        <v>9</v>
      </c>
      <c r="B14" s="14" t="s">
        <v>60</v>
      </c>
      <c r="C14" s="2">
        <v>10</v>
      </c>
      <c r="D14" s="238">
        <v>58</v>
      </c>
      <c r="E14" s="238">
        <v>66</v>
      </c>
      <c r="F14" s="77">
        <f t="shared" si="0"/>
        <v>8</v>
      </c>
    </row>
    <row r="15" spans="1:6" ht="24">
      <c r="A15" s="236">
        <v>10</v>
      </c>
      <c r="B15" s="14" t="s">
        <v>51</v>
      </c>
      <c r="C15" s="2">
        <v>8</v>
      </c>
      <c r="D15" s="238">
        <v>59.56</v>
      </c>
      <c r="E15" s="238">
        <v>65.5</v>
      </c>
      <c r="F15" s="77">
        <f t="shared" si="0"/>
        <v>5.9399999999999977</v>
      </c>
    </row>
    <row r="16" spans="1:6" ht="24">
      <c r="A16" s="236">
        <v>11</v>
      </c>
      <c r="B16" s="14" t="s">
        <v>17</v>
      </c>
      <c r="C16" s="2">
        <v>12</v>
      </c>
      <c r="D16" s="238">
        <v>60</v>
      </c>
      <c r="E16" s="238">
        <v>65.33</v>
      </c>
      <c r="F16" s="77">
        <f t="shared" si="0"/>
        <v>5.3299999999999983</v>
      </c>
    </row>
    <row r="17" spans="1:6" ht="24">
      <c r="A17" s="236">
        <v>12</v>
      </c>
      <c r="B17" s="14" t="s">
        <v>39</v>
      </c>
      <c r="C17" s="2">
        <v>6</v>
      </c>
      <c r="D17" s="238">
        <v>58.4</v>
      </c>
      <c r="E17" s="238">
        <v>65.33</v>
      </c>
      <c r="F17" s="77">
        <f t="shared" si="0"/>
        <v>6.93</v>
      </c>
    </row>
    <row r="18" spans="1:6" ht="24">
      <c r="A18" s="236">
        <v>13</v>
      </c>
      <c r="B18" s="14" t="s">
        <v>119</v>
      </c>
      <c r="C18" s="2">
        <v>16</v>
      </c>
      <c r="D18" s="238">
        <v>60.89</v>
      </c>
      <c r="E18" s="238">
        <v>65.25</v>
      </c>
      <c r="F18" s="77">
        <f t="shared" si="0"/>
        <v>4.3599999999999994</v>
      </c>
    </row>
    <row r="19" spans="1:6" ht="24">
      <c r="A19" s="236">
        <v>14</v>
      </c>
      <c r="B19" s="14" t="s">
        <v>108</v>
      </c>
      <c r="C19" s="2">
        <v>17</v>
      </c>
      <c r="D19" s="238">
        <v>72.33</v>
      </c>
      <c r="E19" s="238">
        <v>65.180000000000007</v>
      </c>
      <c r="F19" s="77">
        <f t="shared" si="0"/>
        <v>-7.1499999999999915</v>
      </c>
    </row>
    <row r="20" spans="1:6" ht="24">
      <c r="A20" s="236">
        <v>15</v>
      </c>
      <c r="B20" s="14" t="s">
        <v>104</v>
      </c>
      <c r="C20" s="2">
        <v>7</v>
      </c>
      <c r="D20" s="238">
        <v>57.5</v>
      </c>
      <c r="E20" s="238">
        <v>65.14</v>
      </c>
      <c r="F20" s="77">
        <f t="shared" si="0"/>
        <v>7.6400000000000006</v>
      </c>
    </row>
    <row r="21" spans="1:6" ht="24">
      <c r="A21" s="236">
        <v>16</v>
      </c>
      <c r="B21" s="14" t="s">
        <v>52</v>
      </c>
      <c r="C21" s="2">
        <v>4</v>
      </c>
      <c r="D21" s="238">
        <v>47.2</v>
      </c>
      <c r="E21" s="238">
        <v>65</v>
      </c>
      <c r="F21" s="77">
        <f t="shared" si="0"/>
        <v>17.799999999999997</v>
      </c>
    </row>
    <row r="22" spans="1:6" ht="24">
      <c r="A22" s="236">
        <v>17</v>
      </c>
      <c r="B22" s="14" t="s">
        <v>34</v>
      </c>
      <c r="C22" s="2">
        <v>1</v>
      </c>
      <c r="D22" s="238">
        <v>61.6</v>
      </c>
      <c r="E22" s="238">
        <v>64</v>
      </c>
      <c r="F22" s="77">
        <f t="shared" si="0"/>
        <v>2.3999999999999986</v>
      </c>
    </row>
    <row r="23" spans="1:6" ht="24">
      <c r="A23" s="236">
        <v>18</v>
      </c>
      <c r="B23" s="14" t="s">
        <v>66</v>
      </c>
      <c r="C23" s="2">
        <v>8</v>
      </c>
      <c r="D23" s="238">
        <v>61</v>
      </c>
      <c r="E23" s="238">
        <v>64</v>
      </c>
      <c r="F23" s="77">
        <f t="shared" si="0"/>
        <v>3</v>
      </c>
    </row>
    <row r="24" spans="1:6" ht="24">
      <c r="A24" s="236">
        <v>19</v>
      </c>
      <c r="B24" s="14" t="s">
        <v>101</v>
      </c>
      <c r="C24" s="2">
        <v>15</v>
      </c>
      <c r="D24" s="238">
        <v>64.67</v>
      </c>
      <c r="E24" s="238">
        <v>64</v>
      </c>
      <c r="F24" s="77">
        <f t="shared" si="0"/>
        <v>-0.67000000000000171</v>
      </c>
    </row>
    <row r="25" spans="1:6" ht="24">
      <c r="A25" s="236">
        <v>20</v>
      </c>
      <c r="B25" s="14" t="s">
        <v>115</v>
      </c>
      <c r="C25" s="2">
        <v>8</v>
      </c>
      <c r="D25" s="238">
        <v>55.56</v>
      </c>
      <c r="E25" s="238">
        <v>64</v>
      </c>
      <c r="F25" s="77">
        <f t="shared" si="0"/>
        <v>8.4399999999999977</v>
      </c>
    </row>
    <row r="26" spans="1:6" ht="24">
      <c r="A26" s="236">
        <v>21</v>
      </c>
      <c r="B26" s="14" t="s">
        <v>20</v>
      </c>
      <c r="C26" s="2">
        <v>22</v>
      </c>
      <c r="D26" s="238">
        <v>47.13</v>
      </c>
      <c r="E26" s="238">
        <v>63.82</v>
      </c>
      <c r="F26" s="77">
        <f t="shared" si="0"/>
        <v>16.689999999999998</v>
      </c>
    </row>
    <row r="27" spans="1:6" ht="24">
      <c r="A27" s="236">
        <v>22</v>
      </c>
      <c r="B27" s="14" t="s">
        <v>61</v>
      </c>
      <c r="C27" s="2">
        <v>11</v>
      </c>
      <c r="D27" s="238">
        <v>60.89</v>
      </c>
      <c r="E27" s="238">
        <v>63.64</v>
      </c>
      <c r="F27" s="77">
        <f t="shared" si="0"/>
        <v>2.75</v>
      </c>
    </row>
    <row r="28" spans="1:6" ht="24">
      <c r="A28" s="236">
        <v>23</v>
      </c>
      <c r="B28" s="14" t="s">
        <v>50</v>
      </c>
      <c r="C28" s="2">
        <v>10</v>
      </c>
      <c r="D28" s="238">
        <v>66.67</v>
      </c>
      <c r="E28" s="238">
        <v>63.6</v>
      </c>
      <c r="F28" s="77">
        <f t="shared" si="0"/>
        <v>-3.0700000000000003</v>
      </c>
    </row>
    <row r="29" spans="1:6" ht="24">
      <c r="A29" s="236">
        <v>24</v>
      </c>
      <c r="B29" s="14" t="s">
        <v>63</v>
      </c>
      <c r="C29" s="2">
        <v>10</v>
      </c>
      <c r="D29" s="238">
        <v>60.5</v>
      </c>
      <c r="E29" s="238">
        <v>63.6</v>
      </c>
      <c r="F29" s="77">
        <f t="shared" si="0"/>
        <v>3.1000000000000014</v>
      </c>
    </row>
    <row r="30" spans="1:6" ht="24">
      <c r="A30" s="236">
        <v>25</v>
      </c>
      <c r="B30" s="14" t="s">
        <v>117</v>
      </c>
      <c r="C30" s="2">
        <v>27</v>
      </c>
      <c r="D30" s="238">
        <v>61.36</v>
      </c>
      <c r="E30" s="238">
        <v>63.5</v>
      </c>
      <c r="F30" s="77">
        <f t="shared" si="0"/>
        <v>2.1400000000000006</v>
      </c>
    </row>
    <row r="31" spans="1:6" ht="24">
      <c r="A31" s="236">
        <v>26</v>
      </c>
      <c r="B31" s="14" t="s">
        <v>31</v>
      </c>
      <c r="C31" s="2">
        <v>15</v>
      </c>
      <c r="D31" s="238">
        <v>57.27</v>
      </c>
      <c r="E31" s="238">
        <v>63.47</v>
      </c>
      <c r="F31" s="77">
        <f t="shared" si="0"/>
        <v>6.1999999999999957</v>
      </c>
    </row>
    <row r="32" spans="1:6" ht="24">
      <c r="A32" s="236">
        <v>27</v>
      </c>
      <c r="B32" s="14" t="s">
        <v>111</v>
      </c>
      <c r="C32" s="2">
        <v>20</v>
      </c>
      <c r="D32" s="238">
        <v>59.14</v>
      </c>
      <c r="E32" s="238">
        <v>63.2</v>
      </c>
      <c r="F32" s="77">
        <f t="shared" si="0"/>
        <v>4.0600000000000023</v>
      </c>
    </row>
    <row r="33" spans="1:6" ht="24">
      <c r="A33" s="236">
        <v>28</v>
      </c>
      <c r="B33" s="14" t="s">
        <v>86</v>
      </c>
      <c r="C33" s="2">
        <v>12</v>
      </c>
      <c r="D33" s="238">
        <v>68</v>
      </c>
      <c r="E33" s="238">
        <v>63.000833333333333</v>
      </c>
      <c r="F33" s="77">
        <f t="shared" si="0"/>
        <v>-4.9991666666666674</v>
      </c>
    </row>
    <row r="34" spans="1:6" ht="24">
      <c r="A34" s="236">
        <v>29</v>
      </c>
      <c r="B34" s="14" t="s">
        <v>109</v>
      </c>
      <c r="C34" s="2">
        <v>8</v>
      </c>
      <c r="D34" s="238">
        <v>59.2</v>
      </c>
      <c r="E34" s="238">
        <v>63</v>
      </c>
      <c r="F34" s="77">
        <f t="shared" si="0"/>
        <v>3.7999999999999972</v>
      </c>
    </row>
    <row r="35" spans="1:6" ht="24">
      <c r="A35" s="236">
        <v>30</v>
      </c>
      <c r="B35" s="14" t="s">
        <v>94</v>
      </c>
      <c r="C35" s="2">
        <v>6</v>
      </c>
      <c r="D35" s="238">
        <v>48.8</v>
      </c>
      <c r="E35" s="238">
        <v>62.67</v>
      </c>
      <c r="F35" s="77">
        <f t="shared" si="0"/>
        <v>13.870000000000005</v>
      </c>
    </row>
    <row r="36" spans="1:6" ht="24">
      <c r="A36" s="236">
        <v>31</v>
      </c>
      <c r="B36" s="14" t="s">
        <v>102</v>
      </c>
      <c r="C36" s="2">
        <v>15</v>
      </c>
      <c r="D36" s="238">
        <v>57.26</v>
      </c>
      <c r="E36" s="238">
        <v>62.67</v>
      </c>
      <c r="F36" s="77">
        <f t="shared" si="0"/>
        <v>5.4100000000000037</v>
      </c>
    </row>
    <row r="37" spans="1:6" ht="24">
      <c r="A37" s="236">
        <v>32</v>
      </c>
      <c r="B37" s="14" t="s">
        <v>120</v>
      </c>
      <c r="C37" s="2">
        <v>15</v>
      </c>
      <c r="D37" s="238">
        <v>61.6</v>
      </c>
      <c r="E37" s="238">
        <v>62.4</v>
      </c>
      <c r="F37" s="77">
        <f t="shared" si="0"/>
        <v>0.79999999999999716</v>
      </c>
    </row>
    <row r="38" spans="1:6" ht="24">
      <c r="A38" s="236">
        <v>33</v>
      </c>
      <c r="B38" s="14" t="s">
        <v>56</v>
      </c>
      <c r="C38" s="2">
        <v>14</v>
      </c>
      <c r="D38" s="238">
        <v>58</v>
      </c>
      <c r="E38" s="238">
        <v>61.71</v>
      </c>
      <c r="F38" s="77">
        <v>-3.125</v>
      </c>
    </row>
    <row r="39" spans="1:6" ht="24">
      <c r="A39" s="236">
        <v>34</v>
      </c>
      <c r="B39" s="14" t="s">
        <v>82</v>
      </c>
      <c r="C39" s="2">
        <v>14</v>
      </c>
      <c r="D39" s="238">
        <v>51.43</v>
      </c>
      <c r="E39" s="238">
        <v>61.71</v>
      </c>
      <c r="F39" s="77">
        <f t="shared" ref="F39:F70" si="1">E39-D39</f>
        <v>10.280000000000001</v>
      </c>
    </row>
    <row r="40" spans="1:6" ht="24">
      <c r="A40" s="236">
        <v>35</v>
      </c>
      <c r="B40" s="14" t="s">
        <v>188</v>
      </c>
      <c r="C40" s="2">
        <v>5</v>
      </c>
      <c r="D40" s="238">
        <v>56.8</v>
      </c>
      <c r="E40" s="238">
        <v>61.6</v>
      </c>
      <c r="F40" s="77">
        <f t="shared" si="1"/>
        <v>4.8000000000000043</v>
      </c>
    </row>
    <row r="41" spans="1:6" ht="24">
      <c r="A41" s="236">
        <v>36</v>
      </c>
      <c r="B41" s="14" t="s">
        <v>135</v>
      </c>
      <c r="C41" s="2">
        <v>17</v>
      </c>
      <c r="D41" s="239">
        <v>58.643333333333338</v>
      </c>
      <c r="E41" s="238">
        <v>61.410588235294121</v>
      </c>
      <c r="F41" s="77">
        <f t="shared" si="1"/>
        <v>2.7672549019607828</v>
      </c>
    </row>
    <row r="42" spans="1:6" ht="24">
      <c r="A42" s="236">
        <v>37</v>
      </c>
      <c r="B42" s="14" t="s">
        <v>138</v>
      </c>
      <c r="C42" s="2">
        <v>9</v>
      </c>
      <c r="D42" s="239">
        <v>62.832499999999996</v>
      </c>
      <c r="E42" s="238">
        <v>60.444444444444443</v>
      </c>
      <c r="F42" s="77">
        <f t="shared" si="1"/>
        <v>-2.3880555555555532</v>
      </c>
    </row>
    <row r="43" spans="1:6" ht="24">
      <c r="A43" s="236">
        <v>38</v>
      </c>
      <c r="B43" s="14" t="s">
        <v>71</v>
      </c>
      <c r="C43" s="2">
        <v>11</v>
      </c>
      <c r="D43" s="238">
        <v>46.555</v>
      </c>
      <c r="E43" s="238">
        <v>60.360909090909097</v>
      </c>
      <c r="F43" s="77">
        <f t="shared" si="1"/>
        <v>13.805909090909097</v>
      </c>
    </row>
    <row r="44" spans="1:6" ht="24">
      <c r="A44" s="236">
        <v>39</v>
      </c>
      <c r="B44" s="14" t="s">
        <v>74</v>
      </c>
      <c r="C44" s="2">
        <v>15</v>
      </c>
      <c r="D44" s="238">
        <v>55.76</v>
      </c>
      <c r="E44" s="238">
        <v>60.27</v>
      </c>
      <c r="F44" s="77">
        <f t="shared" si="1"/>
        <v>4.5100000000000051</v>
      </c>
    </row>
    <row r="45" spans="1:6" ht="24">
      <c r="A45" s="236">
        <v>40</v>
      </c>
      <c r="B45" s="14" t="s">
        <v>87</v>
      </c>
      <c r="C45" s="2">
        <v>16</v>
      </c>
      <c r="D45" s="238">
        <v>64.5</v>
      </c>
      <c r="E45" s="238">
        <v>60.25</v>
      </c>
      <c r="F45" s="77">
        <f t="shared" si="1"/>
        <v>-4.25</v>
      </c>
    </row>
    <row r="46" spans="1:6" s="17" customFormat="1" ht="24.6" customHeight="1">
      <c r="A46" s="236">
        <v>41</v>
      </c>
      <c r="B46" s="14" t="s">
        <v>18</v>
      </c>
      <c r="C46" s="2">
        <v>13</v>
      </c>
      <c r="D46" s="238">
        <v>61</v>
      </c>
      <c r="E46" s="238">
        <v>60</v>
      </c>
      <c r="F46" s="77">
        <f t="shared" si="1"/>
        <v>-1</v>
      </c>
    </row>
    <row r="47" spans="1:6" ht="24">
      <c r="A47" s="236">
        <v>42</v>
      </c>
      <c r="B47" s="14" t="s">
        <v>105</v>
      </c>
      <c r="C47" s="2">
        <v>4</v>
      </c>
      <c r="D47" s="238">
        <v>37.33</v>
      </c>
      <c r="E47" s="238">
        <v>60</v>
      </c>
      <c r="F47" s="77">
        <f t="shared" si="1"/>
        <v>22.67</v>
      </c>
    </row>
    <row r="48" spans="1:6" ht="24">
      <c r="A48" s="236">
        <v>43</v>
      </c>
      <c r="B48" s="14" t="s">
        <v>107</v>
      </c>
      <c r="C48" s="2">
        <v>10</v>
      </c>
      <c r="D48" s="238">
        <v>55</v>
      </c>
      <c r="E48" s="238">
        <v>60</v>
      </c>
      <c r="F48" s="77">
        <f t="shared" si="1"/>
        <v>5</v>
      </c>
    </row>
    <row r="49" spans="1:6" ht="24">
      <c r="A49" s="236">
        <v>44</v>
      </c>
      <c r="B49" s="14" t="s">
        <v>142</v>
      </c>
      <c r="C49" s="2">
        <v>19</v>
      </c>
      <c r="D49" s="239">
        <v>60.963333333333331</v>
      </c>
      <c r="E49" s="238">
        <v>59.792631578947365</v>
      </c>
      <c r="F49" s="77">
        <f t="shared" si="1"/>
        <v>-1.1707017543859664</v>
      </c>
    </row>
    <row r="50" spans="1:6" ht="24">
      <c r="A50" s="236">
        <v>45</v>
      </c>
      <c r="B50" s="14" t="s">
        <v>141</v>
      </c>
      <c r="C50" s="2">
        <v>20</v>
      </c>
      <c r="D50" s="239">
        <v>54.034999999999997</v>
      </c>
      <c r="E50" s="238">
        <v>59.403499999999994</v>
      </c>
      <c r="F50" s="77">
        <f t="shared" si="1"/>
        <v>5.3684999999999974</v>
      </c>
    </row>
    <row r="51" spans="1:6" ht="24">
      <c r="A51" s="236">
        <v>46</v>
      </c>
      <c r="B51" s="14" t="s">
        <v>139</v>
      </c>
      <c r="C51" s="2">
        <v>20</v>
      </c>
      <c r="D51" s="239">
        <v>54.515000000000008</v>
      </c>
      <c r="E51" s="238">
        <v>59.4</v>
      </c>
      <c r="F51" s="77">
        <f t="shared" si="1"/>
        <v>4.8849999999999909</v>
      </c>
    </row>
    <row r="52" spans="1:6" ht="24">
      <c r="A52" s="236">
        <v>47</v>
      </c>
      <c r="B52" s="14" t="s">
        <v>72</v>
      </c>
      <c r="C52" s="2">
        <v>10</v>
      </c>
      <c r="D52" s="238">
        <v>67.11</v>
      </c>
      <c r="E52" s="238">
        <v>59.2</v>
      </c>
      <c r="F52" s="77">
        <f t="shared" si="1"/>
        <v>-7.9099999999999966</v>
      </c>
    </row>
    <row r="53" spans="1:6" ht="24">
      <c r="A53" s="236">
        <v>48</v>
      </c>
      <c r="B53" s="14" t="s">
        <v>25</v>
      </c>
      <c r="C53" s="2">
        <v>13</v>
      </c>
      <c r="D53" s="238">
        <v>51.69</v>
      </c>
      <c r="E53" s="238">
        <v>59.08</v>
      </c>
      <c r="F53" s="77">
        <f t="shared" si="1"/>
        <v>7.3900000000000006</v>
      </c>
    </row>
    <row r="54" spans="1:6" ht="24">
      <c r="A54" s="236">
        <v>49</v>
      </c>
      <c r="B54" s="14" t="s">
        <v>65</v>
      </c>
      <c r="C54" s="2">
        <v>6</v>
      </c>
      <c r="D54" s="238">
        <v>68</v>
      </c>
      <c r="E54" s="238">
        <v>58.67</v>
      </c>
      <c r="F54" s="77">
        <f t="shared" si="1"/>
        <v>-9.3299999999999983</v>
      </c>
    </row>
    <row r="55" spans="1:6" ht="24">
      <c r="A55" s="236">
        <v>50</v>
      </c>
      <c r="B55" s="14" t="s">
        <v>89</v>
      </c>
      <c r="C55" s="2">
        <v>11</v>
      </c>
      <c r="D55" s="239">
        <v>45.715000000000003</v>
      </c>
      <c r="E55" s="238">
        <v>58.55</v>
      </c>
      <c r="F55" s="77">
        <f t="shared" si="1"/>
        <v>12.834999999999994</v>
      </c>
    </row>
    <row r="56" spans="1:6" ht="24">
      <c r="A56" s="236">
        <v>51</v>
      </c>
      <c r="B56" s="14" t="s">
        <v>47</v>
      </c>
      <c r="C56" s="2">
        <v>22</v>
      </c>
      <c r="D56" s="238">
        <v>46.8</v>
      </c>
      <c r="E56" s="238">
        <v>57.82</v>
      </c>
      <c r="F56" s="77">
        <f t="shared" si="1"/>
        <v>11.020000000000003</v>
      </c>
    </row>
    <row r="57" spans="1:6" ht="24">
      <c r="A57" s="236">
        <v>52</v>
      </c>
      <c r="B57" s="14" t="s">
        <v>30</v>
      </c>
      <c r="C57" s="2">
        <v>14</v>
      </c>
      <c r="D57" s="238">
        <v>43</v>
      </c>
      <c r="E57" s="238">
        <v>57.71</v>
      </c>
      <c r="F57" s="77">
        <f t="shared" si="1"/>
        <v>14.71</v>
      </c>
    </row>
    <row r="58" spans="1:6" ht="24">
      <c r="A58" s="236">
        <v>53</v>
      </c>
      <c r="B58" s="14" t="s">
        <v>112</v>
      </c>
      <c r="C58" s="2">
        <v>19</v>
      </c>
      <c r="D58" s="238">
        <v>52.27</v>
      </c>
      <c r="E58" s="238">
        <v>57.68</v>
      </c>
      <c r="F58" s="77">
        <f t="shared" si="1"/>
        <v>5.4099999999999966</v>
      </c>
    </row>
    <row r="59" spans="1:6" ht="24">
      <c r="A59" s="236">
        <v>54</v>
      </c>
      <c r="B59" s="14" t="s">
        <v>38</v>
      </c>
      <c r="C59" s="2">
        <v>25</v>
      </c>
      <c r="D59" s="238">
        <v>53.56</v>
      </c>
      <c r="E59" s="238">
        <v>57.44</v>
      </c>
      <c r="F59" s="77">
        <f t="shared" si="1"/>
        <v>3.8799999999999955</v>
      </c>
    </row>
    <row r="60" spans="1:6" ht="24">
      <c r="A60" s="236">
        <v>55</v>
      </c>
      <c r="B60" s="14" t="s">
        <v>32</v>
      </c>
      <c r="C60" s="2">
        <v>4</v>
      </c>
      <c r="D60" s="238">
        <v>50</v>
      </c>
      <c r="E60" s="238">
        <v>57</v>
      </c>
      <c r="F60" s="77">
        <f t="shared" si="1"/>
        <v>7</v>
      </c>
    </row>
    <row r="61" spans="1:6" ht="24">
      <c r="A61" s="236">
        <v>56</v>
      </c>
      <c r="B61" s="14" t="s">
        <v>88</v>
      </c>
      <c r="C61" s="2">
        <v>4</v>
      </c>
      <c r="D61" s="238">
        <v>52.67</v>
      </c>
      <c r="E61" s="238">
        <v>57</v>
      </c>
      <c r="F61" s="77">
        <f t="shared" si="1"/>
        <v>4.3299999999999983</v>
      </c>
    </row>
    <row r="62" spans="1:6" ht="24">
      <c r="A62" s="236">
        <v>57</v>
      </c>
      <c r="B62" s="14" t="s">
        <v>23</v>
      </c>
      <c r="C62" s="2">
        <v>5</v>
      </c>
      <c r="D62" s="238">
        <v>59.64</v>
      </c>
      <c r="E62" s="238">
        <v>56.8</v>
      </c>
      <c r="F62" s="77">
        <f t="shared" si="1"/>
        <v>-2.8400000000000034</v>
      </c>
    </row>
    <row r="63" spans="1:6" ht="24">
      <c r="A63" s="236">
        <v>58</v>
      </c>
      <c r="B63" s="14" t="s">
        <v>53</v>
      </c>
      <c r="C63" s="2">
        <v>5</v>
      </c>
      <c r="D63" s="238">
        <v>58.33</v>
      </c>
      <c r="E63" s="238">
        <v>56.8</v>
      </c>
      <c r="F63" s="77">
        <f t="shared" si="1"/>
        <v>-1.5300000000000011</v>
      </c>
    </row>
    <row r="64" spans="1:6" ht="24">
      <c r="A64" s="236">
        <v>59</v>
      </c>
      <c r="B64" s="14" t="s">
        <v>73</v>
      </c>
      <c r="C64" s="2">
        <v>5</v>
      </c>
      <c r="D64" s="238">
        <v>68.5</v>
      </c>
      <c r="E64" s="238">
        <v>56.8</v>
      </c>
      <c r="F64" s="77">
        <f t="shared" si="1"/>
        <v>-11.700000000000003</v>
      </c>
    </row>
    <row r="65" spans="1:6" ht="24">
      <c r="A65" s="236">
        <v>60</v>
      </c>
      <c r="B65" s="14" t="s">
        <v>62</v>
      </c>
      <c r="C65" s="2">
        <v>12</v>
      </c>
      <c r="D65" s="238">
        <v>41.6</v>
      </c>
      <c r="E65" s="238">
        <v>56.33</v>
      </c>
      <c r="F65" s="77">
        <f t="shared" si="1"/>
        <v>14.729999999999997</v>
      </c>
    </row>
    <row r="66" spans="1:6" ht="24">
      <c r="A66" s="236">
        <v>61</v>
      </c>
      <c r="B66" s="14" t="s">
        <v>28</v>
      </c>
      <c r="C66" s="2">
        <v>3</v>
      </c>
      <c r="D66" s="238">
        <v>59.33</v>
      </c>
      <c r="E66" s="238">
        <v>56</v>
      </c>
      <c r="F66" s="77">
        <f t="shared" si="1"/>
        <v>-3.3299999999999983</v>
      </c>
    </row>
    <row r="67" spans="1:6" ht="24">
      <c r="A67" s="236">
        <v>62</v>
      </c>
      <c r="B67" s="14" t="s">
        <v>69</v>
      </c>
      <c r="C67" s="2">
        <v>16</v>
      </c>
      <c r="D67" s="238">
        <v>57.14</v>
      </c>
      <c r="E67" s="238">
        <v>56</v>
      </c>
      <c r="F67" s="77">
        <f t="shared" si="1"/>
        <v>-1.1400000000000006</v>
      </c>
    </row>
    <row r="68" spans="1:6" ht="24">
      <c r="A68" s="236">
        <v>63</v>
      </c>
      <c r="B68" s="14" t="s">
        <v>70</v>
      </c>
      <c r="C68" s="2">
        <v>4</v>
      </c>
      <c r="D68" s="238">
        <v>70.67</v>
      </c>
      <c r="E68" s="238">
        <v>56</v>
      </c>
      <c r="F68" s="77">
        <f t="shared" si="1"/>
        <v>-14.670000000000002</v>
      </c>
    </row>
    <row r="69" spans="1:6" ht="24">
      <c r="A69" s="236">
        <v>64</v>
      </c>
      <c r="B69" s="14" t="s">
        <v>75</v>
      </c>
      <c r="C69" s="2">
        <v>3</v>
      </c>
      <c r="D69" s="238">
        <v>50</v>
      </c>
      <c r="E69" s="238">
        <v>56</v>
      </c>
      <c r="F69" s="77">
        <f t="shared" si="1"/>
        <v>6</v>
      </c>
    </row>
    <row r="70" spans="1:6" ht="24">
      <c r="A70" s="236">
        <v>65</v>
      </c>
      <c r="B70" s="14" t="s">
        <v>80</v>
      </c>
      <c r="C70" s="2">
        <v>2</v>
      </c>
      <c r="D70" s="238">
        <v>54.67</v>
      </c>
      <c r="E70" s="238">
        <v>56</v>
      </c>
      <c r="F70" s="77">
        <f t="shared" si="1"/>
        <v>1.3299999999999983</v>
      </c>
    </row>
    <row r="71" spans="1:6" ht="24">
      <c r="A71" s="236">
        <v>66</v>
      </c>
      <c r="B71" s="14" t="s">
        <v>91</v>
      </c>
      <c r="C71" s="2">
        <v>2</v>
      </c>
      <c r="D71" s="238">
        <v>59</v>
      </c>
      <c r="E71" s="238">
        <v>56</v>
      </c>
      <c r="F71" s="77">
        <f t="shared" ref="F71:F91" si="2">E71-D71</f>
        <v>-3</v>
      </c>
    </row>
    <row r="72" spans="1:6" ht="24">
      <c r="A72" s="236">
        <v>67</v>
      </c>
      <c r="B72" s="14" t="s">
        <v>187</v>
      </c>
      <c r="C72" s="2">
        <v>37</v>
      </c>
      <c r="D72" s="239">
        <v>58.05</v>
      </c>
      <c r="E72" s="238">
        <v>55.027837837837836</v>
      </c>
      <c r="F72" s="77">
        <f t="shared" si="2"/>
        <v>-3.0221621621621608</v>
      </c>
    </row>
    <row r="73" spans="1:6" ht="24">
      <c r="A73" s="236">
        <v>68</v>
      </c>
      <c r="B73" s="14" t="s">
        <v>136</v>
      </c>
      <c r="C73" s="2">
        <v>7</v>
      </c>
      <c r="D73" s="239">
        <v>57.75</v>
      </c>
      <c r="E73" s="238">
        <v>54.855714285714285</v>
      </c>
      <c r="F73" s="77">
        <f t="shared" si="2"/>
        <v>-2.894285714285715</v>
      </c>
    </row>
    <row r="74" spans="1:6" ht="24">
      <c r="A74" s="236">
        <v>69</v>
      </c>
      <c r="B74" s="14" t="s">
        <v>84</v>
      </c>
      <c r="C74" s="2">
        <v>3</v>
      </c>
      <c r="D74" s="238">
        <v>53.33</v>
      </c>
      <c r="E74" s="238">
        <v>54.67</v>
      </c>
      <c r="F74" s="77">
        <f t="shared" si="2"/>
        <v>1.3400000000000034</v>
      </c>
    </row>
    <row r="75" spans="1:6" ht="24">
      <c r="A75" s="236">
        <v>70</v>
      </c>
      <c r="B75" s="14" t="s">
        <v>85</v>
      </c>
      <c r="C75" s="2">
        <v>10</v>
      </c>
      <c r="D75" s="238">
        <v>49.9</v>
      </c>
      <c r="E75" s="238">
        <v>54.4</v>
      </c>
      <c r="F75" s="77">
        <f t="shared" si="2"/>
        <v>4.5</v>
      </c>
    </row>
    <row r="76" spans="1:6" ht="24">
      <c r="A76" s="236">
        <v>71</v>
      </c>
      <c r="B76" s="14" t="s">
        <v>140</v>
      </c>
      <c r="C76" s="2">
        <v>25</v>
      </c>
      <c r="D76" s="239">
        <v>49.013333333333328</v>
      </c>
      <c r="E76" s="238">
        <v>53.758000000000003</v>
      </c>
      <c r="F76" s="77">
        <f t="shared" si="2"/>
        <v>4.7446666666666744</v>
      </c>
    </row>
    <row r="77" spans="1:6" ht="24">
      <c r="A77" s="236">
        <v>72</v>
      </c>
      <c r="B77" s="14" t="s">
        <v>57</v>
      </c>
      <c r="C77" s="2">
        <v>5</v>
      </c>
      <c r="D77" s="238">
        <v>49.78</v>
      </c>
      <c r="E77" s="238">
        <v>53.6</v>
      </c>
      <c r="F77" s="77">
        <f t="shared" si="2"/>
        <v>3.8200000000000003</v>
      </c>
    </row>
    <row r="78" spans="1:6" ht="24">
      <c r="A78" s="236">
        <v>73</v>
      </c>
      <c r="B78" s="14" t="s">
        <v>64</v>
      </c>
      <c r="C78" s="2">
        <v>12</v>
      </c>
      <c r="D78" s="238">
        <v>51.8</v>
      </c>
      <c r="E78" s="238">
        <v>53.33</v>
      </c>
      <c r="F78" s="77">
        <f t="shared" si="2"/>
        <v>1.5300000000000011</v>
      </c>
    </row>
    <row r="79" spans="1:6" ht="24">
      <c r="A79" s="236">
        <v>74</v>
      </c>
      <c r="B79" s="14" t="s">
        <v>113</v>
      </c>
      <c r="C79" s="2">
        <v>14</v>
      </c>
      <c r="D79" s="238">
        <v>60</v>
      </c>
      <c r="E79" s="238">
        <v>53.14</v>
      </c>
      <c r="F79" s="77">
        <f t="shared" si="2"/>
        <v>-6.8599999999999994</v>
      </c>
    </row>
    <row r="80" spans="1:6" ht="24">
      <c r="A80" s="236">
        <v>75</v>
      </c>
      <c r="B80" s="14" t="s">
        <v>116</v>
      </c>
      <c r="C80" s="2">
        <v>13</v>
      </c>
      <c r="D80" s="238">
        <v>57.23</v>
      </c>
      <c r="E80" s="238">
        <v>52.92</v>
      </c>
      <c r="F80" s="77">
        <f t="shared" si="2"/>
        <v>-4.3099999999999952</v>
      </c>
    </row>
    <row r="81" spans="1:6" ht="24">
      <c r="A81" s="236">
        <v>76</v>
      </c>
      <c r="B81" s="14" t="s">
        <v>24</v>
      </c>
      <c r="C81" s="2">
        <v>28</v>
      </c>
      <c r="D81" s="238">
        <v>56</v>
      </c>
      <c r="E81" s="238">
        <v>52.29</v>
      </c>
      <c r="F81" s="77">
        <f t="shared" si="2"/>
        <v>-3.7100000000000009</v>
      </c>
    </row>
    <row r="82" spans="1:6" ht="24">
      <c r="A82" s="236">
        <v>77</v>
      </c>
      <c r="B82" s="14" t="s">
        <v>37</v>
      </c>
      <c r="C82" s="2">
        <v>3</v>
      </c>
      <c r="D82" s="238">
        <v>57.23</v>
      </c>
      <c r="E82" s="238">
        <v>52</v>
      </c>
      <c r="F82" s="77">
        <f t="shared" si="2"/>
        <v>-5.2299999999999969</v>
      </c>
    </row>
    <row r="83" spans="1:6" ht="24">
      <c r="A83" s="236">
        <v>78</v>
      </c>
      <c r="B83" s="14" t="s">
        <v>58</v>
      </c>
      <c r="C83" s="2">
        <v>3</v>
      </c>
      <c r="D83" s="238">
        <v>49.6</v>
      </c>
      <c r="E83" s="238">
        <v>52</v>
      </c>
      <c r="F83" s="77">
        <f t="shared" si="2"/>
        <v>2.3999999999999986</v>
      </c>
    </row>
    <row r="84" spans="1:6" ht="24">
      <c r="A84" s="236">
        <v>79</v>
      </c>
      <c r="B84" s="14" t="s">
        <v>96</v>
      </c>
      <c r="C84" s="2">
        <v>2</v>
      </c>
      <c r="D84" s="238">
        <v>52</v>
      </c>
      <c r="E84" s="238">
        <v>52</v>
      </c>
      <c r="F84" s="77">
        <f t="shared" si="2"/>
        <v>0</v>
      </c>
    </row>
    <row r="85" spans="1:6" ht="24">
      <c r="A85" s="236">
        <v>80</v>
      </c>
      <c r="B85" s="14" t="s">
        <v>27</v>
      </c>
      <c r="C85" s="2">
        <v>31</v>
      </c>
      <c r="D85" s="238">
        <v>45.53</v>
      </c>
      <c r="E85" s="238">
        <v>51.74</v>
      </c>
      <c r="F85" s="77">
        <f t="shared" si="2"/>
        <v>6.2100000000000009</v>
      </c>
    </row>
    <row r="86" spans="1:6" ht="24">
      <c r="A86" s="236">
        <v>81</v>
      </c>
      <c r="B86" s="14" t="s">
        <v>48</v>
      </c>
      <c r="C86" s="2">
        <v>6</v>
      </c>
      <c r="D86" s="238">
        <v>53.23</v>
      </c>
      <c r="E86" s="238">
        <v>50.67</v>
      </c>
      <c r="F86" s="77">
        <f t="shared" si="2"/>
        <v>-2.5599999999999952</v>
      </c>
    </row>
    <row r="87" spans="1:6" ht="24">
      <c r="A87" s="236">
        <v>82</v>
      </c>
      <c r="B87" s="14" t="s">
        <v>76</v>
      </c>
      <c r="C87" s="2">
        <v>6</v>
      </c>
      <c r="D87" s="238">
        <v>53.71</v>
      </c>
      <c r="E87" s="238">
        <v>50</v>
      </c>
      <c r="F87" s="77">
        <f t="shared" si="2"/>
        <v>-3.7100000000000009</v>
      </c>
    </row>
    <row r="88" spans="1:6" ht="24">
      <c r="A88" s="236">
        <v>83</v>
      </c>
      <c r="B88" s="14" t="s">
        <v>83</v>
      </c>
      <c r="C88" s="2">
        <v>11</v>
      </c>
      <c r="D88" s="238">
        <v>61.33</v>
      </c>
      <c r="E88" s="238">
        <v>49.82</v>
      </c>
      <c r="F88" s="77">
        <f t="shared" si="2"/>
        <v>-11.509999999999998</v>
      </c>
    </row>
    <row r="89" spans="1:6" ht="24">
      <c r="A89" s="236">
        <v>84</v>
      </c>
      <c r="B89" s="14" t="s">
        <v>77</v>
      </c>
      <c r="C89" s="2">
        <v>6</v>
      </c>
      <c r="D89" s="238">
        <v>51</v>
      </c>
      <c r="E89" s="238">
        <v>48</v>
      </c>
      <c r="F89" s="77">
        <f t="shared" si="2"/>
        <v>-3</v>
      </c>
    </row>
    <row r="90" spans="1:6" ht="24">
      <c r="A90" s="236">
        <v>85</v>
      </c>
      <c r="B90" s="14" t="s">
        <v>15</v>
      </c>
      <c r="C90" s="2">
        <v>7</v>
      </c>
      <c r="D90" s="238">
        <v>35.380000000000003</v>
      </c>
      <c r="E90" s="238">
        <v>44.57</v>
      </c>
      <c r="F90" s="77">
        <f t="shared" si="2"/>
        <v>9.1899999999999977</v>
      </c>
    </row>
    <row r="91" spans="1:6" ht="24">
      <c r="A91" s="236">
        <v>86</v>
      </c>
      <c r="B91" s="16" t="s">
        <v>55</v>
      </c>
      <c r="C91" s="240">
        <v>8</v>
      </c>
      <c r="D91" s="241">
        <v>50.5</v>
      </c>
      <c r="E91" s="238">
        <v>43.5</v>
      </c>
      <c r="F91" s="77">
        <f t="shared" si="2"/>
        <v>-7</v>
      </c>
    </row>
    <row r="92" spans="1:6" ht="24">
      <c r="A92" s="76"/>
      <c r="B92" s="74"/>
      <c r="C92" s="78"/>
      <c r="D92" s="79"/>
      <c r="E92" s="80"/>
      <c r="F92" s="78"/>
    </row>
    <row r="93" spans="1:6" ht="24">
      <c r="A93" s="76"/>
      <c r="B93" s="74"/>
      <c r="C93" s="78"/>
      <c r="D93" s="79"/>
      <c r="E93" s="80"/>
      <c r="F93" s="78"/>
    </row>
    <row r="94" spans="1:6" ht="24">
      <c r="A94" s="76"/>
      <c r="B94" s="74"/>
      <c r="C94" s="78"/>
      <c r="D94" s="79"/>
      <c r="E94" s="80"/>
      <c r="F94" s="78"/>
    </row>
    <row r="95" spans="1:6" ht="24">
      <c r="A95" s="76"/>
      <c r="B95" s="74"/>
      <c r="C95" s="78"/>
      <c r="D95" s="79"/>
      <c r="E95" s="80"/>
      <c r="F95" s="78"/>
    </row>
    <row r="96" spans="1:6" ht="24">
      <c r="A96" s="76"/>
      <c r="B96" s="74"/>
      <c r="C96" s="78"/>
      <c r="D96" s="79"/>
      <c r="E96" s="80"/>
      <c r="F96" s="78"/>
    </row>
    <row r="97" spans="1:6" ht="24">
      <c r="A97" s="76"/>
      <c r="B97" s="74"/>
      <c r="C97" s="78"/>
      <c r="D97" s="79"/>
      <c r="E97" s="80"/>
      <c r="F97" s="78"/>
    </row>
    <row r="98" spans="1:6" ht="24">
      <c r="A98" s="281" t="s">
        <v>189</v>
      </c>
      <c r="B98" s="281"/>
      <c r="C98" s="281"/>
      <c r="D98" s="281"/>
      <c r="E98" s="281"/>
      <c r="F98" s="281"/>
    </row>
    <row r="99" spans="1:6" ht="24">
      <c r="A99" s="281" t="s">
        <v>146</v>
      </c>
      <c r="B99" s="281"/>
      <c r="C99" s="281"/>
      <c r="D99" s="281"/>
      <c r="E99" s="281"/>
      <c r="F99" s="281"/>
    </row>
    <row r="100" spans="1:6" ht="24">
      <c r="A100" s="339" t="s">
        <v>221</v>
      </c>
      <c r="B100" s="339"/>
      <c r="C100" s="339"/>
      <c r="D100" s="339"/>
      <c r="E100" s="339"/>
      <c r="F100" s="339"/>
    </row>
    <row r="101" spans="1:6" ht="24">
      <c r="A101" s="340" t="s">
        <v>143</v>
      </c>
      <c r="B101" s="340" t="s">
        <v>1</v>
      </c>
      <c r="C101" s="341" t="s">
        <v>2</v>
      </c>
      <c r="D101" s="341" t="s">
        <v>13</v>
      </c>
      <c r="E101" s="341"/>
      <c r="F101" s="341"/>
    </row>
    <row r="102" spans="1:6" ht="24">
      <c r="A102" s="340"/>
      <c r="B102" s="340"/>
      <c r="C102" s="341"/>
      <c r="D102" s="189" t="s">
        <v>129</v>
      </c>
      <c r="E102" s="188" t="s">
        <v>199</v>
      </c>
      <c r="F102" s="61" t="s">
        <v>144</v>
      </c>
    </row>
    <row r="103" spans="1:6" ht="24">
      <c r="A103" s="236">
        <v>1</v>
      </c>
      <c r="B103" s="236" t="s">
        <v>79</v>
      </c>
      <c r="C103" s="237">
        <v>4</v>
      </c>
      <c r="D103" s="238">
        <v>47</v>
      </c>
      <c r="E103" s="238">
        <v>71</v>
      </c>
      <c r="F103" s="77">
        <f t="shared" ref="F103:F134" si="3">E103-D103</f>
        <v>24</v>
      </c>
    </row>
    <row r="104" spans="1:6" ht="24">
      <c r="A104" s="236">
        <v>2</v>
      </c>
      <c r="B104" s="14" t="s">
        <v>105</v>
      </c>
      <c r="C104" s="2">
        <v>4</v>
      </c>
      <c r="D104" s="238">
        <v>37.33</v>
      </c>
      <c r="E104" s="238">
        <v>60</v>
      </c>
      <c r="F104" s="77">
        <f t="shared" si="3"/>
        <v>22.67</v>
      </c>
    </row>
    <row r="105" spans="1:6" ht="24">
      <c r="A105" s="236">
        <v>3</v>
      </c>
      <c r="B105" s="14" t="s">
        <v>33</v>
      </c>
      <c r="C105" s="2">
        <v>2</v>
      </c>
      <c r="D105" s="238">
        <v>50</v>
      </c>
      <c r="E105" s="238">
        <v>68</v>
      </c>
      <c r="F105" s="77">
        <f t="shared" si="3"/>
        <v>18</v>
      </c>
    </row>
    <row r="106" spans="1:6" ht="24">
      <c r="A106" s="236">
        <v>4</v>
      </c>
      <c r="B106" s="14" t="s">
        <v>52</v>
      </c>
      <c r="C106" s="2">
        <v>4</v>
      </c>
      <c r="D106" s="238">
        <v>47.2</v>
      </c>
      <c r="E106" s="238">
        <v>65</v>
      </c>
      <c r="F106" s="77">
        <f t="shared" si="3"/>
        <v>17.799999999999997</v>
      </c>
    </row>
    <row r="107" spans="1:6" ht="24">
      <c r="A107" s="236">
        <v>5</v>
      </c>
      <c r="B107" s="14" t="s">
        <v>20</v>
      </c>
      <c r="C107" s="2">
        <v>22</v>
      </c>
      <c r="D107" s="238">
        <v>47.13</v>
      </c>
      <c r="E107" s="238">
        <v>63.82</v>
      </c>
      <c r="F107" s="77">
        <f t="shared" si="3"/>
        <v>16.689999999999998</v>
      </c>
    </row>
    <row r="108" spans="1:6" ht="24">
      <c r="A108" s="236">
        <v>6</v>
      </c>
      <c r="B108" s="14" t="s">
        <v>62</v>
      </c>
      <c r="C108" s="2">
        <v>12</v>
      </c>
      <c r="D108" s="238">
        <v>41.6</v>
      </c>
      <c r="E108" s="238">
        <v>56.33</v>
      </c>
      <c r="F108" s="77">
        <f t="shared" si="3"/>
        <v>14.729999999999997</v>
      </c>
    </row>
    <row r="109" spans="1:6" ht="24">
      <c r="A109" s="236">
        <v>7</v>
      </c>
      <c r="B109" s="14" t="s">
        <v>30</v>
      </c>
      <c r="C109" s="2">
        <v>14</v>
      </c>
      <c r="D109" s="238">
        <v>43</v>
      </c>
      <c r="E109" s="238">
        <v>57.71</v>
      </c>
      <c r="F109" s="77">
        <f t="shared" si="3"/>
        <v>14.71</v>
      </c>
    </row>
    <row r="110" spans="1:6" ht="24">
      <c r="A110" s="236">
        <v>8</v>
      </c>
      <c r="B110" s="14" t="s">
        <v>94</v>
      </c>
      <c r="C110" s="2">
        <v>6</v>
      </c>
      <c r="D110" s="238">
        <v>48.8</v>
      </c>
      <c r="E110" s="238">
        <v>62.67</v>
      </c>
      <c r="F110" s="77">
        <f t="shared" si="3"/>
        <v>13.870000000000005</v>
      </c>
    </row>
    <row r="111" spans="1:6" ht="24">
      <c r="A111" s="236">
        <v>9</v>
      </c>
      <c r="B111" s="14" t="s">
        <v>71</v>
      </c>
      <c r="C111" s="2">
        <v>11</v>
      </c>
      <c r="D111" s="238">
        <v>46.555</v>
      </c>
      <c r="E111" s="238">
        <v>60.360909090909097</v>
      </c>
      <c r="F111" s="77">
        <f t="shared" si="3"/>
        <v>13.805909090909097</v>
      </c>
    </row>
    <row r="112" spans="1:6" ht="24">
      <c r="A112" s="236">
        <v>10</v>
      </c>
      <c r="B112" s="14" t="s">
        <v>114</v>
      </c>
      <c r="C112" s="2">
        <v>11</v>
      </c>
      <c r="D112" s="238">
        <v>52.5</v>
      </c>
      <c r="E112" s="238">
        <v>66.180000000000007</v>
      </c>
      <c r="F112" s="77">
        <f t="shared" si="3"/>
        <v>13.680000000000007</v>
      </c>
    </row>
    <row r="113" spans="1:6" ht="24">
      <c r="A113" s="236">
        <v>11</v>
      </c>
      <c r="B113" s="14" t="s">
        <v>137</v>
      </c>
      <c r="C113" s="2">
        <v>4</v>
      </c>
      <c r="D113" s="239">
        <v>57</v>
      </c>
      <c r="E113" s="238">
        <v>70</v>
      </c>
      <c r="F113" s="77">
        <f t="shared" si="3"/>
        <v>13</v>
      </c>
    </row>
    <row r="114" spans="1:6" ht="24">
      <c r="A114" s="236">
        <v>12</v>
      </c>
      <c r="B114" s="14" t="s">
        <v>95</v>
      </c>
      <c r="C114" s="2">
        <v>9</v>
      </c>
      <c r="D114" s="238">
        <v>58.67</v>
      </c>
      <c r="E114" s="238">
        <v>71.56</v>
      </c>
      <c r="F114" s="77">
        <f t="shared" si="3"/>
        <v>12.89</v>
      </c>
    </row>
    <row r="115" spans="1:6" ht="24">
      <c r="A115" s="236">
        <v>13</v>
      </c>
      <c r="B115" s="14" t="s">
        <v>89</v>
      </c>
      <c r="C115" s="2">
        <v>11</v>
      </c>
      <c r="D115" s="239">
        <v>45.715000000000003</v>
      </c>
      <c r="E115" s="238">
        <v>58.55</v>
      </c>
      <c r="F115" s="77">
        <f t="shared" si="3"/>
        <v>12.834999999999994</v>
      </c>
    </row>
    <row r="116" spans="1:6" ht="24">
      <c r="A116" s="236">
        <v>14</v>
      </c>
      <c r="B116" s="14" t="s">
        <v>93</v>
      </c>
      <c r="C116" s="2">
        <v>8</v>
      </c>
      <c r="D116" s="238">
        <v>55.2</v>
      </c>
      <c r="E116" s="238">
        <v>66.5</v>
      </c>
      <c r="F116" s="77">
        <f t="shared" si="3"/>
        <v>11.299999999999997</v>
      </c>
    </row>
    <row r="117" spans="1:6" ht="24">
      <c r="A117" s="236">
        <v>15</v>
      </c>
      <c r="B117" s="14" t="s">
        <v>47</v>
      </c>
      <c r="C117" s="2">
        <v>22</v>
      </c>
      <c r="D117" s="238">
        <v>46.8</v>
      </c>
      <c r="E117" s="238">
        <v>57.82</v>
      </c>
      <c r="F117" s="77">
        <f t="shared" si="3"/>
        <v>11.020000000000003</v>
      </c>
    </row>
    <row r="118" spans="1:6" ht="24">
      <c r="A118" s="236">
        <v>16</v>
      </c>
      <c r="B118" s="14" t="s">
        <v>16</v>
      </c>
      <c r="C118" s="2">
        <v>5</v>
      </c>
      <c r="D118" s="238">
        <v>57.25</v>
      </c>
      <c r="E118" s="238">
        <v>68</v>
      </c>
      <c r="F118" s="77">
        <f t="shared" si="3"/>
        <v>10.75</v>
      </c>
    </row>
    <row r="119" spans="1:6" ht="24">
      <c r="A119" s="236">
        <v>17</v>
      </c>
      <c r="B119" s="14" t="s">
        <v>82</v>
      </c>
      <c r="C119" s="2">
        <v>14</v>
      </c>
      <c r="D119" s="238">
        <v>51.43</v>
      </c>
      <c r="E119" s="238">
        <v>61.71</v>
      </c>
      <c r="F119" s="77">
        <f t="shared" si="3"/>
        <v>10.280000000000001</v>
      </c>
    </row>
    <row r="120" spans="1:6" ht="24">
      <c r="A120" s="236">
        <v>18</v>
      </c>
      <c r="B120" s="14" t="s">
        <v>15</v>
      </c>
      <c r="C120" s="2">
        <v>7</v>
      </c>
      <c r="D120" s="238">
        <v>35.380000000000003</v>
      </c>
      <c r="E120" s="238">
        <v>44.57</v>
      </c>
      <c r="F120" s="77">
        <f t="shared" si="3"/>
        <v>9.1899999999999977</v>
      </c>
    </row>
    <row r="121" spans="1:6" ht="24">
      <c r="A121" s="236">
        <v>19</v>
      </c>
      <c r="B121" s="14" t="s">
        <v>115</v>
      </c>
      <c r="C121" s="2">
        <v>8</v>
      </c>
      <c r="D121" s="238">
        <v>55.56</v>
      </c>
      <c r="E121" s="238">
        <v>64</v>
      </c>
      <c r="F121" s="77">
        <f t="shared" si="3"/>
        <v>8.4399999999999977</v>
      </c>
    </row>
    <row r="122" spans="1:6" ht="24">
      <c r="A122" s="236">
        <v>20</v>
      </c>
      <c r="B122" s="14" t="s">
        <v>60</v>
      </c>
      <c r="C122" s="2">
        <v>10</v>
      </c>
      <c r="D122" s="238">
        <v>58</v>
      </c>
      <c r="E122" s="238">
        <v>66</v>
      </c>
      <c r="F122" s="77">
        <f t="shared" si="3"/>
        <v>8</v>
      </c>
    </row>
    <row r="123" spans="1:6" ht="24">
      <c r="A123" s="236">
        <v>21</v>
      </c>
      <c r="B123" s="14" t="s">
        <v>104</v>
      </c>
      <c r="C123" s="2">
        <v>7</v>
      </c>
      <c r="D123" s="238">
        <v>57.5</v>
      </c>
      <c r="E123" s="238">
        <v>65.14</v>
      </c>
      <c r="F123" s="77">
        <f t="shared" si="3"/>
        <v>7.6400000000000006</v>
      </c>
    </row>
    <row r="124" spans="1:6" ht="24">
      <c r="A124" s="236">
        <v>22</v>
      </c>
      <c r="B124" s="14" t="s">
        <v>25</v>
      </c>
      <c r="C124" s="2">
        <v>13</v>
      </c>
      <c r="D124" s="238">
        <v>51.69</v>
      </c>
      <c r="E124" s="238">
        <v>59.08</v>
      </c>
      <c r="F124" s="77">
        <f t="shared" si="3"/>
        <v>7.3900000000000006</v>
      </c>
    </row>
    <row r="125" spans="1:6" ht="24">
      <c r="A125" s="236">
        <v>23</v>
      </c>
      <c r="B125" s="14" t="s">
        <v>32</v>
      </c>
      <c r="C125" s="2">
        <v>4</v>
      </c>
      <c r="D125" s="238">
        <v>50</v>
      </c>
      <c r="E125" s="238">
        <v>57</v>
      </c>
      <c r="F125" s="77">
        <f t="shared" si="3"/>
        <v>7</v>
      </c>
    </row>
    <row r="126" spans="1:6" ht="24">
      <c r="A126" s="236">
        <v>24</v>
      </c>
      <c r="B126" s="14" t="s">
        <v>39</v>
      </c>
      <c r="C126" s="2">
        <v>6</v>
      </c>
      <c r="D126" s="238">
        <v>58.4</v>
      </c>
      <c r="E126" s="238">
        <v>65.33</v>
      </c>
      <c r="F126" s="77">
        <f t="shared" si="3"/>
        <v>6.93</v>
      </c>
    </row>
    <row r="127" spans="1:6" ht="24">
      <c r="A127" s="236">
        <v>25</v>
      </c>
      <c r="B127" s="14" t="s">
        <v>27</v>
      </c>
      <c r="C127" s="2">
        <v>31</v>
      </c>
      <c r="D127" s="238">
        <v>45.53</v>
      </c>
      <c r="E127" s="238">
        <v>51.74</v>
      </c>
      <c r="F127" s="77">
        <f t="shared" si="3"/>
        <v>6.2100000000000009</v>
      </c>
    </row>
    <row r="128" spans="1:6" ht="24">
      <c r="A128" s="236">
        <v>26</v>
      </c>
      <c r="B128" s="14" t="s">
        <v>31</v>
      </c>
      <c r="C128" s="2">
        <v>15</v>
      </c>
      <c r="D128" s="238">
        <v>57.27</v>
      </c>
      <c r="E128" s="238">
        <v>63.47</v>
      </c>
      <c r="F128" s="77">
        <f t="shared" si="3"/>
        <v>6.1999999999999957</v>
      </c>
    </row>
    <row r="129" spans="1:6" ht="24">
      <c r="A129" s="236">
        <v>27</v>
      </c>
      <c r="B129" s="14" t="s">
        <v>75</v>
      </c>
      <c r="C129" s="2">
        <v>3</v>
      </c>
      <c r="D129" s="238">
        <v>50</v>
      </c>
      <c r="E129" s="238">
        <v>56</v>
      </c>
      <c r="F129" s="77">
        <f t="shared" si="3"/>
        <v>6</v>
      </c>
    </row>
    <row r="130" spans="1:6" ht="24">
      <c r="A130" s="236">
        <v>28</v>
      </c>
      <c r="B130" s="14" t="s">
        <v>51</v>
      </c>
      <c r="C130" s="2">
        <v>8</v>
      </c>
      <c r="D130" s="238">
        <v>59.56</v>
      </c>
      <c r="E130" s="238">
        <v>65.5</v>
      </c>
      <c r="F130" s="77">
        <f t="shared" si="3"/>
        <v>5.9399999999999977</v>
      </c>
    </row>
    <row r="131" spans="1:6" ht="24">
      <c r="A131" s="236">
        <v>29</v>
      </c>
      <c r="B131" s="14" t="s">
        <v>102</v>
      </c>
      <c r="C131" s="2">
        <v>15</v>
      </c>
      <c r="D131" s="238">
        <v>57.26</v>
      </c>
      <c r="E131" s="238">
        <v>62.67</v>
      </c>
      <c r="F131" s="77">
        <f t="shared" si="3"/>
        <v>5.4100000000000037</v>
      </c>
    </row>
    <row r="132" spans="1:6" ht="24">
      <c r="A132" s="236">
        <v>30</v>
      </c>
      <c r="B132" s="14" t="s">
        <v>112</v>
      </c>
      <c r="C132" s="2">
        <v>19</v>
      </c>
      <c r="D132" s="238">
        <v>52.27</v>
      </c>
      <c r="E132" s="238">
        <v>57.68</v>
      </c>
      <c r="F132" s="77">
        <f t="shared" si="3"/>
        <v>5.4099999999999966</v>
      </c>
    </row>
    <row r="133" spans="1:6" ht="24">
      <c r="A133" s="236">
        <v>31</v>
      </c>
      <c r="B133" s="14" t="s">
        <v>141</v>
      </c>
      <c r="C133" s="2">
        <v>20</v>
      </c>
      <c r="D133" s="239">
        <v>54.034999999999997</v>
      </c>
      <c r="E133" s="238">
        <v>59.403499999999994</v>
      </c>
      <c r="F133" s="77">
        <f t="shared" si="3"/>
        <v>5.3684999999999974</v>
      </c>
    </row>
    <row r="134" spans="1:6" ht="24">
      <c r="A134" s="236">
        <v>32</v>
      </c>
      <c r="B134" s="14" t="s">
        <v>17</v>
      </c>
      <c r="C134" s="2">
        <v>12</v>
      </c>
      <c r="D134" s="238">
        <v>60</v>
      </c>
      <c r="E134" s="238">
        <v>65.33</v>
      </c>
      <c r="F134" s="77">
        <f t="shared" si="3"/>
        <v>5.3299999999999983</v>
      </c>
    </row>
    <row r="135" spans="1:6" ht="24">
      <c r="A135" s="236">
        <v>33</v>
      </c>
      <c r="B135" s="14" t="s">
        <v>107</v>
      </c>
      <c r="C135" s="2">
        <v>10</v>
      </c>
      <c r="D135" s="238">
        <v>55</v>
      </c>
      <c r="E135" s="238">
        <v>60</v>
      </c>
      <c r="F135" s="77">
        <f t="shared" ref="F135:F166" si="4">E135-D135</f>
        <v>5</v>
      </c>
    </row>
    <row r="136" spans="1:6" ht="24">
      <c r="A136" s="236">
        <v>34</v>
      </c>
      <c r="B136" s="14" t="s">
        <v>139</v>
      </c>
      <c r="C136" s="2">
        <v>20</v>
      </c>
      <c r="D136" s="239">
        <v>54.515000000000008</v>
      </c>
      <c r="E136" s="238">
        <v>59.4</v>
      </c>
      <c r="F136" s="77">
        <f t="shared" si="4"/>
        <v>4.8849999999999909</v>
      </c>
    </row>
    <row r="137" spans="1:6" ht="24">
      <c r="A137" s="236">
        <v>35</v>
      </c>
      <c r="B137" s="14" t="s">
        <v>188</v>
      </c>
      <c r="C137" s="2">
        <v>5</v>
      </c>
      <c r="D137" s="238">
        <v>56.8</v>
      </c>
      <c r="E137" s="238">
        <v>61.6</v>
      </c>
      <c r="F137" s="77">
        <f t="shared" si="4"/>
        <v>4.8000000000000043</v>
      </c>
    </row>
    <row r="138" spans="1:6" ht="24">
      <c r="A138" s="236">
        <v>36</v>
      </c>
      <c r="B138" s="14" t="s">
        <v>140</v>
      </c>
      <c r="C138" s="2">
        <v>25</v>
      </c>
      <c r="D138" s="239">
        <v>49.013333333333328</v>
      </c>
      <c r="E138" s="238">
        <v>53.758000000000003</v>
      </c>
      <c r="F138" s="77">
        <f t="shared" si="4"/>
        <v>4.7446666666666744</v>
      </c>
    </row>
    <row r="139" spans="1:6" ht="24">
      <c r="A139" s="236">
        <v>37</v>
      </c>
      <c r="B139" s="14" t="s">
        <v>74</v>
      </c>
      <c r="C139" s="2">
        <v>15</v>
      </c>
      <c r="D139" s="238">
        <v>55.76</v>
      </c>
      <c r="E139" s="238">
        <v>60.27</v>
      </c>
      <c r="F139" s="77">
        <f t="shared" si="4"/>
        <v>4.5100000000000051</v>
      </c>
    </row>
    <row r="140" spans="1:6" ht="24">
      <c r="A140" s="236">
        <v>38</v>
      </c>
      <c r="B140" s="14" t="s">
        <v>85</v>
      </c>
      <c r="C140" s="2">
        <v>10</v>
      </c>
      <c r="D140" s="238">
        <v>49.9</v>
      </c>
      <c r="E140" s="238">
        <v>54.4</v>
      </c>
      <c r="F140" s="77">
        <f t="shared" si="4"/>
        <v>4.5</v>
      </c>
    </row>
    <row r="141" spans="1:6" ht="24">
      <c r="A141" s="236">
        <v>39</v>
      </c>
      <c r="B141" s="14" t="s">
        <v>119</v>
      </c>
      <c r="C141" s="2">
        <v>16</v>
      </c>
      <c r="D141" s="238">
        <v>60.89</v>
      </c>
      <c r="E141" s="238">
        <v>65.25</v>
      </c>
      <c r="F141" s="77">
        <f t="shared" si="4"/>
        <v>4.3599999999999994</v>
      </c>
    </row>
    <row r="142" spans="1:6" ht="24">
      <c r="A142" s="236">
        <v>40</v>
      </c>
      <c r="B142" s="14" t="s">
        <v>88</v>
      </c>
      <c r="C142" s="2">
        <v>4</v>
      </c>
      <c r="D142" s="238">
        <v>52.67</v>
      </c>
      <c r="E142" s="238">
        <v>57</v>
      </c>
      <c r="F142" s="77">
        <f t="shared" si="4"/>
        <v>4.3299999999999983</v>
      </c>
    </row>
    <row r="143" spans="1:6" ht="24">
      <c r="A143" s="236">
        <v>41</v>
      </c>
      <c r="B143" s="14" t="s">
        <v>111</v>
      </c>
      <c r="C143" s="2">
        <v>20</v>
      </c>
      <c r="D143" s="238">
        <v>59.14</v>
      </c>
      <c r="E143" s="238">
        <v>63.2</v>
      </c>
      <c r="F143" s="77">
        <f t="shared" si="4"/>
        <v>4.0600000000000023</v>
      </c>
    </row>
    <row r="144" spans="1:6" ht="24">
      <c r="A144" s="236">
        <v>42</v>
      </c>
      <c r="B144" s="14" t="s">
        <v>38</v>
      </c>
      <c r="C144" s="2">
        <v>25</v>
      </c>
      <c r="D144" s="238">
        <v>53.56</v>
      </c>
      <c r="E144" s="238">
        <v>57.44</v>
      </c>
      <c r="F144" s="77">
        <f t="shared" si="4"/>
        <v>3.8799999999999955</v>
      </c>
    </row>
    <row r="145" spans="1:6" ht="24">
      <c r="A145" s="236">
        <v>43</v>
      </c>
      <c r="B145" s="14" t="s">
        <v>57</v>
      </c>
      <c r="C145" s="2">
        <v>5</v>
      </c>
      <c r="D145" s="238">
        <v>49.78</v>
      </c>
      <c r="E145" s="238">
        <v>53.6</v>
      </c>
      <c r="F145" s="77">
        <f t="shared" si="4"/>
        <v>3.8200000000000003</v>
      </c>
    </row>
    <row r="146" spans="1:6" ht="24">
      <c r="A146" s="236">
        <v>44</v>
      </c>
      <c r="B146" s="14" t="s">
        <v>109</v>
      </c>
      <c r="C146" s="2">
        <v>8</v>
      </c>
      <c r="D146" s="238">
        <v>59.2</v>
      </c>
      <c r="E146" s="238">
        <v>63</v>
      </c>
      <c r="F146" s="77">
        <f t="shared" si="4"/>
        <v>3.7999999999999972</v>
      </c>
    </row>
    <row r="147" spans="1:6" ht="24">
      <c r="A147" s="236">
        <v>45</v>
      </c>
      <c r="B147" s="14" t="s">
        <v>56</v>
      </c>
      <c r="C147" s="2">
        <v>14</v>
      </c>
      <c r="D147" s="238">
        <v>58</v>
      </c>
      <c r="E147" s="238">
        <v>61.71</v>
      </c>
      <c r="F147" s="77">
        <f t="shared" si="4"/>
        <v>3.7100000000000009</v>
      </c>
    </row>
    <row r="148" spans="1:6" ht="24">
      <c r="A148" s="236">
        <v>46</v>
      </c>
      <c r="B148" s="14" t="s">
        <v>63</v>
      </c>
      <c r="C148" s="2">
        <v>10</v>
      </c>
      <c r="D148" s="238">
        <v>60.5</v>
      </c>
      <c r="E148" s="238">
        <v>63.6</v>
      </c>
      <c r="F148" s="77">
        <f t="shared" si="4"/>
        <v>3.1000000000000014</v>
      </c>
    </row>
    <row r="149" spans="1:6" ht="24">
      <c r="A149" s="236">
        <v>47</v>
      </c>
      <c r="B149" s="14" t="s">
        <v>135</v>
      </c>
      <c r="C149" s="2">
        <v>17</v>
      </c>
      <c r="D149" s="239">
        <v>58.643333333333338</v>
      </c>
      <c r="E149" s="238">
        <v>61.410588235294121</v>
      </c>
      <c r="F149" s="77">
        <f t="shared" si="4"/>
        <v>2.7672549019607828</v>
      </c>
    </row>
    <row r="150" spans="1:6" ht="24">
      <c r="A150" s="236">
        <v>48</v>
      </c>
      <c r="B150" s="14" t="s">
        <v>61</v>
      </c>
      <c r="C150" s="2">
        <v>11</v>
      </c>
      <c r="D150" s="238">
        <v>60.89</v>
      </c>
      <c r="E150" s="238">
        <v>63.64</v>
      </c>
      <c r="F150" s="77">
        <f t="shared" si="4"/>
        <v>2.75</v>
      </c>
    </row>
    <row r="151" spans="1:6" ht="24">
      <c r="A151" s="236">
        <v>49</v>
      </c>
      <c r="B151" s="14" t="s">
        <v>34</v>
      </c>
      <c r="C151" s="2">
        <v>1</v>
      </c>
      <c r="D151" s="238">
        <v>61.6</v>
      </c>
      <c r="E151" s="238">
        <v>64</v>
      </c>
      <c r="F151" s="77">
        <f t="shared" si="4"/>
        <v>2.3999999999999986</v>
      </c>
    </row>
    <row r="152" spans="1:6" ht="24">
      <c r="A152" s="236">
        <v>50</v>
      </c>
      <c r="B152" s="14" t="s">
        <v>58</v>
      </c>
      <c r="C152" s="2">
        <v>3</v>
      </c>
      <c r="D152" s="238">
        <v>49.6</v>
      </c>
      <c r="E152" s="238">
        <v>52</v>
      </c>
      <c r="F152" s="77">
        <f t="shared" si="4"/>
        <v>2.3999999999999986</v>
      </c>
    </row>
    <row r="153" spans="1:6" ht="24">
      <c r="A153" s="236">
        <v>51</v>
      </c>
      <c r="B153" s="14" t="s">
        <v>117</v>
      </c>
      <c r="C153" s="2">
        <v>27</v>
      </c>
      <c r="D153" s="238">
        <v>61.36</v>
      </c>
      <c r="E153" s="238">
        <v>63.5</v>
      </c>
      <c r="F153" s="77">
        <f t="shared" si="4"/>
        <v>2.1400000000000006</v>
      </c>
    </row>
    <row r="154" spans="1:6" ht="24">
      <c r="A154" s="236">
        <v>52</v>
      </c>
      <c r="B154" s="14" t="s">
        <v>64</v>
      </c>
      <c r="C154" s="2">
        <v>12</v>
      </c>
      <c r="D154" s="238">
        <v>51.8</v>
      </c>
      <c r="E154" s="238">
        <v>53.33</v>
      </c>
      <c r="F154" s="77">
        <f t="shared" si="4"/>
        <v>1.5300000000000011</v>
      </c>
    </row>
    <row r="155" spans="1:6" ht="24">
      <c r="A155" s="236">
        <v>53</v>
      </c>
      <c r="B155" s="14" t="s">
        <v>84</v>
      </c>
      <c r="C155" s="2">
        <v>3</v>
      </c>
      <c r="D155" s="238">
        <v>53.33</v>
      </c>
      <c r="E155" s="238">
        <v>54.67</v>
      </c>
      <c r="F155" s="77">
        <f t="shared" si="4"/>
        <v>1.3400000000000034</v>
      </c>
    </row>
    <row r="156" spans="1:6" ht="24">
      <c r="A156" s="236">
        <v>54</v>
      </c>
      <c r="B156" s="14" t="s">
        <v>80</v>
      </c>
      <c r="C156" s="2">
        <v>2</v>
      </c>
      <c r="D156" s="238">
        <v>54.67</v>
      </c>
      <c r="E156" s="238">
        <v>56</v>
      </c>
      <c r="F156" s="77">
        <f t="shared" si="4"/>
        <v>1.3299999999999983</v>
      </c>
    </row>
    <row r="157" spans="1:6" ht="24">
      <c r="A157" s="236">
        <v>55</v>
      </c>
      <c r="B157" s="14" t="s">
        <v>120</v>
      </c>
      <c r="C157" s="2">
        <v>15</v>
      </c>
      <c r="D157" s="238">
        <v>61.6</v>
      </c>
      <c r="E157" s="238">
        <v>62.4</v>
      </c>
      <c r="F157" s="77">
        <f t="shared" si="4"/>
        <v>0.79999999999999716</v>
      </c>
    </row>
    <row r="158" spans="1:6" ht="24">
      <c r="A158" s="236">
        <v>56</v>
      </c>
      <c r="B158" s="14" t="s">
        <v>96</v>
      </c>
      <c r="C158" s="2">
        <v>2</v>
      </c>
      <c r="D158" s="238">
        <v>52</v>
      </c>
      <c r="E158" s="238">
        <v>52</v>
      </c>
      <c r="F158" s="77">
        <f t="shared" si="4"/>
        <v>0</v>
      </c>
    </row>
    <row r="159" spans="1:6" ht="24">
      <c r="A159" s="236">
        <v>57</v>
      </c>
      <c r="B159" s="14" t="s">
        <v>101</v>
      </c>
      <c r="C159" s="2">
        <v>15</v>
      </c>
      <c r="D159" s="238">
        <v>64.67</v>
      </c>
      <c r="E159" s="238">
        <v>64</v>
      </c>
      <c r="F159" s="77">
        <f t="shared" si="4"/>
        <v>-0.67000000000000171</v>
      </c>
    </row>
    <row r="160" spans="1:6" ht="24">
      <c r="A160" s="236">
        <v>58</v>
      </c>
      <c r="B160" s="14" t="s">
        <v>18</v>
      </c>
      <c r="C160" s="2">
        <v>13</v>
      </c>
      <c r="D160" s="238">
        <v>61</v>
      </c>
      <c r="E160" s="238">
        <v>60</v>
      </c>
      <c r="F160" s="77">
        <f t="shared" si="4"/>
        <v>-1</v>
      </c>
    </row>
    <row r="161" spans="1:6" ht="24">
      <c r="A161" s="236">
        <v>59</v>
      </c>
      <c r="B161" s="14" t="s">
        <v>69</v>
      </c>
      <c r="C161" s="2">
        <v>16</v>
      </c>
      <c r="D161" s="238">
        <v>57.14</v>
      </c>
      <c r="E161" s="238">
        <v>56</v>
      </c>
      <c r="F161" s="77">
        <f t="shared" si="4"/>
        <v>-1.1400000000000006</v>
      </c>
    </row>
    <row r="162" spans="1:6" ht="24">
      <c r="A162" s="236">
        <v>60</v>
      </c>
      <c r="B162" s="14" t="s">
        <v>142</v>
      </c>
      <c r="C162" s="2">
        <v>19</v>
      </c>
      <c r="D162" s="239">
        <v>60.963333333333331</v>
      </c>
      <c r="E162" s="238">
        <v>59.792631578947365</v>
      </c>
      <c r="F162" s="77">
        <f t="shared" si="4"/>
        <v>-1.1707017543859664</v>
      </c>
    </row>
    <row r="163" spans="1:6" ht="24">
      <c r="A163" s="236">
        <v>61</v>
      </c>
      <c r="B163" s="14" t="s">
        <v>53</v>
      </c>
      <c r="C163" s="2">
        <v>5</v>
      </c>
      <c r="D163" s="238">
        <v>58.33</v>
      </c>
      <c r="E163" s="238">
        <v>56.8</v>
      </c>
      <c r="F163" s="77">
        <f t="shared" si="4"/>
        <v>-1.5300000000000011</v>
      </c>
    </row>
    <row r="164" spans="1:6" ht="24">
      <c r="A164" s="236">
        <v>62</v>
      </c>
      <c r="B164" s="14" t="s">
        <v>22</v>
      </c>
      <c r="C164" s="2">
        <v>5</v>
      </c>
      <c r="D164" s="238">
        <v>68.8</v>
      </c>
      <c r="E164" s="238">
        <v>67.2</v>
      </c>
      <c r="F164" s="77">
        <f t="shared" si="4"/>
        <v>-1.5999999999999943</v>
      </c>
    </row>
    <row r="165" spans="1:6" ht="24">
      <c r="A165" s="236">
        <v>63</v>
      </c>
      <c r="B165" s="14" t="s">
        <v>138</v>
      </c>
      <c r="C165" s="2">
        <v>9</v>
      </c>
      <c r="D165" s="239">
        <v>62.832499999999996</v>
      </c>
      <c r="E165" s="238">
        <v>60.444444444444443</v>
      </c>
      <c r="F165" s="77">
        <f t="shared" si="4"/>
        <v>-2.3880555555555532</v>
      </c>
    </row>
    <row r="166" spans="1:6" ht="24">
      <c r="A166" s="236">
        <v>64</v>
      </c>
      <c r="B166" s="14" t="s">
        <v>48</v>
      </c>
      <c r="C166" s="2">
        <v>6</v>
      </c>
      <c r="D166" s="238">
        <v>53.23</v>
      </c>
      <c r="E166" s="238">
        <v>50.67</v>
      </c>
      <c r="F166" s="77">
        <f t="shared" si="4"/>
        <v>-2.5599999999999952</v>
      </c>
    </row>
    <row r="167" spans="1:6" ht="24">
      <c r="A167" s="236">
        <v>65</v>
      </c>
      <c r="B167" s="14" t="s">
        <v>23</v>
      </c>
      <c r="C167" s="2">
        <v>5</v>
      </c>
      <c r="D167" s="238">
        <v>59.64</v>
      </c>
      <c r="E167" s="238">
        <v>56.8</v>
      </c>
      <c r="F167" s="77">
        <f t="shared" ref="F167:F172" si="5">E167-D167</f>
        <v>-2.8400000000000034</v>
      </c>
    </row>
    <row r="168" spans="1:6" ht="24">
      <c r="A168" s="236">
        <v>66</v>
      </c>
      <c r="B168" s="14" t="s">
        <v>136</v>
      </c>
      <c r="C168" s="2">
        <v>7</v>
      </c>
      <c r="D168" s="239">
        <v>57.75</v>
      </c>
      <c r="E168" s="238">
        <v>54.855714285714285</v>
      </c>
      <c r="F168" s="77">
        <f t="shared" si="5"/>
        <v>-2.894285714285715</v>
      </c>
    </row>
    <row r="169" spans="1:6" ht="24">
      <c r="A169" s="236">
        <v>67</v>
      </c>
      <c r="B169" s="14" t="s">
        <v>77</v>
      </c>
      <c r="C169" s="2">
        <v>6</v>
      </c>
      <c r="D169" s="238">
        <v>51</v>
      </c>
      <c r="E169" s="238">
        <v>48</v>
      </c>
      <c r="F169" s="77">
        <f t="shared" si="5"/>
        <v>-3</v>
      </c>
    </row>
    <row r="170" spans="1:6" ht="24">
      <c r="A170" s="236">
        <v>68</v>
      </c>
      <c r="B170" s="14" t="s">
        <v>91</v>
      </c>
      <c r="C170" s="2">
        <v>2</v>
      </c>
      <c r="D170" s="238">
        <v>59</v>
      </c>
      <c r="E170" s="238">
        <v>56</v>
      </c>
      <c r="F170" s="77">
        <f t="shared" si="5"/>
        <v>-3</v>
      </c>
    </row>
    <row r="171" spans="1:6" ht="24">
      <c r="A171" s="236">
        <v>69</v>
      </c>
      <c r="B171" s="14" t="s">
        <v>187</v>
      </c>
      <c r="C171" s="2">
        <v>37</v>
      </c>
      <c r="D171" s="239">
        <v>58.05</v>
      </c>
      <c r="E171" s="238">
        <v>55.027837837837836</v>
      </c>
      <c r="F171" s="77">
        <f t="shared" si="5"/>
        <v>-3.0221621621621608</v>
      </c>
    </row>
    <row r="172" spans="1:6" ht="24">
      <c r="A172" s="236">
        <v>70</v>
      </c>
      <c r="B172" s="14" t="s">
        <v>50</v>
      </c>
      <c r="C172" s="2">
        <v>10</v>
      </c>
      <c r="D172" s="238">
        <v>66.67</v>
      </c>
      <c r="E172" s="238">
        <v>63.6</v>
      </c>
      <c r="F172" s="77">
        <f t="shared" si="5"/>
        <v>-3.0700000000000003</v>
      </c>
    </row>
    <row r="173" spans="1:6" ht="24">
      <c r="A173" s="236">
        <v>71</v>
      </c>
      <c r="B173" s="14" t="s">
        <v>66</v>
      </c>
      <c r="C173" s="2">
        <v>8</v>
      </c>
      <c r="D173" s="238">
        <v>61</v>
      </c>
      <c r="E173" s="238">
        <v>64</v>
      </c>
      <c r="F173" s="77">
        <v>-3.125</v>
      </c>
    </row>
    <row r="174" spans="1:6" ht="24">
      <c r="A174" s="236">
        <v>72</v>
      </c>
      <c r="B174" s="14" t="s">
        <v>28</v>
      </c>
      <c r="C174" s="2">
        <v>3</v>
      </c>
      <c r="D174" s="238">
        <v>59.33</v>
      </c>
      <c r="E174" s="238">
        <v>56</v>
      </c>
      <c r="F174" s="77">
        <f t="shared" ref="F174:F188" si="6">E174-D174</f>
        <v>-3.3299999999999983</v>
      </c>
    </row>
    <row r="175" spans="1:6" ht="24">
      <c r="A175" s="236">
        <v>73</v>
      </c>
      <c r="B175" s="14" t="s">
        <v>24</v>
      </c>
      <c r="C175" s="2">
        <v>28</v>
      </c>
      <c r="D175" s="238">
        <v>56</v>
      </c>
      <c r="E175" s="238">
        <v>52.29</v>
      </c>
      <c r="F175" s="77">
        <f t="shared" si="6"/>
        <v>-3.7100000000000009</v>
      </c>
    </row>
    <row r="176" spans="1:6" ht="24">
      <c r="A176" s="236">
        <v>74</v>
      </c>
      <c r="B176" s="14" t="s">
        <v>76</v>
      </c>
      <c r="C176" s="2">
        <v>6</v>
      </c>
      <c r="D176" s="238">
        <v>53.71</v>
      </c>
      <c r="E176" s="238">
        <v>50</v>
      </c>
      <c r="F176" s="77">
        <f t="shared" si="6"/>
        <v>-3.7100000000000009</v>
      </c>
    </row>
    <row r="177" spans="1:6" ht="24">
      <c r="A177" s="236">
        <v>75</v>
      </c>
      <c r="B177" s="14" t="s">
        <v>87</v>
      </c>
      <c r="C177" s="2">
        <v>16</v>
      </c>
      <c r="D177" s="238">
        <v>64.5</v>
      </c>
      <c r="E177" s="238">
        <v>60.25</v>
      </c>
      <c r="F177" s="77">
        <f t="shared" si="6"/>
        <v>-4.25</v>
      </c>
    </row>
    <row r="178" spans="1:6" ht="24">
      <c r="A178" s="236">
        <v>76</v>
      </c>
      <c r="B178" s="14" t="s">
        <v>116</v>
      </c>
      <c r="C178" s="2">
        <v>13</v>
      </c>
      <c r="D178" s="238">
        <v>57.23</v>
      </c>
      <c r="E178" s="238">
        <v>52.92</v>
      </c>
      <c r="F178" s="77">
        <f t="shared" si="6"/>
        <v>-4.3099999999999952</v>
      </c>
    </row>
    <row r="179" spans="1:6" ht="24">
      <c r="A179" s="236">
        <v>77</v>
      </c>
      <c r="B179" s="14" t="s">
        <v>86</v>
      </c>
      <c r="C179" s="2">
        <v>12</v>
      </c>
      <c r="D179" s="238">
        <v>68</v>
      </c>
      <c r="E179" s="238">
        <v>63.000833333333333</v>
      </c>
      <c r="F179" s="77">
        <f t="shared" si="6"/>
        <v>-4.9991666666666674</v>
      </c>
    </row>
    <row r="180" spans="1:6" ht="24">
      <c r="A180" s="236">
        <v>78</v>
      </c>
      <c r="B180" s="14" t="s">
        <v>37</v>
      </c>
      <c r="C180" s="2">
        <v>3</v>
      </c>
      <c r="D180" s="238">
        <v>57.23</v>
      </c>
      <c r="E180" s="238">
        <v>52</v>
      </c>
      <c r="F180" s="77">
        <f t="shared" si="6"/>
        <v>-5.2299999999999969</v>
      </c>
    </row>
    <row r="181" spans="1:6" ht="24">
      <c r="A181" s="236">
        <v>79</v>
      </c>
      <c r="B181" s="14" t="s">
        <v>113</v>
      </c>
      <c r="C181" s="2">
        <v>14</v>
      </c>
      <c r="D181" s="238">
        <v>60</v>
      </c>
      <c r="E181" s="238">
        <v>53.14</v>
      </c>
      <c r="F181" s="77">
        <f t="shared" si="6"/>
        <v>-6.8599999999999994</v>
      </c>
    </row>
    <row r="182" spans="1:6" ht="24">
      <c r="A182" s="236">
        <v>80</v>
      </c>
      <c r="B182" s="16" t="s">
        <v>55</v>
      </c>
      <c r="C182" s="240">
        <v>8</v>
      </c>
      <c r="D182" s="241">
        <v>50.5</v>
      </c>
      <c r="E182" s="238">
        <v>43.5</v>
      </c>
      <c r="F182" s="77">
        <f t="shared" si="6"/>
        <v>-7</v>
      </c>
    </row>
    <row r="183" spans="1:6" ht="24">
      <c r="A183" s="236">
        <v>81</v>
      </c>
      <c r="B183" s="14" t="s">
        <v>108</v>
      </c>
      <c r="C183" s="2">
        <v>17</v>
      </c>
      <c r="D183" s="238">
        <v>72.33</v>
      </c>
      <c r="E183" s="238">
        <v>65.180000000000007</v>
      </c>
      <c r="F183" s="77">
        <f t="shared" si="6"/>
        <v>-7.1499999999999915</v>
      </c>
    </row>
    <row r="184" spans="1:6" ht="24">
      <c r="A184" s="236">
        <v>82</v>
      </c>
      <c r="B184" s="14" t="s">
        <v>72</v>
      </c>
      <c r="C184" s="2">
        <v>10</v>
      </c>
      <c r="D184" s="238">
        <v>67.11</v>
      </c>
      <c r="E184" s="238">
        <v>59.2</v>
      </c>
      <c r="F184" s="77">
        <f t="shared" si="6"/>
        <v>-7.9099999999999966</v>
      </c>
    </row>
    <row r="185" spans="1:6" ht="24">
      <c r="A185" s="236">
        <v>83</v>
      </c>
      <c r="B185" s="14" t="s">
        <v>65</v>
      </c>
      <c r="C185" s="2">
        <v>6</v>
      </c>
      <c r="D185" s="238">
        <v>68</v>
      </c>
      <c r="E185" s="238">
        <v>58.67</v>
      </c>
      <c r="F185" s="77">
        <f t="shared" si="6"/>
        <v>-9.3299999999999983</v>
      </c>
    </row>
    <row r="186" spans="1:6" ht="24">
      <c r="A186" s="236">
        <v>84</v>
      </c>
      <c r="B186" s="14" t="s">
        <v>83</v>
      </c>
      <c r="C186" s="2">
        <v>11</v>
      </c>
      <c r="D186" s="238">
        <v>61.33</v>
      </c>
      <c r="E186" s="238">
        <v>49.82</v>
      </c>
      <c r="F186" s="77">
        <f t="shared" si="6"/>
        <v>-11.509999999999998</v>
      </c>
    </row>
    <row r="187" spans="1:6" ht="24">
      <c r="A187" s="236">
        <v>85</v>
      </c>
      <c r="B187" s="14" t="s">
        <v>73</v>
      </c>
      <c r="C187" s="2">
        <v>5</v>
      </c>
      <c r="D187" s="238">
        <v>68.5</v>
      </c>
      <c r="E187" s="238">
        <v>56.8</v>
      </c>
      <c r="F187" s="77">
        <f t="shared" si="6"/>
        <v>-11.700000000000003</v>
      </c>
    </row>
    <row r="188" spans="1:6" ht="24">
      <c r="A188" s="236">
        <v>86</v>
      </c>
      <c r="B188" s="14" t="s">
        <v>70</v>
      </c>
      <c r="C188" s="2">
        <v>4</v>
      </c>
      <c r="D188" s="238">
        <v>70.67</v>
      </c>
      <c r="E188" s="238">
        <v>56</v>
      </c>
      <c r="F188" s="77">
        <f t="shared" si="6"/>
        <v>-14.670000000000002</v>
      </c>
    </row>
  </sheetData>
  <sortState ref="B6:F91">
    <sortCondition descending="1" ref="E6:E91"/>
  </sortState>
  <mergeCells count="14">
    <mergeCell ref="A4:A5"/>
    <mergeCell ref="B4:B5"/>
    <mergeCell ref="C4:C5"/>
    <mergeCell ref="A3:F3"/>
    <mergeCell ref="A1:F1"/>
    <mergeCell ref="A2:F2"/>
    <mergeCell ref="D4:F4"/>
    <mergeCell ref="A98:F98"/>
    <mergeCell ref="A99:F99"/>
    <mergeCell ref="A100:F100"/>
    <mergeCell ref="A101:A102"/>
    <mergeCell ref="B101:B102"/>
    <mergeCell ref="C101:C102"/>
    <mergeCell ref="D101:F101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J3"/>
  <sheetViews>
    <sheetView workbookViewId="0">
      <selection activeCell="A11" sqref="A11"/>
    </sheetView>
  </sheetViews>
  <sheetFormatPr defaultRowHeight="14.25"/>
  <sheetData>
    <row r="1" spans="1:10" ht="85.5">
      <c r="A1" s="344" t="s">
        <v>147</v>
      </c>
      <c r="B1" s="344" t="s">
        <v>6</v>
      </c>
      <c r="C1" s="344" t="s">
        <v>7</v>
      </c>
      <c r="D1" s="345" t="s">
        <v>8</v>
      </c>
      <c r="E1" s="344" t="s">
        <v>148</v>
      </c>
      <c r="F1" s="344" t="s">
        <v>149</v>
      </c>
      <c r="G1" s="344" t="s">
        <v>150</v>
      </c>
      <c r="H1" s="344" t="s">
        <v>12</v>
      </c>
      <c r="I1" s="344" t="s">
        <v>224</v>
      </c>
      <c r="J1" s="344" t="s">
        <v>225</v>
      </c>
    </row>
    <row r="2" spans="1:10" ht="108">
      <c r="A2" s="346" t="s">
        <v>226</v>
      </c>
      <c r="B2" s="347">
        <v>47.79</v>
      </c>
      <c r="C2" s="347">
        <v>54.18</v>
      </c>
      <c r="D2" s="347">
        <v>38.78</v>
      </c>
      <c r="E2" s="347">
        <v>43.82</v>
      </c>
      <c r="F2" s="347">
        <v>45.96</v>
      </c>
      <c r="G2" s="347">
        <v>56.05</v>
      </c>
      <c r="H2" s="347">
        <v>49.38</v>
      </c>
      <c r="I2" s="347">
        <v>60.12</v>
      </c>
      <c r="J2" s="347">
        <v>49.51</v>
      </c>
    </row>
    <row r="3" spans="1:10" ht="108">
      <c r="A3" s="346" t="s">
        <v>163</v>
      </c>
      <c r="B3" s="348">
        <v>44.88</v>
      </c>
      <c r="C3" s="348">
        <v>50.67</v>
      </c>
      <c r="D3" s="348">
        <v>36.020000000000003</v>
      </c>
      <c r="E3" s="348">
        <v>38.06</v>
      </c>
      <c r="F3" s="348">
        <v>42.13</v>
      </c>
      <c r="G3" s="348">
        <v>52.2</v>
      </c>
      <c r="H3" s="348">
        <v>45.61</v>
      </c>
      <c r="I3" s="348">
        <v>56.32</v>
      </c>
      <c r="J3" s="348">
        <v>45.74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34</vt:i4>
      </vt:variant>
      <vt:variant>
        <vt:lpstr>Named Ranges</vt:lpstr>
      </vt:variant>
      <vt:variant>
        <vt:i4>15</vt:i4>
      </vt:variant>
    </vt:vector>
  </HeadingPairs>
  <TitlesOfParts>
    <vt:vector size="49" baseType="lpstr">
      <vt:lpstr>ปี54</vt:lpstr>
      <vt:lpstr>ปี56</vt:lpstr>
      <vt:lpstr>ปี57 (ยุบรวม) (สี) (พิมพ์)</vt:lpstr>
      <vt:lpstr>ปี57 (ยุบรวม) (สี)</vt:lpstr>
      <vt:lpstr>ภาพรวม</vt:lpstr>
      <vt:lpstr>ปี57 (ยุบรวม)</vt:lpstr>
      <vt:lpstr>ปี57</vt:lpstr>
      <vt:lpstr>56-57 (เรียงพัฒนาการ5สาระ) </vt:lpstr>
      <vt:lpstr>56-57 (เรียงดิบ5สาระ)</vt:lpstr>
      <vt:lpstr>56-57 (คะแนนดิบ5สาระ) </vt:lpstr>
      <vt:lpstr>56-57 (เรียงพํฒนาการดิบ8สาระ)</vt:lpstr>
      <vt:lpstr>56-57 (เรียงคะแนนดิบ8สาระ) (G)</vt:lpstr>
      <vt:lpstr>56-57 (เรียงคะแนนดิบ8สาระ)</vt:lpstr>
      <vt:lpstr>PER56-57เรียงตามคะแนน(กลุ่ม)</vt:lpstr>
      <vt:lpstr>PER56-57เรียงตามพัฒนาการ(กลุ่ม)</vt:lpstr>
      <vt:lpstr>PER56-57 (เรียงตามพัฒนาการ)</vt:lpstr>
      <vt:lpstr>PER56-57 (เรียงตามคะแนน)</vt:lpstr>
      <vt:lpstr>PER56-57</vt:lpstr>
      <vt:lpstr>กลุ่มรร.(เรียนรวม)พัฒนาการ56</vt:lpstr>
      <vt:lpstr>กลุ่มรร.(เรียนรวม)คะแนน56</vt:lpstr>
      <vt:lpstr>เรียนรวม(พัฒนาการ) (5สาระ) (56)</vt:lpstr>
      <vt:lpstr>เรียนรวม(คะแนน) (5สาระ)56</vt:lpstr>
      <vt:lpstr>เรียนรวม(พัฒนาการ)56</vt:lpstr>
      <vt:lpstr>เรียนรวม(คะแนน)56</vt:lpstr>
      <vt:lpstr>56-57 (คะแนนดิบ8สาระ)</vt:lpstr>
      <vt:lpstr>เรียงลำดับภาษาไทย</vt:lpstr>
      <vt:lpstr>เรียงลำดับสังคม</vt:lpstr>
      <vt:lpstr>เรียงลำดับภาษาอังกฤษ</vt:lpstr>
      <vt:lpstr>เรียงลำดับคณิตศาสตร์</vt:lpstr>
      <vt:lpstr>เรียงลำดับวิทยาศาสตร์</vt:lpstr>
      <vt:lpstr>เรียงลำดับสุขศึกษา</vt:lpstr>
      <vt:lpstr>เรียงลำดับศิลปะ</vt:lpstr>
      <vt:lpstr>เรียงลำดับกอท</vt:lpstr>
      <vt:lpstr>Sheet1</vt:lpstr>
      <vt:lpstr>'กลุ่มรร.(เรียนรวม)คะแนน56'!Print_Titles</vt:lpstr>
      <vt:lpstr>'กลุ่มรร.(เรียนรวม)พัฒนาการ56'!Print_Titles</vt:lpstr>
      <vt:lpstr>'ปี57 (ยุบรวม) (สี) (พิมพ์)'!Print_Titles</vt:lpstr>
      <vt:lpstr>เรียงลำดับกอท!Print_Titles</vt:lpstr>
      <vt:lpstr>เรียงลำดับคณิตศาสตร์!Print_Titles</vt:lpstr>
      <vt:lpstr>เรียงลำดับภาษาไทย!Print_Titles</vt:lpstr>
      <vt:lpstr>เรียงลำดับภาษาอังกฤษ!Print_Titles</vt:lpstr>
      <vt:lpstr>เรียงลำดับวิทยาศาสตร์!Print_Titles</vt:lpstr>
      <vt:lpstr>เรียงลำดับศิลปะ!Print_Titles</vt:lpstr>
      <vt:lpstr>เรียงลำดับสังคม!Print_Titles</vt:lpstr>
      <vt:lpstr>เรียงลำดับสุขศึกษา!Print_Titles</vt:lpstr>
      <vt:lpstr>'เรียนรวม(คะแนน) (5สาระ)56'!Print_Titles</vt:lpstr>
      <vt:lpstr>'เรียนรวม(คะแนน)56'!Print_Titles</vt:lpstr>
      <vt:lpstr>'เรียนรวม(พัฒนาการ) (5สาระ) (56)'!Print_Titles</vt:lpstr>
      <vt:lpstr>'เรียนรวม(พัฒนาการ)56'!Print_Titles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cp:lastPrinted>2014-06-27T11:10:58Z</cp:lastPrinted>
  <dcterms:created xsi:type="dcterms:W3CDTF">2013-03-15T15:19:49Z</dcterms:created>
  <dcterms:modified xsi:type="dcterms:W3CDTF">2015-03-16T20:23:32Z</dcterms:modified>
</cp:coreProperties>
</file>